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Roster" sheetId="2" state="visible" r:id="rId2"/>
    <sheet xmlns:r="http://schemas.openxmlformats.org/officeDocument/2006/relationships" name="Absence Log" sheetId="3" state="visible" r:id="rId3"/>
    <sheet xmlns:r="http://schemas.openxmlformats.org/officeDocument/2006/relationships" name="Instructions" sheetId="4" state="visible" r:id="rId4"/>
  </sheets>
  <definedNames>
    <definedName name="_xlnm._FilterDatabase" localSheetId="1" hidden="1">'Roster'!$A$6:$R$106</definedName>
    <definedName name="_xlnm._FilterDatabase" localSheetId="2" hidden="1">'Absence Log'!$A$6:$M$506</definedName>
  </definedNames>
  <calcPr calcId="124519" calcMode="auto" fullCalcOnLoad="1" forceFullCalc="1"/>
</workbook>
</file>

<file path=xl/styles.xml><?xml version="1.0" encoding="utf-8"?>
<styleSheet xmlns="http://schemas.openxmlformats.org/spreadsheetml/2006/main">
  <numFmts count="1">
    <numFmt numFmtId="164" formatCode="mm/dd/yyyy"/>
  </numFmts>
  <fonts count="8">
    <font>
      <name val="Calibri"/>
      <family val="2"/>
      <color theme="1"/>
      <sz val="11"/>
      <scheme val="minor"/>
    </font>
    <font>
      <name val="Calibri"/>
      <b val="1"/>
      <color rgb="00FFFFFF"/>
      <sz val="16"/>
    </font>
    <font>
      <name val="Calibri"/>
      <i val="1"/>
      <color rgb="0024343A"/>
      <sz val="10"/>
    </font>
    <font>
      <name val="Calibri"/>
      <b val="1"/>
      <color rgb="0024343A"/>
      <sz val="10"/>
    </font>
    <font>
      <name val="Calibri"/>
      <color rgb="0024343A"/>
      <sz val="10"/>
    </font>
    <font>
      <name val="Calibri"/>
      <b val="1"/>
      <color rgb="00FFFFFF"/>
      <sz val="10"/>
    </font>
    <font>
      <name val="Calibri"/>
      <b val="1"/>
      <color rgb="00183B4E"/>
      <sz val="18"/>
    </font>
    <font>
      <name val="Calibri"/>
      <b val="1"/>
      <color rgb="00FFFFFF"/>
      <sz val="11"/>
    </font>
  </fonts>
  <fills count="9">
    <fill>
      <patternFill/>
    </fill>
    <fill>
      <patternFill patternType="gray125"/>
    </fill>
    <fill>
      <patternFill patternType="solid">
        <fgColor rgb="00183B4E"/>
      </patternFill>
    </fill>
    <fill>
      <patternFill patternType="solid">
        <fgColor rgb="00DDEBF7"/>
      </patternFill>
    </fill>
    <fill>
      <patternFill patternType="solid">
        <fgColor rgb="00FFF1C9"/>
      </patternFill>
    </fill>
    <fill>
      <patternFill patternType="solid">
        <fgColor rgb="002F6F73"/>
      </patternFill>
    </fill>
    <fill>
      <patternFill patternType="solid">
        <fgColor rgb="00FFFFFF"/>
      </patternFill>
    </fill>
    <fill>
      <patternFill patternType="solid">
        <fgColor rgb="00F3F7F6"/>
      </patternFill>
    </fill>
    <fill>
      <patternFill patternType="solid">
        <fgColor rgb="00E8F0F2"/>
      </patternFill>
    </fill>
  </fills>
  <borders count="5">
    <border>
      <left/>
      <right/>
      <top/>
      <bottom/>
      <diagonal/>
    </border>
    <border>
      <left style="thin">
        <color rgb="00C9D7D9"/>
      </left>
      <right style="thin">
        <color rgb="00C9D7D9"/>
      </right>
      <top style="thin">
        <color rgb="00C9D7D9"/>
      </top>
      <bottom style="thin">
        <color rgb="00C9D7D9"/>
      </bottom>
    </border>
    <border>
      <left/>
      <right/>
      <top style="thin">
        <color rgb="00C9D7D9"/>
      </top>
      <bottom/>
      <diagonal/>
    </border>
    <border>
      <left/>
      <right style="thin">
        <color rgb="00C9D7D9"/>
      </right>
      <top style="thin">
        <color rgb="00C9D7D9"/>
      </top>
      <bottom/>
      <diagonal/>
    </border>
    <border>
      <left/>
      <right style="thin">
        <color rgb="00C9D7D9"/>
      </right>
      <top style="thin">
        <color rgb="00C9D7D9"/>
      </top>
      <bottom style="thin">
        <color rgb="00C9D7D9"/>
      </bottom>
      <diagonal/>
    </border>
  </borders>
  <cellStyleXfs count="1">
    <xf numFmtId="0" fontId="0" fillId="0" borderId="0"/>
  </cellStyleXfs>
  <cellXfs count="39">
    <xf numFmtId="0" fontId="0" fillId="0" borderId="0" pivotButton="0" quotePrefix="0" xfId="0"/>
    <xf numFmtId="0" fontId="1" fillId="2" borderId="0" applyAlignment="1" pivotButton="0" quotePrefix="0" xfId="0">
      <alignment horizontal="left" vertical="center"/>
    </xf>
    <xf numFmtId="0" fontId="0" fillId="2" borderId="0" pivotButton="0" quotePrefix="0" xfId="0"/>
    <xf numFmtId="0" fontId="2" fillId="0" borderId="0" pivotButton="0" quotePrefix="0" xfId="0"/>
    <xf numFmtId="0" fontId="3" fillId="3" borderId="1" pivotButton="0" quotePrefix="0" xfId="0"/>
    <xf numFmtId="164" fontId="4" fillId="4" borderId="1" applyProtection="1" pivotButton="0" quotePrefix="0" xfId="0">
      <protection locked="0" hidden="0"/>
    </xf>
    <xf numFmtId="0" fontId="4" fillId="3" borderId="1" applyAlignment="1" pivotButton="0" quotePrefix="0" xfId="0">
      <alignment horizontal="left" vertical="top" wrapText="1"/>
    </xf>
    <xf numFmtId="0" fontId="0" fillId="3" borderId="1" pivotButton="0" quotePrefix="0" xfId="0"/>
    <xf numFmtId="0" fontId="4" fillId="4" borderId="1" applyProtection="1" pivotButton="0" quotePrefix="0" xfId="0">
      <protection locked="0" hidden="0"/>
    </xf>
    <xf numFmtId="0" fontId="5" fillId="5" borderId="1" applyAlignment="1" pivotButton="0" quotePrefix="0" xfId="0">
      <alignment horizontal="center" vertical="center"/>
    </xf>
    <xf numFmtId="0" fontId="0" fillId="0" borderId="4" pivotButton="0" quotePrefix="0" xfId="0"/>
    <xf numFmtId="1" fontId="6" fillId="6" borderId="1" applyAlignment="1" pivotButton="0" quotePrefix="0" xfId="0">
      <alignment horizontal="center" vertical="center"/>
    </xf>
    <xf numFmtId="2" fontId="6" fillId="6" borderId="1" applyAlignment="1" pivotButton="0" quotePrefix="0" xfId="0">
      <alignment horizontal="center" vertical="center"/>
    </xf>
    <xf numFmtId="0" fontId="5" fillId="5" borderId="1" pivotButton="0" quotePrefix="0" xfId="0"/>
    <xf numFmtId="0" fontId="4" fillId="7" borderId="1" pivotButton="0" quotePrefix="0" xfId="0"/>
    <xf numFmtId="1" fontId="4" fillId="7" borderId="1" pivotButton="0" quotePrefix="0" xfId="0"/>
    <xf numFmtId="0" fontId="4" fillId="6" borderId="1" pivotButton="0" quotePrefix="0" xfId="0"/>
    <xf numFmtId="1" fontId="4" fillId="6" borderId="1" pivotButton="0" quotePrefix="0" xfId="0"/>
    <xf numFmtId="0" fontId="1" fillId="2" borderId="0" pivotButton="0" quotePrefix="0" xfId="0"/>
    <xf numFmtId="0" fontId="5" fillId="2" borderId="1" applyAlignment="1" pivotButton="0" quotePrefix="0" xfId="0">
      <alignment horizontal="center" vertical="center" wrapText="1"/>
    </xf>
    <xf numFmtId="0" fontId="4" fillId="4" borderId="1" applyAlignment="1" applyProtection="1" pivotButton="0" quotePrefix="0" xfId="0">
      <alignment horizontal="left" vertical="center"/>
      <protection locked="0" hidden="0"/>
    </xf>
    <xf numFmtId="164" fontId="4" fillId="4" borderId="1" applyAlignment="1" applyProtection="1" pivotButton="0" quotePrefix="0" xfId="0">
      <alignment horizontal="left" vertical="center"/>
      <protection locked="0" hidden="0"/>
    </xf>
    <xf numFmtId="2" fontId="4" fillId="4" borderId="1" applyAlignment="1" applyProtection="1" pivotButton="0" quotePrefix="0" xfId="0">
      <alignment horizontal="left" vertical="center"/>
      <protection locked="0" hidden="0"/>
    </xf>
    <xf numFmtId="2" fontId="4" fillId="8" borderId="1" applyAlignment="1" pivotButton="0" quotePrefix="0" xfId="0">
      <alignment horizontal="left" vertical="center"/>
    </xf>
    <xf numFmtId="0" fontId="4" fillId="8" borderId="1" applyAlignment="1" pivotButton="0" quotePrefix="0" xfId="0">
      <alignment horizontal="left" vertical="center"/>
    </xf>
    <xf numFmtId="164" fontId="4" fillId="8" borderId="1" applyAlignment="1" pivotButton="0" quotePrefix="0" xfId="0">
      <alignment horizontal="left" vertical="center"/>
    </xf>
    <xf numFmtId="0" fontId="7" fillId="5" borderId="1" pivotButton="0" quotePrefix="0" xfId="0"/>
    <xf numFmtId="0" fontId="0" fillId="5" borderId="1" pivotButton="0" quotePrefix="0" xfId="0"/>
    <xf numFmtId="0" fontId="4" fillId="0" borderId="1" applyAlignment="1" pivotButton="0" quotePrefix="0" xfId="0">
      <alignment horizontal="left" vertical="top" wrapText="1"/>
    </xf>
    <xf numFmtId="0" fontId="0" fillId="0" borderId="1" pivotButton="0" quotePrefix="0" xfId="0"/>
    <xf numFmtId="0" fontId="5" fillId="2" borderId="1" pivotButton="0" quotePrefix="0" xfId="0"/>
    <xf numFmtId="0" fontId="3" fillId="7" borderId="1" pivotButton="0" quotePrefix="0" xfId="0"/>
    <xf numFmtId="0" fontId="4" fillId="7" borderId="1" applyAlignment="1" pivotButton="0" quotePrefix="0" xfId="0">
      <alignment horizontal="left" vertical="top" wrapText="1"/>
    </xf>
    <xf numFmtId="0" fontId="3" fillId="6" borderId="1" pivotButton="0" quotePrefix="0" xfId="0"/>
    <xf numFmtId="0" fontId="4" fillId="6" borderId="1" applyAlignment="1" pivotButton="0" quotePrefix="0" xfId="0">
      <alignment horizontal="left" vertical="top" wrapText="1"/>
    </xf>
    <xf numFmtId="0" fontId="3" fillId="0" borderId="1" pivotButton="0" quotePrefix="0" xfId="0"/>
    <xf numFmtId="164" fontId="4" fillId="4" borderId="1" applyProtection="1" pivotButton="0" quotePrefix="0" xfId="0">
      <protection locked="0" hidden="0"/>
    </xf>
    <xf numFmtId="164" fontId="4" fillId="4" borderId="1" applyAlignment="1" applyProtection="1" pivotButton="0" quotePrefix="0" xfId="0">
      <alignment horizontal="left" vertical="center"/>
      <protection locked="0" hidden="0"/>
    </xf>
    <xf numFmtId="164" fontId="4" fillId="8" borderId="1" applyAlignment="1" pivotButton="0" quotePrefix="0" xfId="0">
      <alignment horizontal="left" vertical="center"/>
    </xf>
  </cellXfs>
  <cellStyles count="1">
    <cellStyle name="Normal" xfId="0" builtinId="0" hidden="0"/>
  </cellStyles>
  <dxfs count="6">
    <dxf>
      <font>
        <name val="Calibri"/>
        <b val="1"/>
        <color rgb="009C0006"/>
        <sz val="10"/>
      </font>
      <fill>
        <patternFill patternType="solid">
          <fgColor rgb="00F4CCCC"/>
        </patternFill>
      </fill>
    </dxf>
    <dxf>
      <font>
        <name val="Calibri"/>
        <b val="1"/>
        <color rgb="0027613B"/>
        <sz val="10"/>
      </font>
      <fill>
        <patternFill patternType="solid">
          <fgColor rgb="00D9EAD3"/>
        </patternFill>
      </fill>
    </dxf>
    <dxf>
      <font>
        <name val="Calibri"/>
        <b val="1"/>
        <color rgb="009C5700"/>
        <sz val="10"/>
      </font>
      <fill>
        <patternFill patternType="solid">
          <fgColor rgb="00F4B183"/>
        </patternFill>
      </fill>
    </dxf>
    <dxf>
      <font>
        <name val="Calibri"/>
        <b val="1"/>
        <color rgb="005B3F8C"/>
        <sz val="10"/>
      </font>
      <fill>
        <patternFill patternType="solid">
          <fgColor rgb="00E4D7F5"/>
        </patternFill>
      </fill>
    </dxf>
    <dxf>
      <font>
        <name val="Calibri"/>
        <color rgb="00666666"/>
        <sz val="10"/>
      </font>
      <fill>
        <patternFill patternType="solid">
          <fgColor rgb="00E7E6E6"/>
        </patternFill>
      </fill>
    </dxf>
    <dxf>
      <font>
        <name val="Calibri"/>
        <b val="1"/>
        <color rgb="009C5700"/>
        <sz val="10"/>
      </font>
      <fill>
        <patternFill patternType="solid">
          <fgColor rgb="00FFF1C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Current Enrollment Alert Status</a:t>
            </a:r>
          </a:p>
        </rich>
      </tx>
    </title>
    <plotArea>
      <barChart>
        <barDir val="bar"/>
        <grouping val="clustered"/>
        <ser>
          <idx val="0"/>
          <order val="0"/>
          <spPr>
            <a:ln xmlns:a="http://schemas.openxmlformats.org/drawingml/2006/main">
              <a:prstDash val="solid"/>
            </a:ln>
          </spPr>
          <dPt>
            <idx val="0"/>
            <spPr>
              <a:solidFill xmlns:a="http://schemas.openxmlformats.org/drawingml/2006/main">
                <a:srgbClr val="2F7D5B"/>
              </a:solidFill>
              <a:ln xmlns:a="http://schemas.openxmlformats.org/drawingml/2006/main">
                <a:prstDash val="solid"/>
              </a:ln>
            </spPr>
          </dPt>
          <dPt>
            <idx val="1"/>
            <spPr>
              <a:solidFill xmlns:a="http://schemas.openxmlformats.org/drawingml/2006/main">
                <a:srgbClr val="ED9B40"/>
              </a:solidFill>
              <a:ln xmlns:a="http://schemas.openxmlformats.org/drawingml/2006/main">
                <a:prstDash val="solid"/>
              </a:ln>
            </spPr>
          </dPt>
          <dPt>
            <idx val="2"/>
            <spPr>
              <a:solidFill xmlns:a="http://schemas.openxmlformats.org/drawingml/2006/main">
                <a:srgbClr val="B7473A"/>
              </a:solidFill>
              <a:ln xmlns:a="http://schemas.openxmlformats.org/drawingml/2006/main">
                <a:prstDash val="solid"/>
              </a:ln>
            </spPr>
          </dPt>
          <dPt>
            <idx val="3"/>
            <spPr>
              <a:solidFill xmlns:a="http://schemas.openxmlformats.org/drawingml/2006/main">
                <a:srgbClr val="8064A2"/>
              </a:solidFill>
              <a:ln xmlns:a="http://schemas.openxmlformats.org/drawingml/2006/main">
                <a:prstDash val="solid"/>
              </a:ln>
            </spPr>
          </dPt>
          <cat>
            <numRef>
              <f>'Dashboard'!$A$18:$A$21</f>
            </numRef>
          </cat>
          <val>
            <numRef>
              <f>'Dashboard'!$B$18:$B$21</f>
            </numRef>
          </val>
        </ser>
        <dLbls>
          <showVal val="1"/>
        </dLbls>
        <gapWidth val="150"/>
        <axId val="10"/>
        <axId val="100"/>
      </barChart>
      <catAx>
        <axId val="10"/>
        <scaling>
          <orientation val="minMax"/>
        </scaling>
        <axPos val="l"/>
        <title>
          <tx>
            <rich>
              <a:bodyPr xmlns:a="http://schemas.openxmlformats.org/drawingml/2006/main"/>
              <a:p xmlns:a="http://schemas.openxmlformats.org/drawingml/2006/main">
                <a:pPr>
                  <a:defRPr/>
                </a:pPr>
                <a:r>
                  <a:t>Enrollments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None</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3</col>
      <colOff>0</colOff>
      <row>15</row>
      <rowOff>0</rowOff>
    </from>
    <ext cx="4752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tblRoster" displayName="tblRoster" ref="A6:R106" headerRowCount="1">
  <autoFilter ref="A6:R106"/>
  <tableColumns count="18">
    <tableColumn id="1" name="Enrollment ID"/>
    <tableColumn id="2" name="Participant Name"/>
    <tableColumn id="3" name="Organization"/>
    <tableColumn id="4" name="Course / Section"/>
    <tableColumn id="5" name="Start Date"/>
    <tableColumn id="6" name="End Date"/>
    <tableColumn id="7" name="Enrollment Status"/>
    <tableColumn id="8" name="Absence Limit (units)"/>
    <tableColumn id="9" name="Warning Lead (units)"/>
    <tableColumn id="10" name="Follow-Up Owner"/>
    <tableColumn id="11" name="Total Counted Units"/>
    <tableColumn id="12" name="Units to Limit"/>
    <tableColumn id="13" name="Alert Status"/>
    <tableColumn id="14" name="Last Counted Absence Date"/>
    <tableColumn id="15" name="Follow-Up Status"/>
    <tableColumn id="16" name="Follow-Up Due Date"/>
    <tableColumn id="17" name="Notes"/>
    <tableColumn id="18" name="Review Alert"/>
  </tableColumns>
  <tableStyleInfo name="TableStyleMedium2" showFirstColumn="0" showLastColumn="0" showRowStripes="1" showColumnStripes="0"/>
</table>
</file>

<file path=xl/tables/table2.xml><?xml version="1.0" encoding="utf-8"?>
<table xmlns="http://schemas.openxmlformats.org/spreadsheetml/2006/main" id="2" name="tblAbsenceLog" displayName="tblAbsenceLog" ref="A6:M506" headerRowCount="1">
  <autoFilter ref="A6:M506"/>
  <tableColumns count="13">
    <tableColumn id="1" name="Record ID"/>
    <tableColumn id="2" name="Absence Date"/>
    <tableColumn id="3" name="Enrollment ID"/>
    <tableColumn id="4" name="Participant Name"/>
    <tableColumn id="5" name="Course / Section"/>
    <tableColumn id="6" name="Absence Category"/>
    <tableColumn id="7" name="Absence Units"/>
    <tableColumn id="8" name="Excused?"/>
    <tableColumn id="9" name="Counted Units"/>
    <tableColumn id="10" name="Operational Reason"/>
    <tableColumn id="11" name="Entered By"/>
    <tableColumn id="12" name="Entry Date"/>
    <tableColumn id="13" name="Data Check"/>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fitToPage="1"/>
  </sheetPr>
  <dimension ref="A1:H101"/>
  <sheetViews>
    <sheetView showGridLines="0" zoomScale="100" workbookViewId="0">
      <pane ySplit="3" topLeftCell="A4" activePane="bottomLeft" state="frozen"/>
      <selection pane="bottomLeft" activeCell="A1" sqref="A1"/>
    </sheetView>
  </sheetViews>
  <sheetFormatPr baseColWidth="8" defaultRowHeight="15"/>
  <cols>
    <col width="25" customWidth="1" min="1" max="1"/>
    <col width="14" customWidth="1" min="2" max="2"/>
    <col width="21" customWidth="1" min="3" max="3"/>
    <col width="16" customWidth="1" min="4" max="4"/>
    <col width="22" customWidth="1" min="5" max="5"/>
    <col width="14" customWidth="1" min="6" max="6"/>
    <col width="20" customWidth="1" min="7" max="7"/>
    <col width="15" customWidth="1" min="8" max="8"/>
  </cols>
  <sheetData>
    <row r="1" ht="26" customHeight="1">
      <c r="A1" s="1" t="inlineStr">
        <is>
          <t>Absence Threshold Alert Tracker</t>
        </is>
      </c>
    </row>
    <row r="2">
      <c r="A2" s="3" t="inlineStr">
        <is>
          <t>Review active enrollments, absence limits, and follow-up status.</t>
        </is>
      </c>
    </row>
    <row r="3"/>
    <row r="4" ht="32" customHeight="1">
      <c r="A4" s="4" t="inlineStr">
        <is>
          <t>As of Date</t>
        </is>
      </c>
      <c r="B4" s="36" t="n">
        <v>46272</v>
      </c>
      <c r="D4" s="6" t="inlineStr">
        <is>
          <t>Results include absence records dated on or before the As of Date. Excused records are excluded when Count Excused Absences? is set to No.</t>
        </is>
      </c>
      <c r="E4" s="7" t="n"/>
      <c r="F4" s="7" t="n"/>
      <c r="G4" s="7" t="n"/>
      <c r="H4" s="7" t="n"/>
    </row>
    <row r="5">
      <c r="A5" s="4" t="inlineStr">
        <is>
          <t>Count Excused Absences?</t>
        </is>
      </c>
      <c r="B5" s="8" t="inlineStr">
        <is>
          <t>No</t>
        </is>
      </c>
      <c r="D5" s="7" t="n"/>
      <c r="E5" s="7" t="n"/>
      <c r="F5" s="7" t="n"/>
      <c r="G5" s="7" t="n"/>
      <c r="H5" s="7" t="n"/>
    </row>
    <row r="6"/>
    <row r="7"/>
    <row r="8">
      <c r="A8" s="9" t="inlineStr">
        <is>
          <t>Monitored Enrollments</t>
        </is>
      </c>
      <c r="B8" s="10" t="n"/>
      <c r="C8" s="9" t="inlineStr">
        <is>
          <t>Warning</t>
        </is>
      </c>
      <c r="D8" s="10" t="n"/>
      <c r="E8" s="9" t="inlineStr">
        <is>
          <t>Threshold Reached</t>
        </is>
      </c>
      <c r="F8" s="10" t="n"/>
      <c r="G8" s="9" t="inlineStr">
        <is>
          <t>Overdue Follow-Up</t>
        </is>
      </c>
      <c r="H8" s="10" t="n"/>
    </row>
    <row r="9">
      <c r="A9" s="11">
        <f>COUNTIFS(tblRoster[Alert Status],"Clear")+COUNTIFS(tblRoster[Alert Status],"Warning")+COUNTIFS(tblRoster[Alert Status],"Threshold Reached")</f>
        <v/>
      </c>
      <c r="B9" s="10" t="n"/>
      <c r="C9" s="11">
        <f>COUNTIF(tblRoster[Alert Status],"Warning")</f>
        <v/>
      </c>
      <c r="D9" s="10" t="n"/>
      <c r="E9" s="11">
        <f>COUNTIF(tblRoster[Alert Status],"Threshold Reached")</f>
        <v/>
      </c>
      <c r="F9" s="10" t="n"/>
      <c r="G9" s="11">
        <f>COUNTIF(tblRoster[Review Alert],"Overdue")</f>
        <v/>
      </c>
      <c r="H9" s="10" t="n"/>
    </row>
    <row r="10"/>
    <row r="11">
      <c r="A11" s="9" t="inlineStr">
        <is>
          <t>Clear</t>
        </is>
      </c>
      <c r="B11" s="10" t="n"/>
      <c r="C11" s="9" t="inlineStr">
        <is>
          <t>Setup Needed</t>
        </is>
      </c>
      <c r="D11" s="10" t="n"/>
      <c r="E11" s="9" t="inlineStr">
        <is>
          <t>Counted Absence Units</t>
        </is>
      </c>
      <c r="F11" s="10" t="n"/>
      <c r="G11" s="9" t="inlineStr">
        <is>
          <t>Log Records with Issues</t>
        </is>
      </c>
      <c r="H11" s="10" t="n"/>
    </row>
    <row r="12">
      <c r="A12" s="11">
        <f>COUNTIF(tblRoster[Alert Status],"Clear")</f>
        <v/>
      </c>
      <c r="B12" s="10" t="n"/>
      <c r="C12" s="11">
        <f>COUNTIF(tblRoster[Alert Status],"Setup Needed")</f>
        <v/>
      </c>
      <c r="D12" s="10" t="n"/>
      <c r="E12" s="12">
        <f>SUMIFS(tblRoster[Total Counted Units],tblRoster[Alert Status],"Clear")+SUMIFS(tblRoster[Total Counted Units],tblRoster[Alert Status],"Warning")+SUMIFS(tblRoster[Total Counted Units],tblRoster[Alert Status],"Threshold Reached")</f>
        <v/>
      </c>
      <c r="F12" s="10" t="n"/>
      <c r="G12" s="11">
        <f>COUNTIFS(tblAbsenceLog[Record ID],"&lt;&gt;",tblAbsenceLog[Data Check],"&lt;&gt;OK")</f>
        <v/>
      </c>
      <c r="H12" s="10" t="n"/>
    </row>
    <row r="13"/>
    <row r="14"/>
    <row r="15"/>
    <row r="16">
      <c r="A16" s="13" t="inlineStr">
        <is>
          <t>Alert Status</t>
        </is>
      </c>
      <c r="B16" s="13" t="inlineStr">
        <is>
          <t>Enrollment Count</t>
        </is>
      </c>
    </row>
    <row r="17"/>
    <row r="18">
      <c r="A18" s="14" t="inlineStr">
        <is>
          <t>Clear</t>
        </is>
      </c>
      <c r="B18" s="15">
        <f>COUNTIF(tblRoster[Alert Status],A18)</f>
        <v/>
      </c>
    </row>
    <row r="19">
      <c r="A19" s="16" t="inlineStr">
        <is>
          <t>Warning</t>
        </is>
      </c>
      <c r="B19" s="17">
        <f>COUNTIF(tblRoster[Alert Status],A19)</f>
        <v/>
      </c>
    </row>
    <row r="20">
      <c r="A20" s="14" t="inlineStr">
        <is>
          <t>Threshold Reached</t>
        </is>
      </c>
      <c r="B20" s="15">
        <f>COUNTIF(tblRoster[Alert Status],A20)</f>
        <v/>
      </c>
    </row>
    <row r="21">
      <c r="A21" s="16" t="inlineStr">
        <is>
          <t>Setup Needed</t>
        </is>
      </c>
      <c r="B21" s="17">
        <f>COUNTIF(tblRoster[Alert Status],A21)</f>
        <v/>
      </c>
    </row>
    <row r="22"/>
    <row r="23"/>
    <row r="24"/>
    <row r="25">
      <c r="A25" s="13" t="inlineStr">
        <is>
          <t>Follow-Up Summary</t>
        </is>
      </c>
      <c r="B25" s="13" t="inlineStr">
        <is>
          <t>Count</t>
        </is>
      </c>
    </row>
    <row r="26">
      <c r="A26" s="14" t="inlineStr">
        <is>
          <t>Overdue</t>
        </is>
      </c>
      <c r="B26" s="15">
        <f>COUNTIF(tblRoster[Review Alert],"Overdue")</f>
        <v/>
      </c>
    </row>
    <row r="27">
      <c r="A27" s="16" t="inlineStr">
        <is>
          <t>Due Date Needed</t>
        </is>
      </c>
      <c r="B27" s="17">
        <f>COUNTIF(tblRoster[Review Alert],"Due Date Needed")</f>
        <v/>
      </c>
    </row>
    <row r="28">
      <c r="A28" s="14" t="inlineStr">
        <is>
          <t>Follow-Up Open</t>
        </is>
      </c>
      <c r="B28" s="15">
        <f>COUNTIF(tblRoster[Review Alert],"Follow-Up Open")</f>
        <v/>
      </c>
    </row>
    <row r="29">
      <c r="A29" s="16" t="inlineStr">
        <is>
          <t>Closed Alert Cases</t>
        </is>
      </c>
      <c r="B29" s="17">
        <f>COUNTIFS(tblRoster[Alert Status],"Warning",tblRoster[Follow-Up Status],"Closed")+COUNTIFS(tblRoster[Alert Status],"Threshold Reached",tblRoster[Follow-Up Status],"Closed")</f>
        <v/>
      </c>
    </row>
    <row r="30"/>
    <row r="31"/>
    <row r="32">
      <c r="A32" s="13" t="inlineStr">
        <is>
          <t>Data-Quality Review</t>
        </is>
      </c>
      <c r="B32" s="13" t="inlineStr">
        <is>
          <t>Result</t>
        </is>
      </c>
      <c r="C32" s="13" t="inlineStr">
        <is>
          <t>Desired Result</t>
        </is>
      </c>
    </row>
    <row r="33">
      <c r="A33" s="17" t="inlineStr">
        <is>
          <t>Duplicate Enrollment IDs</t>
        </is>
      </c>
      <c r="B33" s="17">
        <f>SUMPRODUCT((tblRoster[Enrollment ID]&lt;&gt;"")*(COUNTIF(tblRoster[Enrollment ID],tblRoster[Enrollment ID])&gt;1))</f>
        <v/>
      </c>
      <c r="C33" s="17" t="n">
        <v>0</v>
      </c>
    </row>
    <row r="34">
      <c r="A34" s="15" t="inlineStr">
        <is>
          <t>Missing Absence Limits</t>
        </is>
      </c>
      <c r="B34" s="15">
        <f>COUNTIFS(tblRoster[Enrollment ID],"&lt;&gt;",tblRoster[Enrollment Status],"Active",tblRoster[Absence Limit (units)],"")</f>
        <v/>
      </c>
      <c r="C34" s="15" t="n">
        <v>0</v>
      </c>
    </row>
    <row r="35">
      <c r="A35" s="17" t="inlineStr">
        <is>
          <t>Duplicate Absence Record IDs</t>
        </is>
      </c>
      <c r="B35" s="17">
        <f>SUMPRODUCT((tblAbsenceLog[Record ID]&lt;&gt;"")*(COUNTIF(tblAbsenceLog[Record ID],tblAbsenceLog[Record ID])&gt;1))</f>
        <v/>
      </c>
      <c r="C35" s="17" t="n">
        <v>0</v>
      </c>
    </row>
    <row r="36">
      <c r="A36" s="15" t="inlineStr">
        <is>
          <t>Absence Log Records with Issues</t>
        </is>
      </c>
      <c r="B36" s="15">
        <f>COUNTIFS(tblAbsenceLog[Record ID],"&lt;&gt;",tblAbsenceLog[Data Check],"&lt;&gt;OK")</f>
        <v/>
      </c>
      <c r="C36" s="15" t="n">
        <v>0</v>
      </c>
    </row>
    <row r="37">
      <c r="A37" s="17" t="inlineStr">
        <is>
          <t>Alert Cases Missing a Due Date</t>
        </is>
      </c>
      <c r="B37" s="17">
        <f>COUNTIF(tblRoster[Review Alert],"Due Date Needed")</f>
        <v/>
      </c>
      <c r="C37" s="17" t="n">
        <v>0</v>
      </c>
    </row>
    <row r="38">
      <c r="B38">
        <f>""</f>
        <v/>
      </c>
    </row>
    <row r="39">
      <c r="B39">
        <f>""</f>
        <v/>
      </c>
    </row>
    <row r="40">
      <c r="B40">
        <f>""</f>
        <v/>
      </c>
    </row>
    <row r="41">
      <c r="B41">
        <f>""</f>
        <v/>
      </c>
    </row>
    <row r="42">
      <c r="B42">
        <f>""</f>
        <v/>
      </c>
    </row>
    <row r="43">
      <c r="B43">
        <f>""</f>
        <v/>
      </c>
    </row>
    <row r="44">
      <c r="B44">
        <f>""</f>
        <v/>
      </c>
    </row>
    <row r="45">
      <c r="B45">
        <f>""</f>
        <v/>
      </c>
    </row>
    <row r="46">
      <c r="B46">
        <f>""</f>
        <v/>
      </c>
    </row>
    <row r="47">
      <c r="B47">
        <f>""</f>
        <v/>
      </c>
    </row>
    <row r="48">
      <c r="B48">
        <f>""</f>
        <v/>
      </c>
    </row>
    <row r="49">
      <c r="B49">
        <f>""</f>
        <v/>
      </c>
    </row>
    <row r="50">
      <c r="B50">
        <f>""</f>
        <v/>
      </c>
    </row>
    <row r="51">
      <c r="B51">
        <f>""</f>
        <v/>
      </c>
    </row>
    <row r="52">
      <c r="B52">
        <f>""</f>
        <v/>
      </c>
    </row>
    <row r="53">
      <c r="B53">
        <f>""</f>
        <v/>
      </c>
    </row>
    <row r="54">
      <c r="B54">
        <f>""</f>
        <v/>
      </c>
    </row>
    <row r="55">
      <c r="B55">
        <f>""</f>
        <v/>
      </c>
    </row>
    <row r="56">
      <c r="B56">
        <f>""</f>
        <v/>
      </c>
    </row>
    <row r="57">
      <c r="B57">
        <f>""</f>
        <v/>
      </c>
    </row>
    <row r="58">
      <c r="B58">
        <f>""</f>
        <v/>
      </c>
    </row>
    <row r="59">
      <c r="B59">
        <f>""</f>
        <v/>
      </c>
    </row>
    <row r="60">
      <c r="B60">
        <f>""</f>
        <v/>
      </c>
    </row>
    <row r="61">
      <c r="B61">
        <f>""</f>
        <v/>
      </c>
    </row>
    <row r="62">
      <c r="B62">
        <f>""</f>
        <v/>
      </c>
    </row>
    <row r="63">
      <c r="B63">
        <f>""</f>
        <v/>
      </c>
    </row>
    <row r="64">
      <c r="B64">
        <f>""</f>
        <v/>
      </c>
    </row>
    <row r="65">
      <c r="B65">
        <f>""</f>
        <v/>
      </c>
    </row>
    <row r="66">
      <c r="B66">
        <f>""</f>
        <v/>
      </c>
    </row>
    <row r="67">
      <c r="B67">
        <f>""</f>
        <v/>
      </c>
    </row>
    <row r="68">
      <c r="B68">
        <f>""</f>
        <v/>
      </c>
    </row>
    <row r="69">
      <c r="B69">
        <f>""</f>
        <v/>
      </c>
    </row>
    <row r="70">
      <c r="B70">
        <f>""</f>
        <v/>
      </c>
    </row>
    <row r="71">
      <c r="B71">
        <f>""</f>
        <v/>
      </c>
    </row>
    <row r="72">
      <c r="B72">
        <f>""</f>
        <v/>
      </c>
    </row>
    <row r="73">
      <c r="B73">
        <f>""</f>
        <v/>
      </c>
    </row>
    <row r="74">
      <c r="B74">
        <f>""</f>
        <v/>
      </c>
    </row>
    <row r="75">
      <c r="B75">
        <f>""</f>
        <v/>
      </c>
    </row>
    <row r="76">
      <c r="B76">
        <f>""</f>
        <v/>
      </c>
    </row>
    <row r="77">
      <c r="B77">
        <f>""</f>
        <v/>
      </c>
    </row>
    <row r="78">
      <c r="B78">
        <f>""</f>
        <v/>
      </c>
    </row>
    <row r="79">
      <c r="B79">
        <f>""</f>
        <v/>
      </c>
    </row>
    <row r="80">
      <c r="B80">
        <f>""</f>
        <v/>
      </c>
    </row>
    <row r="81">
      <c r="B81">
        <f>""</f>
        <v/>
      </c>
    </row>
    <row r="82">
      <c r="B82">
        <f>""</f>
        <v/>
      </c>
    </row>
    <row r="83">
      <c r="B83">
        <f>""</f>
        <v/>
      </c>
    </row>
    <row r="84">
      <c r="B84">
        <f>""</f>
        <v/>
      </c>
    </row>
    <row r="85">
      <c r="B85">
        <f>""</f>
        <v/>
      </c>
    </row>
    <row r="86">
      <c r="B86">
        <f>""</f>
        <v/>
      </c>
    </row>
    <row r="87">
      <c r="B87">
        <f>""</f>
        <v/>
      </c>
    </row>
    <row r="88">
      <c r="B88">
        <f>""</f>
        <v/>
      </c>
    </row>
    <row r="89">
      <c r="B89">
        <f>""</f>
        <v/>
      </c>
    </row>
    <row r="90">
      <c r="B90">
        <f>""</f>
        <v/>
      </c>
    </row>
    <row r="91">
      <c r="B91">
        <f>""</f>
        <v/>
      </c>
    </row>
    <row r="92">
      <c r="B92">
        <f>""</f>
        <v/>
      </c>
    </row>
    <row r="93">
      <c r="B93">
        <f>""</f>
        <v/>
      </c>
    </row>
    <row r="94">
      <c r="B94">
        <f>""</f>
        <v/>
      </c>
    </row>
    <row r="95">
      <c r="B95">
        <f>""</f>
        <v/>
      </c>
    </row>
    <row r="96">
      <c r="B96">
        <f>""</f>
        <v/>
      </c>
    </row>
    <row r="97">
      <c r="B97">
        <f>""</f>
        <v/>
      </c>
    </row>
    <row r="98">
      <c r="B98">
        <f>""</f>
        <v/>
      </c>
    </row>
    <row r="99">
      <c r="B99">
        <f>""</f>
        <v/>
      </c>
    </row>
    <row r="100">
      <c r="B100">
        <f>""</f>
        <v/>
      </c>
    </row>
    <row r="101">
      <c r="B101">
        <f>""</f>
        <v/>
      </c>
    </row>
  </sheetData>
  <mergeCells count="17">
    <mergeCell ref="E12:F12"/>
    <mergeCell ref="C12:D12"/>
    <mergeCell ref="G12:H12"/>
    <mergeCell ref="C11:D11"/>
    <mergeCell ref="A11:B11"/>
    <mergeCell ref="G11:H11"/>
    <mergeCell ref="E11:F11"/>
    <mergeCell ref="A9:B9"/>
    <mergeCell ref="E8:F8"/>
    <mergeCell ref="C9:D9"/>
    <mergeCell ref="A1:H1"/>
    <mergeCell ref="G8:H8"/>
    <mergeCell ref="G9:H9"/>
    <mergeCell ref="E9:F9"/>
    <mergeCell ref="A8:B8"/>
    <mergeCell ref="C8:D8"/>
    <mergeCell ref="A12:B12"/>
  </mergeCells>
  <conditionalFormatting sqref="B33:B37">
    <cfRule type="cellIs" priority="1" operator="greaterThan" dxfId="0">
      <formula>0</formula>
    </cfRule>
    <cfRule type="cellIs" priority="2" operator="equal" dxfId="1">
      <formula>0</formula>
    </cfRule>
  </conditionalFormatting>
  <conditionalFormatting sqref="C9:D9">
    <cfRule type="cellIs" priority="3" operator="greaterThan" dxfId="2">
      <formula>0</formula>
    </cfRule>
  </conditionalFormatting>
  <conditionalFormatting sqref="E9:F9">
    <cfRule type="cellIs" priority="4" operator="greaterThan" dxfId="0">
      <formula>0</formula>
    </cfRule>
  </conditionalFormatting>
  <conditionalFormatting sqref="G9:H9">
    <cfRule type="cellIs" priority="5" operator="greaterThan" dxfId="0">
      <formula>0</formula>
    </cfRule>
  </conditionalFormatting>
  <conditionalFormatting sqref="G12:H12">
    <cfRule type="cellIs" priority="6" operator="greaterThan" dxfId="2">
      <formula>0</formula>
    </cfRule>
  </conditionalFormatting>
  <dataValidations count="2">
    <dataValidation sqref="B4" showDropDown="0" showInputMessage="1" showErrorMessage="1" allowBlank="0" errorTitle="Invalid Date" error="Enter a valid date from 01/01/2020 through 12/31/2035." promptTitle="As of Date" prompt="Enter the reporting date used for alerts and totals." type="date" errorStyle="stop" operator="between">
      <formula1>DATE(2020,1,1)</formula1>
      <formula2>DATE(2035,12,31)</formula2>
    </dataValidation>
    <dataValidation sqref="B5" showDropDown="0" showInputMessage="0" showErrorMessage="1" allowBlank="0" errorTitle="Select Yes or No" error="Select Yes or No from the list." type="list">
      <formula1>"Yes,No"</formula1>
    </dataValidation>
  </dataValidation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R106"/>
  <sheetViews>
    <sheetView showGridLines="0" zoomScale="90" workbookViewId="0">
      <pane ySplit="6" topLeftCell="A7" activePane="bottomLeft" state="frozen"/>
      <selection pane="bottomLeft" activeCell="A1" sqref="A1"/>
    </sheetView>
  </sheetViews>
  <sheetFormatPr baseColWidth="8" defaultRowHeight="15"/>
  <cols>
    <col width="15" customWidth="1" min="1" max="1"/>
    <col width="21" customWidth="1" min="2" max="2"/>
    <col width="24" customWidth="1" min="3" max="3"/>
    <col width="28" customWidth="1" min="4" max="4"/>
    <col width="13" customWidth="1" min="5" max="5"/>
    <col width="13" customWidth="1" min="6" max="6"/>
    <col width="18" customWidth="1" min="7" max="7"/>
    <col width="16" customWidth="1" min="8" max="8"/>
    <col width="16" customWidth="1" min="9" max="9"/>
    <col width="18" customWidth="1" min="10" max="10"/>
    <col width="16" customWidth="1" min="11" max="11"/>
    <col width="14" customWidth="1" min="12" max="12"/>
    <col width="19" customWidth="1" min="13" max="13"/>
    <col width="18" customWidth="1" min="14" max="14"/>
    <col width="18" customWidth="1" min="15" max="15"/>
    <col width="18" customWidth="1" min="16" max="16"/>
    <col width="34" customWidth="1" min="17" max="17"/>
    <col width="18" customWidth="1" min="18" max="18"/>
  </cols>
  <sheetData>
    <row r="1">
      <c r="A1" s="18" t="inlineStr">
        <is>
          <t>Enrollment Roster and Alert Status</t>
        </is>
      </c>
      <c r="B1" s="2" t="n"/>
      <c r="C1" s="2" t="n"/>
      <c r="D1" s="2" t="n"/>
      <c r="E1" s="2" t="n"/>
      <c r="F1" s="2" t="n"/>
      <c r="G1" s="2" t="n"/>
      <c r="H1" s="2" t="n"/>
      <c r="I1" s="2" t="n"/>
      <c r="J1" s="2" t="n"/>
      <c r="K1" s="2" t="n"/>
      <c r="L1" s="2" t="n"/>
      <c r="M1" s="2" t="n"/>
      <c r="N1" s="2" t="n"/>
      <c r="O1" s="2" t="n"/>
      <c r="P1" s="2" t="n"/>
      <c r="Q1" s="2" t="n"/>
      <c r="R1" s="2" t="n"/>
    </row>
    <row r="2">
      <c r="A2" s="3" t="inlineStr">
        <is>
          <t>Enter one row per course enrollment. Formula columns update from the Absence Log.</t>
        </is>
      </c>
    </row>
    <row r="4">
      <c r="A4" s="4" t="inlineStr">
        <is>
          <t>Yellow = editable.</t>
        </is>
      </c>
      <c r="E4" s="4" t="inlineStr">
        <is>
          <t>Blue/gray = calculated.</t>
        </is>
      </c>
      <c r="K4" s="4" t="inlineStr">
        <is>
          <t>Red/orange = action needed.</t>
        </is>
      </c>
    </row>
    <row r="6" ht="34" customHeight="1">
      <c r="A6" s="19" t="inlineStr">
        <is>
          <t>Enrollment ID</t>
        </is>
      </c>
      <c r="B6" s="19" t="inlineStr">
        <is>
          <t>Participant Name</t>
        </is>
      </c>
      <c r="C6" s="19" t="inlineStr">
        <is>
          <t>Organization</t>
        </is>
      </c>
      <c r="D6" s="19" t="inlineStr">
        <is>
          <t>Course / Section</t>
        </is>
      </c>
      <c r="E6" s="19" t="inlineStr">
        <is>
          <t>Start Date</t>
        </is>
      </c>
      <c r="F6" s="19" t="inlineStr">
        <is>
          <t>End Date</t>
        </is>
      </c>
      <c r="G6" s="19" t="inlineStr">
        <is>
          <t>Enrollment Status</t>
        </is>
      </c>
      <c r="H6" s="19" t="inlineStr">
        <is>
          <t>Absence Limit (units)</t>
        </is>
      </c>
      <c r="I6" s="19" t="inlineStr">
        <is>
          <t>Warning Lead (units)</t>
        </is>
      </c>
      <c r="J6" s="19" t="inlineStr">
        <is>
          <t>Follow-Up Owner</t>
        </is>
      </c>
      <c r="K6" s="19" t="inlineStr">
        <is>
          <t>Total Counted Units</t>
        </is>
      </c>
      <c r="L6" s="19" t="inlineStr">
        <is>
          <t>Units to Limit</t>
        </is>
      </c>
      <c r="M6" s="19" t="inlineStr">
        <is>
          <t>Alert Status</t>
        </is>
      </c>
      <c r="N6" s="19" t="inlineStr">
        <is>
          <t>Last Counted Absence Date</t>
        </is>
      </c>
      <c r="O6" s="19" t="inlineStr">
        <is>
          <t>Follow-Up Status</t>
        </is>
      </c>
      <c r="P6" s="19" t="inlineStr">
        <is>
          <t>Follow-Up Due Date</t>
        </is>
      </c>
      <c r="Q6" s="19" t="inlineStr">
        <is>
          <t>Notes</t>
        </is>
      </c>
      <c r="R6" s="19" t="inlineStr">
        <is>
          <t>Review Alert</t>
        </is>
      </c>
    </row>
    <row r="7">
      <c r="A7" s="20" t="inlineStr">
        <is>
          <t>ENR-26001</t>
        </is>
      </c>
      <c r="B7" s="20" t="inlineStr">
        <is>
          <t>Ava Moreno</t>
        </is>
      </c>
      <c r="C7" s="20" t="inlineStr">
        <is>
          <t>Brightpath Center</t>
        </is>
      </c>
      <c r="D7" s="20" t="inlineStr">
        <is>
          <t>Workplace Communication A</t>
        </is>
      </c>
      <c r="E7" s="37" t="n">
        <v>46237</v>
      </c>
      <c r="F7" s="37" t="n">
        <v>46325</v>
      </c>
      <c r="G7" s="20" t="inlineStr">
        <is>
          <t>Active</t>
        </is>
      </c>
      <c r="H7" s="22" t="n">
        <v>3</v>
      </c>
      <c r="I7" s="22" t="n">
        <v>1</v>
      </c>
      <c r="J7" s="20" t="inlineStr">
        <is>
          <t>Dana Cole</t>
        </is>
      </c>
      <c r="K7" s="23">
        <f>IF($A7="","",SUMIFS(tblAbsenceLog[Counted Units],tblAbsenceLog[Enrollment ID],$A7,tblAbsenceLog[Absence Date],"&lt;="&amp;Dashboard!$B$4))</f>
        <v/>
      </c>
      <c r="L7" s="23">
        <f>IF(OR($A7="",$H7=""),"",$H7-$K7)</f>
        <v/>
      </c>
      <c r="M7" s="24">
        <f>IF($A7="","",IF($G7&lt;&gt;"Active","Not Monitored",IF(OR($E7="",$F7=""),"Setup Needed",IF(Dashboard!$B$4&lt;$E7,"Not Started",IF(Dashboard!$B$4&gt;$F7,"Ended",IF(OR($H7="",NOT(ISNUMBER($H7)),$H7&lt;=0),"Setup Needed",IF($K7&gt;=$H7,"Threshold Reached",IF($K7&gt;=MAX(0,$H7-$I7),"Warning","Clear"))))))))</f>
        <v/>
      </c>
      <c r="N7" s="38">
        <f>IF(OR($A7="",$K7&lt;=0),"",IFERROR(MAXIFS(tblAbsenceLog[Absence Date],tblAbsenceLog[Enrollment ID],$A7,tblAbsenceLog[Counted Units],"&gt;0",tblAbsenceLog[Absence Date],"&lt;="&amp;Dashboard!$B$4),""))</f>
        <v/>
      </c>
      <c r="O7" s="20" t="inlineStr">
        <is>
          <t>Not Started</t>
        </is>
      </c>
      <c r="P7" s="37" t="n">
        <v>46271</v>
      </c>
      <c r="Q7" s="20" t="inlineStr">
        <is>
          <t>Review attendance pattern.</t>
        </is>
      </c>
      <c r="R7" s="24">
        <f>IF($A7="","",IF(OR($M7="Warning",$M7="Threshold Reached"),IF($O7="Closed","",IF($P7="","Due Date Needed",IF($P7&lt;Dashboard!$B$4,"Overdue","Follow-Up Open"))),""))</f>
        <v/>
      </c>
    </row>
    <row r="8">
      <c r="A8" s="20" t="inlineStr">
        <is>
          <t>ENR-26002</t>
        </is>
      </c>
      <c r="B8" s="20" t="inlineStr">
        <is>
          <t>Noah Bennett</t>
        </is>
      </c>
      <c r="C8" s="20" t="inlineStr">
        <is>
          <t>Summit Grove Institute</t>
        </is>
      </c>
      <c r="D8" s="20" t="inlineStr">
        <is>
          <t>Digital Office Skills B</t>
        </is>
      </c>
      <c r="E8" s="37" t="n">
        <v>46244</v>
      </c>
      <c r="F8" s="37" t="n">
        <v>46339</v>
      </c>
      <c r="G8" s="20" t="inlineStr">
        <is>
          <t>Active</t>
        </is>
      </c>
      <c r="H8" s="22" t="n">
        <v>2</v>
      </c>
      <c r="I8" s="22" t="n">
        <v>0.5</v>
      </c>
      <c r="J8" s="20" t="inlineStr">
        <is>
          <t>Marcus Lane</t>
        </is>
      </c>
      <c r="K8" s="23">
        <f>IF($A8="","",SUMIFS(tblAbsenceLog[Counted Units],tblAbsenceLog[Enrollment ID],$A8,tblAbsenceLog[Absence Date],"&lt;="&amp;Dashboard!$B$4))</f>
        <v/>
      </c>
      <c r="L8" s="23">
        <f>IF(OR($A8="",$H8=""),"",$H8-$K8)</f>
        <v/>
      </c>
      <c r="M8" s="24">
        <f>IF($A8="","",IF($G8&lt;&gt;"Active","Not Monitored",IF(OR($E8="",$F8=""),"Setup Needed",IF(Dashboard!$B$4&lt;$E8,"Not Started",IF(Dashboard!$B$4&gt;$F8,"Ended",IF(OR($H8="",NOT(ISNUMBER($H8)),$H8&lt;=0),"Setup Needed",IF($K8&gt;=$H8,"Threshold Reached",IF($K8&gt;=MAX(0,$H8-$I8),"Warning","Clear"))))))))</f>
        <v/>
      </c>
      <c r="N8" s="38">
        <f>IF(OR($A8="",$K8&lt;=0),"",IFERROR(MAXIFS(tblAbsenceLog[Absence Date],tblAbsenceLog[Enrollment ID],$A8,tblAbsenceLog[Counted Units],"&gt;0",tblAbsenceLog[Absence Date],"&lt;="&amp;Dashboard!$B$4),""))</f>
        <v/>
      </c>
      <c r="O8" s="20" t="inlineStr">
        <is>
          <t>In Progress</t>
        </is>
      </c>
      <c r="P8" s="37" t="n">
        <v>46273</v>
      </c>
      <c r="Q8" s="20" t="inlineStr">
        <is>
          <t>Participant contact planned.</t>
        </is>
      </c>
      <c r="R8" s="24">
        <f>IF($A8="","",IF(OR($M8="Warning",$M8="Threshold Reached"),IF($O8="Closed","",IF($P8="","Due Date Needed",IF($P8&lt;Dashboard!$B$4,"Overdue","Follow-Up Open"))),""))</f>
        <v/>
      </c>
    </row>
    <row r="9">
      <c r="A9" s="20" t="inlineStr">
        <is>
          <t>ENR-26003</t>
        </is>
      </c>
      <c r="B9" s="20" t="inlineStr">
        <is>
          <t>Mia Chen</t>
        </is>
      </c>
      <c r="C9" s="20" t="inlineStr">
        <is>
          <t>Northstar Learning Hub</t>
        </is>
      </c>
      <c r="D9" s="20" t="inlineStr">
        <is>
          <t>Customer Service Essentials</t>
        </is>
      </c>
      <c r="E9" s="37" t="n">
        <v>46251</v>
      </c>
      <c r="F9" s="37" t="n">
        <v>46318</v>
      </c>
      <c r="G9" s="20" t="inlineStr">
        <is>
          <t>Active</t>
        </is>
      </c>
      <c r="H9" s="22" t="n">
        <v>4</v>
      </c>
      <c r="I9" s="22" t="n">
        <v>1</v>
      </c>
      <c r="J9" s="20" t="inlineStr">
        <is>
          <t>Dana Cole</t>
        </is>
      </c>
      <c r="K9" s="23">
        <f>IF($A9="","",SUMIFS(tblAbsenceLog[Counted Units],tblAbsenceLog[Enrollment ID],$A9,tblAbsenceLog[Absence Date],"&lt;="&amp;Dashboard!$B$4))</f>
        <v/>
      </c>
      <c r="L9" s="23">
        <f>IF(OR($A9="",$H9=""),"",$H9-$K9)</f>
        <v/>
      </c>
      <c r="M9" s="24">
        <f>IF($A9="","",IF($G9&lt;&gt;"Active","Not Monitored",IF(OR($E9="",$F9=""),"Setup Needed",IF(Dashboard!$B$4&lt;$E9,"Not Started",IF(Dashboard!$B$4&gt;$F9,"Ended",IF(OR($H9="",NOT(ISNUMBER($H9)),$H9&lt;=0),"Setup Needed",IF($K9&gt;=$H9,"Threshold Reached",IF($K9&gt;=MAX(0,$H9-$I9),"Warning","Clear"))))))))</f>
        <v/>
      </c>
      <c r="N9" s="38">
        <f>IF(OR($A9="",$K9&lt;=0),"",IFERROR(MAXIFS(tblAbsenceLog[Absence Date],tblAbsenceLog[Enrollment ID],$A9,tblAbsenceLog[Counted Units],"&gt;0",tblAbsenceLog[Absence Date],"&lt;="&amp;Dashboard!$B$4),""))</f>
        <v/>
      </c>
      <c r="O9" s="20" t="inlineStr">
        <is>
          <t>Not Required</t>
        </is>
      </c>
      <c r="P9" s="37" t="n"/>
      <c r="Q9" s="20" t="n"/>
      <c r="R9" s="24">
        <f>IF($A9="","",IF(OR($M9="Warning",$M9="Threshold Reached"),IF($O9="Closed","",IF($P9="","Due Date Needed",IF($P9&lt;Dashboard!$B$4,"Overdue","Follow-Up Open"))),""))</f>
        <v/>
      </c>
    </row>
    <row r="10">
      <c r="A10" s="20" t="inlineStr">
        <is>
          <t>ENR-26004</t>
        </is>
      </c>
      <c r="B10" s="20" t="inlineStr">
        <is>
          <t>Liam Brooks</t>
        </is>
      </c>
      <c r="C10" s="20" t="inlineStr">
        <is>
          <t>Cedar Ridge Skills Center</t>
        </is>
      </c>
      <c r="D10" s="20" t="inlineStr">
        <is>
          <t>Applied Teamwork A</t>
        </is>
      </c>
      <c r="E10" s="37" t="n">
        <v>46258</v>
      </c>
      <c r="F10" s="37" t="n">
        <v>46346</v>
      </c>
      <c r="G10" s="20" t="inlineStr">
        <is>
          <t>Active</t>
        </is>
      </c>
      <c r="H10" s="22" t="n">
        <v>3</v>
      </c>
      <c r="I10" s="22" t="n">
        <v>1</v>
      </c>
      <c r="J10" s="20" t="inlineStr">
        <is>
          <t>Riley Stone</t>
        </is>
      </c>
      <c r="K10" s="23">
        <f>IF($A10="","",SUMIFS(tblAbsenceLog[Counted Units],tblAbsenceLog[Enrollment ID],$A10,tblAbsenceLog[Absence Date],"&lt;="&amp;Dashboard!$B$4))</f>
        <v/>
      </c>
      <c r="L10" s="23">
        <f>IF(OR($A10="",$H10=""),"",$H10-$K10)</f>
        <v/>
      </c>
      <c r="M10" s="24">
        <f>IF($A10="","",IF($G10&lt;&gt;"Active","Not Monitored",IF(OR($E10="",$F10=""),"Setup Needed",IF(Dashboard!$B$4&lt;$E10,"Not Started",IF(Dashboard!$B$4&gt;$F10,"Ended",IF(OR($H10="",NOT(ISNUMBER($H10)),$H10&lt;=0),"Setup Needed",IF($K10&gt;=$H10,"Threshold Reached",IF($K10&gt;=MAX(0,$H10-$I10),"Warning","Clear"))))))))</f>
        <v/>
      </c>
      <c r="N10" s="38">
        <f>IF(OR($A10="",$K10&lt;=0),"",IFERROR(MAXIFS(tblAbsenceLog[Absence Date],tblAbsenceLog[Enrollment ID],$A10,tblAbsenceLog[Counted Units],"&gt;0",tblAbsenceLog[Absence Date],"&lt;="&amp;Dashboard!$B$4),""))</f>
        <v/>
      </c>
      <c r="O10" s="20" t="inlineStr">
        <is>
          <t>Not Required</t>
        </is>
      </c>
      <c r="P10" s="37" t="n"/>
      <c r="Q10" s="20" t="n"/>
      <c r="R10" s="24">
        <f>IF($A10="","",IF(OR($M10="Warning",$M10="Threshold Reached"),IF($O10="Closed","",IF($P10="","Due Date Needed",IF($P10&lt;Dashboard!$B$4,"Overdue","Follow-Up Open"))),""))</f>
        <v/>
      </c>
    </row>
    <row r="11">
      <c r="A11" s="20" t="inlineStr">
        <is>
          <t>ENR-26005</t>
        </is>
      </c>
      <c r="B11" s="20" t="inlineStr">
        <is>
          <t>Zoe Patel</t>
        </is>
      </c>
      <c r="C11" s="20" t="inlineStr">
        <is>
          <t>Harborview Training Co.</t>
        </is>
      </c>
      <c r="D11" s="20" t="inlineStr">
        <is>
          <t>Career Readiness C</t>
        </is>
      </c>
      <c r="E11" s="37" t="n">
        <v>46237</v>
      </c>
      <c r="F11" s="37" t="n">
        <v>46311</v>
      </c>
      <c r="G11" s="20" t="inlineStr">
        <is>
          <t>Active</t>
        </is>
      </c>
      <c r="H11" s="22" t="n">
        <v>2.5</v>
      </c>
      <c r="I11" s="22" t="n">
        <v>0.5</v>
      </c>
      <c r="J11" s="20" t="inlineStr">
        <is>
          <t>Marcus Lane</t>
        </is>
      </c>
      <c r="K11" s="23">
        <f>IF($A11="","",SUMIFS(tblAbsenceLog[Counted Units],tblAbsenceLog[Enrollment ID],$A11,tblAbsenceLog[Absence Date],"&lt;="&amp;Dashboard!$B$4))</f>
        <v/>
      </c>
      <c r="L11" s="23">
        <f>IF(OR($A11="",$H11=""),"",$H11-$K11)</f>
        <v/>
      </c>
      <c r="M11" s="24">
        <f>IF($A11="","",IF($G11&lt;&gt;"Active","Not Monitored",IF(OR($E11="",$F11=""),"Setup Needed",IF(Dashboard!$B$4&lt;$E11,"Not Started",IF(Dashboard!$B$4&gt;$F11,"Ended",IF(OR($H11="",NOT(ISNUMBER($H11)),$H11&lt;=0),"Setup Needed",IF($K11&gt;=$H11,"Threshold Reached",IF($K11&gt;=MAX(0,$H11-$I11),"Warning","Clear"))))))))</f>
        <v/>
      </c>
      <c r="N11" s="38">
        <f>IF(OR($A11="",$K11&lt;=0),"",IFERROR(MAXIFS(tblAbsenceLog[Absence Date],tblAbsenceLog[Enrollment ID],$A11,tblAbsenceLog[Counted Units],"&gt;0",tblAbsenceLog[Absence Date],"&lt;="&amp;Dashboard!$B$4),""))</f>
        <v/>
      </c>
      <c r="O11" s="20" t="inlineStr">
        <is>
          <t>Not Required</t>
        </is>
      </c>
      <c r="P11" s="37" t="n"/>
      <c r="Q11" s="20" t="inlineStr">
        <is>
          <t>Excused entry is reviewed separately.</t>
        </is>
      </c>
      <c r="R11" s="24">
        <f>IF($A11="","",IF(OR($M11="Warning",$M11="Threshold Reached"),IF($O11="Closed","",IF($P11="","Due Date Needed",IF($P11&lt;Dashboard!$B$4,"Overdue","Follow-Up Open"))),""))</f>
        <v/>
      </c>
    </row>
    <row r="12">
      <c r="A12" s="20" t="inlineStr">
        <is>
          <t>ENR-26006</t>
        </is>
      </c>
      <c r="B12" s="20" t="inlineStr">
        <is>
          <t>Ethan Reed</t>
        </is>
      </c>
      <c r="C12" s="20" t="inlineStr">
        <is>
          <t>Bluebird Career Lab</t>
        </is>
      </c>
      <c r="D12" s="20" t="inlineStr">
        <is>
          <t>Introductory Spreadsheets</t>
        </is>
      </c>
      <c r="E12" s="37" t="n">
        <v>46146</v>
      </c>
      <c r="F12" s="37" t="n">
        <v>46234</v>
      </c>
      <c r="G12" s="20" t="inlineStr">
        <is>
          <t>Completed</t>
        </is>
      </c>
      <c r="H12" s="22" t="n">
        <v>3</v>
      </c>
      <c r="I12" s="22" t="n">
        <v>1</v>
      </c>
      <c r="J12" s="20" t="inlineStr">
        <is>
          <t>Riley Stone</t>
        </is>
      </c>
      <c r="K12" s="23">
        <f>IF($A12="","",SUMIFS(tblAbsenceLog[Counted Units],tblAbsenceLog[Enrollment ID],$A12,tblAbsenceLog[Absence Date],"&lt;="&amp;Dashboard!$B$4))</f>
        <v/>
      </c>
      <c r="L12" s="23">
        <f>IF(OR($A12="",$H12=""),"",$H12-$K12)</f>
        <v/>
      </c>
      <c r="M12" s="24">
        <f>IF($A12="","",IF($G12&lt;&gt;"Active","Not Monitored",IF(OR($E12="",$F12=""),"Setup Needed",IF(Dashboard!$B$4&lt;$E12,"Not Started",IF(Dashboard!$B$4&gt;$F12,"Ended",IF(OR($H12="",NOT(ISNUMBER($H12)),$H12&lt;=0),"Setup Needed",IF($K12&gt;=$H12,"Threshold Reached",IF($K12&gt;=MAX(0,$H12-$I12),"Warning","Clear"))))))))</f>
        <v/>
      </c>
      <c r="N12" s="38">
        <f>IF(OR($A12="",$K12&lt;=0),"",IFERROR(MAXIFS(tblAbsenceLog[Absence Date],tblAbsenceLog[Enrollment ID],$A12,tblAbsenceLog[Counted Units],"&gt;0",tblAbsenceLog[Absence Date],"&lt;="&amp;Dashboard!$B$4),""))</f>
        <v/>
      </c>
      <c r="O12" s="20" t="inlineStr">
        <is>
          <t>Closed</t>
        </is>
      </c>
      <c r="P12" s="37" t="n">
        <v>46237</v>
      </c>
      <c r="Q12" s="20" t="inlineStr">
        <is>
          <t>Course completed.</t>
        </is>
      </c>
      <c r="R12" s="24">
        <f>IF($A12="","",IF(OR($M12="Warning",$M12="Threshold Reached"),IF($O12="Closed","",IF($P12="","Due Date Needed",IF($P12&lt;Dashboard!$B$4,"Overdue","Follow-Up Open"))),""))</f>
        <v/>
      </c>
    </row>
    <row r="13">
      <c r="A13" s="20" t="inlineStr">
        <is>
          <t>ENR-26007</t>
        </is>
      </c>
      <c r="B13" s="20" t="inlineStr">
        <is>
          <t>Nora Kim</t>
        </is>
      </c>
      <c r="C13" s="20" t="inlineStr">
        <is>
          <t>Juniper Works Academy</t>
        </is>
      </c>
      <c r="D13" s="20" t="inlineStr">
        <is>
          <t>Professional Writing B</t>
        </is>
      </c>
      <c r="E13" s="37" t="n">
        <v>46280</v>
      </c>
      <c r="F13" s="37" t="n">
        <v>46374</v>
      </c>
      <c r="G13" s="20" t="inlineStr">
        <is>
          <t>Active</t>
        </is>
      </c>
      <c r="H13" s="22" t="n">
        <v>3</v>
      </c>
      <c r="I13" s="22" t="n">
        <v>1</v>
      </c>
      <c r="J13" s="20" t="inlineStr">
        <is>
          <t>Dana Cole</t>
        </is>
      </c>
      <c r="K13" s="23">
        <f>IF($A13="","",SUMIFS(tblAbsenceLog[Counted Units],tblAbsenceLog[Enrollment ID],$A13,tblAbsenceLog[Absence Date],"&lt;="&amp;Dashboard!$B$4))</f>
        <v/>
      </c>
      <c r="L13" s="23">
        <f>IF(OR($A13="",$H13=""),"",$H13-$K13)</f>
        <v/>
      </c>
      <c r="M13" s="24">
        <f>IF($A13="","",IF($G13&lt;&gt;"Active","Not Monitored",IF(OR($E13="",$F13=""),"Setup Needed",IF(Dashboard!$B$4&lt;$E13,"Not Started",IF(Dashboard!$B$4&gt;$F13,"Ended",IF(OR($H13="",NOT(ISNUMBER($H13)),$H13&lt;=0),"Setup Needed",IF($K13&gt;=$H13,"Threshold Reached",IF($K13&gt;=MAX(0,$H13-$I13),"Warning","Clear"))))))))</f>
        <v/>
      </c>
      <c r="N13" s="38">
        <f>IF(OR($A13="",$K13&lt;=0),"",IFERROR(MAXIFS(tblAbsenceLog[Absence Date],tblAbsenceLog[Enrollment ID],$A13,tblAbsenceLog[Counted Units],"&gt;0",tblAbsenceLog[Absence Date],"&lt;="&amp;Dashboard!$B$4),""))</f>
        <v/>
      </c>
      <c r="O13" s="20" t="inlineStr">
        <is>
          <t>Not Required</t>
        </is>
      </c>
      <c r="P13" s="37" t="n"/>
      <c r="Q13" s="20" t="inlineStr">
        <is>
          <t>Upcoming enrollment.</t>
        </is>
      </c>
      <c r="R13" s="24">
        <f>IF($A13="","",IF(OR($M13="Warning",$M13="Threshold Reached"),IF($O13="Closed","",IF($P13="","Due Date Needed",IF($P13&lt;Dashboard!$B$4,"Overdue","Follow-Up Open"))),""))</f>
        <v/>
      </c>
    </row>
    <row r="14">
      <c r="A14" s="20" t="inlineStr">
        <is>
          <t>ENR-26008</t>
        </is>
      </c>
      <c r="B14" s="20" t="inlineStr">
        <is>
          <t>Caleb Ortiz</t>
        </is>
      </c>
      <c r="C14" s="20" t="inlineStr">
        <is>
          <t>Red Maple Institute</t>
        </is>
      </c>
      <c r="D14" s="20" t="inlineStr">
        <is>
          <t>Job Search Strategies A</t>
        </is>
      </c>
      <c r="E14" s="37" t="n">
        <v>46174</v>
      </c>
      <c r="F14" s="37" t="n">
        <v>46265</v>
      </c>
      <c r="G14" s="20" t="inlineStr">
        <is>
          <t>Active</t>
        </is>
      </c>
      <c r="H14" s="22" t="n">
        <v>2</v>
      </c>
      <c r="I14" s="22" t="n">
        <v>0.5</v>
      </c>
      <c r="J14" s="20" t="inlineStr">
        <is>
          <t>Marcus Lane</t>
        </is>
      </c>
      <c r="K14" s="23">
        <f>IF($A14="","",SUMIFS(tblAbsenceLog[Counted Units],tblAbsenceLog[Enrollment ID],$A14,tblAbsenceLog[Absence Date],"&lt;="&amp;Dashboard!$B$4))</f>
        <v/>
      </c>
      <c r="L14" s="23">
        <f>IF(OR($A14="",$H14=""),"",$H14-$K14)</f>
        <v/>
      </c>
      <c r="M14" s="24">
        <f>IF($A14="","",IF($G14&lt;&gt;"Active","Not Monitored",IF(OR($E14="",$F14=""),"Setup Needed",IF(Dashboard!$B$4&lt;$E14,"Not Started",IF(Dashboard!$B$4&gt;$F14,"Ended",IF(OR($H14="",NOT(ISNUMBER($H14)),$H14&lt;=0),"Setup Needed",IF($K14&gt;=$H14,"Threshold Reached",IF($K14&gt;=MAX(0,$H14-$I14),"Warning","Clear"))))))))</f>
        <v/>
      </c>
      <c r="N14" s="38">
        <f>IF(OR($A14="",$K14&lt;=0),"",IFERROR(MAXIFS(tblAbsenceLog[Absence Date],tblAbsenceLog[Enrollment ID],$A14,tblAbsenceLog[Counted Units],"&gt;0",tblAbsenceLog[Absence Date],"&lt;="&amp;Dashboard!$B$4),""))</f>
        <v/>
      </c>
      <c r="O14" s="20" t="inlineStr">
        <is>
          <t>Closed</t>
        </is>
      </c>
      <c r="P14" s="37" t="n">
        <v>46266</v>
      </c>
      <c r="Q14" s="20" t="inlineStr">
        <is>
          <t>Course period ended.</t>
        </is>
      </c>
      <c r="R14" s="24">
        <f>IF($A14="","",IF(OR($M14="Warning",$M14="Threshold Reached"),IF($O14="Closed","",IF($P14="","Due Date Needed",IF($P14&lt;Dashboard!$B$4,"Overdue","Follow-Up Open"))),""))</f>
        <v/>
      </c>
    </row>
    <row r="15">
      <c r="A15" s="20" t="inlineStr">
        <is>
          <t>ENR-26009</t>
        </is>
      </c>
      <c r="B15" s="20" t="inlineStr">
        <is>
          <t>Grace Wilson</t>
        </is>
      </c>
      <c r="C15" s="20" t="inlineStr">
        <is>
          <t>Pine and Field Academy</t>
        </is>
      </c>
      <c r="D15" s="20" t="inlineStr">
        <is>
          <t>Workplace Math C</t>
        </is>
      </c>
      <c r="E15" s="37" t="n">
        <v>46265</v>
      </c>
      <c r="F15" s="37" t="n">
        <v>46351</v>
      </c>
      <c r="G15" s="20" t="inlineStr">
        <is>
          <t>Active</t>
        </is>
      </c>
      <c r="H15" s="22" t="n"/>
      <c r="I15" s="22" t="n">
        <v>0.5</v>
      </c>
      <c r="J15" s="20" t="inlineStr">
        <is>
          <t>Riley Stone</t>
        </is>
      </c>
      <c r="K15" s="23">
        <f>IF($A15="","",SUMIFS(tblAbsenceLog[Counted Units],tblAbsenceLog[Enrollment ID],$A15,tblAbsenceLog[Absence Date],"&lt;="&amp;Dashboard!$B$4))</f>
        <v/>
      </c>
      <c r="L15" s="23">
        <f>IF(OR($A15="",$H15=""),"",$H15-$K15)</f>
        <v/>
      </c>
      <c r="M15" s="24">
        <f>IF($A15="","",IF($G15&lt;&gt;"Active","Not Monitored",IF(OR($E15="",$F15=""),"Setup Needed",IF(Dashboard!$B$4&lt;$E15,"Not Started",IF(Dashboard!$B$4&gt;$F15,"Ended",IF(OR($H15="",NOT(ISNUMBER($H15)),$H15&lt;=0),"Setup Needed",IF($K15&gt;=$H15,"Threshold Reached",IF($K15&gt;=MAX(0,$H15-$I15),"Warning","Clear"))))))))</f>
        <v/>
      </c>
      <c r="N15" s="38">
        <f>IF(OR($A15="",$K15&lt;=0),"",IFERROR(MAXIFS(tblAbsenceLog[Absence Date],tblAbsenceLog[Enrollment ID],$A15,tblAbsenceLog[Counted Units],"&gt;0",tblAbsenceLog[Absence Date],"&lt;="&amp;Dashboard!$B$4),""))</f>
        <v/>
      </c>
      <c r="O15" s="20" t="inlineStr">
        <is>
          <t>Not Started</t>
        </is>
      </c>
      <c r="P15" s="37" t="n"/>
      <c r="Q15" s="20" t="inlineStr">
        <is>
          <t>Absence limit needs setup.</t>
        </is>
      </c>
      <c r="R15" s="24">
        <f>IF($A15="","",IF(OR($M15="Warning",$M15="Threshold Reached"),IF($O15="Closed","",IF($P15="","Due Date Needed",IF($P15&lt;Dashboard!$B$4,"Overdue","Follow-Up Open"))),""))</f>
        <v/>
      </c>
    </row>
    <row r="16">
      <c r="A16" s="20" t="inlineStr">
        <is>
          <t>ENR-26010</t>
        </is>
      </c>
      <c r="B16" s="20" t="inlineStr">
        <is>
          <t>Owen Price</t>
        </is>
      </c>
      <c r="C16" s="20" t="inlineStr">
        <is>
          <t>Lakeside Practice Group</t>
        </is>
      </c>
      <c r="D16" s="20" t="inlineStr">
        <is>
          <t>Presentation Skills A</t>
        </is>
      </c>
      <c r="E16" s="37" t="n">
        <v>46239</v>
      </c>
      <c r="F16" s="37" t="n">
        <v>46323</v>
      </c>
      <c r="G16" s="20" t="inlineStr">
        <is>
          <t>Active</t>
        </is>
      </c>
      <c r="H16" s="22" t="n">
        <v>3</v>
      </c>
      <c r="I16" s="22" t="n">
        <v>0.5</v>
      </c>
      <c r="J16" s="20" t="inlineStr">
        <is>
          <t>Dana Cole</t>
        </is>
      </c>
      <c r="K16" s="23">
        <f>IF($A16="","",SUMIFS(tblAbsenceLog[Counted Units],tblAbsenceLog[Enrollment ID],$A16,tblAbsenceLog[Absence Date],"&lt;="&amp;Dashboard!$B$4))</f>
        <v/>
      </c>
      <c r="L16" s="23">
        <f>IF(OR($A16="",$H16=""),"",$H16-$K16)</f>
        <v/>
      </c>
      <c r="M16" s="24">
        <f>IF($A16="","",IF($G16&lt;&gt;"Active","Not Monitored",IF(OR($E16="",$F16=""),"Setup Needed",IF(Dashboard!$B$4&lt;$E16,"Not Started",IF(Dashboard!$B$4&gt;$F16,"Ended",IF(OR($H16="",NOT(ISNUMBER($H16)),$H16&lt;=0),"Setup Needed",IF($K16&gt;=$H16,"Threshold Reached",IF($K16&gt;=MAX(0,$H16-$I16),"Warning","Clear"))))))))</f>
        <v/>
      </c>
      <c r="N16" s="38">
        <f>IF(OR($A16="",$K16&lt;=0),"",IFERROR(MAXIFS(tblAbsenceLog[Absence Date],tblAbsenceLog[Enrollment ID],$A16,tblAbsenceLog[Counted Units],"&gt;0",tblAbsenceLog[Absence Date],"&lt;="&amp;Dashboard!$B$4),""))</f>
        <v/>
      </c>
      <c r="O16" s="20" t="inlineStr">
        <is>
          <t>Closed</t>
        </is>
      </c>
      <c r="P16" s="37" t="n">
        <v>46270</v>
      </c>
      <c r="Q16" s="20" t="inlineStr">
        <is>
          <t>Follow-up completed.</t>
        </is>
      </c>
      <c r="R16" s="24">
        <f>IF($A16="","",IF(OR($M16="Warning",$M16="Threshold Reached"),IF($O16="Closed","",IF($P16="","Due Date Needed",IF($P16&lt;Dashboard!$B$4,"Overdue","Follow-Up Open"))),""))</f>
        <v/>
      </c>
    </row>
    <row r="17">
      <c r="A17" s="20" t="n"/>
      <c r="B17" s="20" t="n"/>
      <c r="C17" s="20" t="n"/>
      <c r="D17" s="20" t="n"/>
      <c r="E17" s="37" t="n"/>
      <c r="F17" s="37" t="n"/>
      <c r="G17" s="20" t="n"/>
      <c r="H17" s="22" t="n"/>
      <c r="I17" s="22" t="n"/>
      <c r="J17" s="20" t="n"/>
      <c r="K17" s="23">
        <f>IF($A17="","",SUMIFS(tblAbsenceLog[Counted Units],tblAbsenceLog[Enrollment ID],$A17,tblAbsenceLog[Absence Date],"&lt;="&amp;Dashboard!$B$4))</f>
        <v/>
      </c>
      <c r="L17" s="23">
        <f>IF(OR($A17="",$H17=""),"",$H17-$K17)</f>
        <v/>
      </c>
      <c r="M17" s="24">
        <f>IF($A17="","",IF($G17&lt;&gt;"Active","Not Monitored",IF(OR($E17="",$F17=""),"Setup Needed",IF(Dashboard!$B$4&lt;$E17,"Not Started",IF(Dashboard!$B$4&gt;$F17,"Ended",IF(OR($H17="",NOT(ISNUMBER($H17)),$H17&lt;=0),"Setup Needed",IF($K17&gt;=$H17,"Threshold Reached",IF($K17&gt;=MAX(0,$H17-$I17),"Warning","Clear"))))))))</f>
        <v/>
      </c>
      <c r="N17" s="38">
        <f>IF(OR($A17="",$K17&lt;=0),"",IFERROR(MAXIFS(tblAbsenceLog[Absence Date],tblAbsenceLog[Enrollment ID],$A17,tblAbsenceLog[Counted Units],"&gt;0",tblAbsenceLog[Absence Date],"&lt;="&amp;Dashboard!$B$4),""))</f>
        <v/>
      </c>
      <c r="O17" s="20" t="n"/>
      <c r="P17" s="37" t="n"/>
      <c r="Q17" s="20" t="n"/>
      <c r="R17" s="24">
        <f>IF($A17="","",IF(OR($M17="Warning",$M17="Threshold Reached"),IF($O17="Closed","",IF($P17="","Due Date Needed",IF($P17&lt;Dashboard!$B$4,"Overdue","Follow-Up Open"))),""))</f>
        <v/>
      </c>
    </row>
    <row r="18">
      <c r="A18" s="20" t="n"/>
      <c r="B18" s="20" t="n"/>
      <c r="C18" s="20" t="n"/>
      <c r="D18" s="20" t="n"/>
      <c r="E18" s="37" t="n"/>
      <c r="F18" s="37" t="n"/>
      <c r="G18" s="20" t="n"/>
      <c r="H18" s="22" t="n"/>
      <c r="I18" s="22" t="n"/>
      <c r="J18" s="20" t="n"/>
      <c r="K18" s="23">
        <f>IF($A18="","",SUMIFS(tblAbsenceLog[Counted Units],tblAbsenceLog[Enrollment ID],$A18,tblAbsenceLog[Absence Date],"&lt;="&amp;Dashboard!$B$4))</f>
        <v/>
      </c>
      <c r="L18" s="23">
        <f>IF(OR($A18="",$H18=""),"",$H18-$K18)</f>
        <v/>
      </c>
      <c r="M18" s="24">
        <f>IF($A18="","",IF($G18&lt;&gt;"Active","Not Monitored",IF(OR($E18="",$F18=""),"Setup Needed",IF(Dashboard!$B$4&lt;$E18,"Not Started",IF(Dashboard!$B$4&gt;$F18,"Ended",IF(OR($H18="",NOT(ISNUMBER($H18)),$H18&lt;=0),"Setup Needed",IF($K18&gt;=$H18,"Threshold Reached",IF($K18&gt;=MAX(0,$H18-$I18),"Warning","Clear"))))))))</f>
        <v/>
      </c>
      <c r="N18" s="38">
        <f>IF(OR($A18="",$K18&lt;=0),"",IFERROR(MAXIFS(tblAbsenceLog[Absence Date],tblAbsenceLog[Enrollment ID],$A18,tblAbsenceLog[Counted Units],"&gt;0",tblAbsenceLog[Absence Date],"&lt;="&amp;Dashboard!$B$4),""))</f>
        <v/>
      </c>
      <c r="O18" s="20" t="n"/>
      <c r="P18" s="37" t="n"/>
      <c r="Q18" s="20" t="n"/>
      <c r="R18" s="24">
        <f>IF($A18="","",IF(OR($M18="Warning",$M18="Threshold Reached"),IF($O18="Closed","",IF($P18="","Due Date Needed",IF($P18&lt;Dashboard!$B$4,"Overdue","Follow-Up Open"))),""))</f>
        <v/>
      </c>
    </row>
    <row r="19">
      <c r="A19" s="20" t="n"/>
      <c r="B19" s="20" t="n"/>
      <c r="C19" s="20" t="n"/>
      <c r="D19" s="20" t="n"/>
      <c r="E19" s="37" t="n"/>
      <c r="F19" s="37" t="n"/>
      <c r="G19" s="20" t="n"/>
      <c r="H19" s="22" t="n"/>
      <c r="I19" s="22" t="n"/>
      <c r="J19" s="20" t="n"/>
      <c r="K19" s="23">
        <f>IF($A19="","",SUMIFS(tblAbsenceLog[Counted Units],tblAbsenceLog[Enrollment ID],$A19,tblAbsenceLog[Absence Date],"&lt;="&amp;Dashboard!$B$4))</f>
        <v/>
      </c>
      <c r="L19" s="23">
        <f>IF(OR($A19="",$H19=""),"",$H19-$K19)</f>
        <v/>
      </c>
      <c r="M19" s="24">
        <f>IF($A19="","",IF($G19&lt;&gt;"Active","Not Monitored",IF(OR($E19="",$F19=""),"Setup Needed",IF(Dashboard!$B$4&lt;$E19,"Not Started",IF(Dashboard!$B$4&gt;$F19,"Ended",IF(OR($H19="",NOT(ISNUMBER($H19)),$H19&lt;=0),"Setup Needed",IF($K19&gt;=$H19,"Threshold Reached",IF($K19&gt;=MAX(0,$H19-$I19),"Warning","Clear"))))))))</f>
        <v/>
      </c>
      <c r="N19" s="38">
        <f>IF(OR($A19="",$K19&lt;=0),"",IFERROR(MAXIFS(tblAbsenceLog[Absence Date],tblAbsenceLog[Enrollment ID],$A19,tblAbsenceLog[Counted Units],"&gt;0",tblAbsenceLog[Absence Date],"&lt;="&amp;Dashboard!$B$4),""))</f>
        <v/>
      </c>
      <c r="O19" s="20" t="n"/>
      <c r="P19" s="37" t="n"/>
      <c r="Q19" s="20" t="n"/>
      <c r="R19" s="24">
        <f>IF($A19="","",IF(OR($M19="Warning",$M19="Threshold Reached"),IF($O19="Closed","",IF($P19="","Due Date Needed",IF($P19&lt;Dashboard!$B$4,"Overdue","Follow-Up Open"))),""))</f>
        <v/>
      </c>
    </row>
    <row r="20">
      <c r="A20" s="20" t="n"/>
      <c r="B20" s="20" t="n"/>
      <c r="C20" s="20" t="n"/>
      <c r="D20" s="20" t="n"/>
      <c r="E20" s="37" t="n"/>
      <c r="F20" s="37" t="n"/>
      <c r="G20" s="20" t="n"/>
      <c r="H20" s="22" t="n"/>
      <c r="I20" s="22" t="n"/>
      <c r="J20" s="20" t="n"/>
      <c r="K20" s="23">
        <f>IF($A20="","",SUMIFS(tblAbsenceLog[Counted Units],tblAbsenceLog[Enrollment ID],$A20,tblAbsenceLog[Absence Date],"&lt;="&amp;Dashboard!$B$4))</f>
        <v/>
      </c>
      <c r="L20" s="23">
        <f>IF(OR($A20="",$H20=""),"",$H20-$K20)</f>
        <v/>
      </c>
      <c r="M20" s="24">
        <f>IF($A20="","",IF($G20&lt;&gt;"Active","Not Monitored",IF(OR($E20="",$F20=""),"Setup Needed",IF(Dashboard!$B$4&lt;$E20,"Not Started",IF(Dashboard!$B$4&gt;$F20,"Ended",IF(OR($H20="",NOT(ISNUMBER($H20)),$H20&lt;=0),"Setup Needed",IF($K20&gt;=$H20,"Threshold Reached",IF($K20&gt;=MAX(0,$H20-$I20),"Warning","Clear"))))))))</f>
        <v/>
      </c>
      <c r="N20" s="38">
        <f>IF(OR($A20="",$K20&lt;=0),"",IFERROR(MAXIFS(tblAbsenceLog[Absence Date],tblAbsenceLog[Enrollment ID],$A20,tblAbsenceLog[Counted Units],"&gt;0",tblAbsenceLog[Absence Date],"&lt;="&amp;Dashboard!$B$4),""))</f>
        <v/>
      </c>
      <c r="O20" s="20" t="n"/>
      <c r="P20" s="37" t="n"/>
      <c r="Q20" s="20" t="n"/>
      <c r="R20" s="24">
        <f>IF($A20="","",IF(OR($M20="Warning",$M20="Threshold Reached"),IF($O20="Closed","",IF($P20="","Due Date Needed",IF($P20&lt;Dashboard!$B$4,"Overdue","Follow-Up Open"))),""))</f>
        <v/>
      </c>
    </row>
    <row r="21">
      <c r="A21" s="20" t="n"/>
      <c r="B21" s="20" t="n"/>
      <c r="C21" s="20" t="n"/>
      <c r="D21" s="20" t="n"/>
      <c r="E21" s="37" t="n"/>
      <c r="F21" s="37" t="n"/>
      <c r="G21" s="20" t="n"/>
      <c r="H21" s="22" t="n"/>
      <c r="I21" s="22" t="n"/>
      <c r="J21" s="20" t="n"/>
      <c r="K21" s="23">
        <f>IF($A21="","",SUMIFS(tblAbsenceLog[Counted Units],tblAbsenceLog[Enrollment ID],$A21,tblAbsenceLog[Absence Date],"&lt;="&amp;Dashboard!$B$4))</f>
        <v/>
      </c>
      <c r="L21" s="23">
        <f>IF(OR($A21="",$H21=""),"",$H21-$K21)</f>
        <v/>
      </c>
      <c r="M21" s="24">
        <f>IF($A21="","",IF($G21&lt;&gt;"Active","Not Monitored",IF(OR($E21="",$F21=""),"Setup Needed",IF(Dashboard!$B$4&lt;$E21,"Not Started",IF(Dashboard!$B$4&gt;$F21,"Ended",IF(OR($H21="",NOT(ISNUMBER($H21)),$H21&lt;=0),"Setup Needed",IF($K21&gt;=$H21,"Threshold Reached",IF($K21&gt;=MAX(0,$H21-$I21),"Warning","Clear"))))))))</f>
        <v/>
      </c>
      <c r="N21" s="38">
        <f>IF(OR($A21="",$K21&lt;=0),"",IFERROR(MAXIFS(tblAbsenceLog[Absence Date],tblAbsenceLog[Enrollment ID],$A21,tblAbsenceLog[Counted Units],"&gt;0",tblAbsenceLog[Absence Date],"&lt;="&amp;Dashboard!$B$4),""))</f>
        <v/>
      </c>
      <c r="O21" s="20" t="n"/>
      <c r="P21" s="37" t="n"/>
      <c r="Q21" s="20" t="n"/>
      <c r="R21" s="24">
        <f>IF($A21="","",IF(OR($M21="Warning",$M21="Threshold Reached"),IF($O21="Closed","",IF($P21="","Due Date Needed",IF($P21&lt;Dashboard!$B$4,"Overdue","Follow-Up Open"))),""))</f>
        <v/>
      </c>
    </row>
    <row r="22">
      <c r="A22" s="20" t="n"/>
      <c r="B22" s="20" t="n"/>
      <c r="C22" s="20" t="n"/>
      <c r="D22" s="20" t="n"/>
      <c r="E22" s="37" t="n"/>
      <c r="F22" s="37" t="n"/>
      <c r="G22" s="20" t="n"/>
      <c r="H22" s="22" t="n"/>
      <c r="I22" s="22" t="n"/>
      <c r="J22" s="20" t="n"/>
      <c r="K22" s="23">
        <f>IF($A22="","",SUMIFS(tblAbsenceLog[Counted Units],tblAbsenceLog[Enrollment ID],$A22,tblAbsenceLog[Absence Date],"&lt;="&amp;Dashboard!$B$4))</f>
        <v/>
      </c>
      <c r="L22" s="23">
        <f>IF(OR($A22="",$H22=""),"",$H22-$K22)</f>
        <v/>
      </c>
      <c r="M22" s="24">
        <f>IF($A22="","",IF($G22&lt;&gt;"Active","Not Monitored",IF(OR($E22="",$F22=""),"Setup Needed",IF(Dashboard!$B$4&lt;$E22,"Not Started",IF(Dashboard!$B$4&gt;$F22,"Ended",IF(OR($H22="",NOT(ISNUMBER($H22)),$H22&lt;=0),"Setup Needed",IF($K22&gt;=$H22,"Threshold Reached",IF($K22&gt;=MAX(0,$H22-$I22),"Warning","Clear"))))))))</f>
        <v/>
      </c>
      <c r="N22" s="38">
        <f>IF(OR($A22="",$K22&lt;=0),"",IFERROR(MAXIFS(tblAbsenceLog[Absence Date],tblAbsenceLog[Enrollment ID],$A22,tblAbsenceLog[Counted Units],"&gt;0",tblAbsenceLog[Absence Date],"&lt;="&amp;Dashboard!$B$4),""))</f>
        <v/>
      </c>
      <c r="O22" s="20" t="n"/>
      <c r="P22" s="37" t="n"/>
      <c r="Q22" s="20" t="n"/>
      <c r="R22" s="24">
        <f>IF($A22="","",IF(OR($M22="Warning",$M22="Threshold Reached"),IF($O22="Closed","",IF($P22="","Due Date Needed",IF($P22&lt;Dashboard!$B$4,"Overdue","Follow-Up Open"))),""))</f>
        <v/>
      </c>
    </row>
    <row r="23">
      <c r="A23" s="20" t="n"/>
      <c r="B23" s="20" t="n"/>
      <c r="C23" s="20" t="n"/>
      <c r="D23" s="20" t="n"/>
      <c r="E23" s="37" t="n"/>
      <c r="F23" s="37" t="n"/>
      <c r="G23" s="20" t="n"/>
      <c r="H23" s="22" t="n"/>
      <c r="I23" s="22" t="n"/>
      <c r="J23" s="20" t="n"/>
      <c r="K23" s="23">
        <f>IF($A23="","",SUMIFS(tblAbsenceLog[Counted Units],tblAbsenceLog[Enrollment ID],$A23,tblAbsenceLog[Absence Date],"&lt;="&amp;Dashboard!$B$4))</f>
        <v/>
      </c>
      <c r="L23" s="23">
        <f>IF(OR($A23="",$H23=""),"",$H23-$K23)</f>
        <v/>
      </c>
      <c r="M23" s="24">
        <f>IF($A23="","",IF($G23&lt;&gt;"Active","Not Monitored",IF(OR($E23="",$F23=""),"Setup Needed",IF(Dashboard!$B$4&lt;$E23,"Not Started",IF(Dashboard!$B$4&gt;$F23,"Ended",IF(OR($H23="",NOT(ISNUMBER($H23)),$H23&lt;=0),"Setup Needed",IF($K23&gt;=$H23,"Threshold Reached",IF($K23&gt;=MAX(0,$H23-$I23),"Warning","Clear"))))))))</f>
        <v/>
      </c>
      <c r="N23" s="38">
        <f>IF(OR($A23="",$K23&lt;=0),"",IFERROR(MAXIFS(tblAbsenceLog[Absence Date],tblAbsenceLog[Enrollment ID],$A23,tblAbsenceLog[Counted Units],"&gt;0",tblAbsenceLog[Absence Date],"&lt;="&amp;Dashboard!$B$4),""))</f>
        <v/>
      </c>
      <c r="O23" s="20" t="n"/>
      <c r="P23" s="37" t="n"/>
      <c r="Q23" s="20" t="n"/>
      <c r="R23" s="24">
        <f>IF($A23="","",IF(OR($M23="Warning",$M23="Threshold Reached"),IF($O23="Closed","",IF($P23="","Due Date Needed",IF($P23&lt;Dashboard!$B$4,"Overdue","Follow-Up Open"))),""))</f>
        <v/>
      </c>
    </row>
    <row r="24">
      <c r="A24" s="20" t="n"/>
      <c r="B24" s="20" t="n"/>
      <c r="C24" s="20" t="n"/>
      <c r="D24" s="20" t="n"/>
      <c r="E24" s="37" t="n"/>
      <c r="F24" s="37" t="n"/>
      <c r="G24" s="20" t="n"/>
      <c r="H24" s="22" t="n"/>
      <c r="I24" s="22" t="n"/>
      <c r="J24" s="20" t="n"/>
      <c r="K24" s="23">
        <f>IF($A24="","",SUMIFS(tblAbsenceLog[Counted Units],tblAbsenceLog[Enrollment ID],$A24,tblAbsenceLog[Absence Date],"&lt;="&amp;Dashboard!$B$4))</f>
        <v/>
      </c>
      <c r="L24" s="23">
        <f>IF(OR($A24="",$H24=""),"",$H24-$K24)</f>
        <v/>
      </c>
      <c r="M24" s="24">
        <f>IF($A24="","",IF($G24&lt;&gt;"Active","Not Monitored",IF(OR($E24="",$F24=""),"Setup Needed",IF(Dashboard!$B$4&lt;$E24,"Not Started",IF(Dashboard!$B$4&gt;$F24,"Ended",IF(OR($H24="",NOT(ISNUMBER($H24)),$H24&lt;=0),"Setup Needed",IF($K24&gt;=$H24,"Threshold Reached",IF($K24&gt;=MAX(0,$H24-$I24),"Warning","Clear"))))))))</f>
        <v/>
      </c>
      <c r="N24" s="38">
        <f>IF(OR($A24="",$K24&lt;=0),"",IFERROR(MAXIFS(tblAbsenceLog[Absence Date],tblAbsenceLog[Enrollment ID],$A24,tblAbsenceLog[Counted Units],"&gt;0",tblAbsenceLog[Absence Date],"&lt;="&amp;Dashboard!$B$4),""))</f>
        <v/>
      </c>
      <c r="O24" s="20" t="n"/>
      <c r="P24" s="37" t="n"/>
      <c r="Q24" s="20" t="n"/>
      <c r="R24" s="24">
        <f>IF($A24="","",IF(OR($M24="Warning",$M24="Threshold Reached"),IF($O24="Closed","",IF($P24="","Due Date Needed",IF($P24&lt;Dashboard!$B$4,"Overdue","Follow-Up Open"))),""))</f>
        <v/>
      </c>
    </row>
    <row r="25">
      <c r="A25" s="20" t="n"/>
      <c r="B25" s="20" t="n"/>
      <c r="C25" s="20" t="n"/>
      <c r="D25" s="20" t="n"/>
      <c r="E25" s="37" t="n"/>
      <c r="F25" s="37" t="n"/>
      <c r="G25" s="20" t="n"/>
      <c r="H25" s="22" t="n"/>
      <c r="I25" s="22" t="n"/>
      <c r="J25" s="20" t="n"/>
      <c r="K25" s="23">
        <f>IF($A25="","",SUMIFS(tblAbsenceLog[Counted Units],tblAbsenceLog[Enrollment ID],$A25,tblAbsenceLog[Absence Date],"&lt;="&amp;Dashboard!$B$4))</f>
        <v/>
      </c>
      <c r="L25" s="23">
        <f>IF(OR($A25="",$H25=""),"",$H25-$K25)</f>
        <v/>
      </c>
      <c r="M25" s="24">
        <f>IF($A25="","",IF($G25&lt;&gt;"Active","Not Monitored",IF(OR($E25="",$F25=""),"Setup Needed",IF(Dashboard!$B$4&lt;$E25,"Not Started",IF(Dashboard!$B$4&gt;$F25,"Ended",IF(OR($H25="",NOT(ISNUMBER($H25)),$H25&lt;=0),"Setup Needed",IF($K25&gt;=$H25,"Threshold Reached",IF($K25&gt;=MAX(0,$H25-$I25),"Warning","Clear"))))))))</f>
        <v/>
      </c>
      <c r="N25" s="38">
        <f>IF(OR($A25="",$K25&lt;=0),"",IFERROR(MAXIFS(tblAbsenceLog[Absence Date],tblAbsenceLog[Enrollment ID],$A25,tblAbsenceLog[Counted Units],"&gt;0",tblAbsenceLog[Absence Date],"&lt;="&amp;Dashboard!$B$4),""))</f>
        <v/>
      </c>
      <c r="O25" s="20" t="n"/>
      <c r="P25" s="37" t="n"/>
      <c r="Q25" s="20" t="n"/>
      <c r="R25" s="24">
        <f>IF($A25="","",IF(OR($M25="Warning",$M25="Threshold Reached"),IF($O25="Closed","",IF($P25="","Due Date Needed",IF($P25&lt;Dashboard!$B$4,"Overdue","Follow-Up Open"))),""))</f>
        <v/>
      </c>
    </row>
    <row r="26">
      <c r="A26" s="20" t="n"/>
      <c r="B26" s="20" t="n"/>
      <c r="C26" s="20" t="n"/>
      <c r="D26" s="20" t="n"/>
      <c r="E26" s="37" t="n"/>
      <c r="F26" s="37" t="n"/>
      <c r="G26" s="20" t="n"/>
      <c r="H26" s="22" t="n"/>
      <c r="I26" s="22" t="n"/>
      <c r="J26" s="20" t="n"/>
      <c r="K26" s="23">
        <f>IF($A26="","",SUMIFS(tblAbsenceLog[Counted Units],tblAbsenceLog[Enrollment ID],$A26,tblAbsenceLog[Absence Date],"&lt;="&amp;Dashboard!$B$4))</f>
        <v/>
      </c>
      <c r="L26" s="23">
        <f>IF(OR($A26="",$H26=""),"",$H26-$K26)</f>
        <v/>
      </c>
      <c r="M26" s="24">
        <f>IF($A26="","",IF($G26&lt;&gt;"Active","Not Monitored",IF(OR($E26="",$F26=""),"Setup Needed",IF(Dashboard!$B$4&lt;$E26,"Not Started",IF(Dashboard!$B$4&gt;$F26,"Ended",IF(OR($H26="",NOT(ISNUMBER($H26)),$H26&lt;=0),"Setup Needed",IF($K26&gt;=$H26,"Threshold Reached",IF($K26&gt;=MAX(0,$H26-$I26),"Warning","Clear"))))))))</f>
        <v/>
      </c>
      <c r="N26" s="38">
        <f>IF(OR($A26="",$K26&lt;=0),"",IFERROR(MAXIFS(tblAbsenceLog[Absence Date],tblAbsenceLog[Enrollment ID],$A26,tblAbsenceLog[Counted Units],"&gt;0",tblAbsenceLog[Absence Date],"&lt;="&amp;Dashboard!$B$4),""))</f>
        <v/>
      </c>
      <c r="O26" s="20" t="n"/>
      <c r="P26" s="37" t="n"/>
      <c r="Q26" s="20" t="n"/>
      <c r="R26" s="24">
        <f>IF($A26="","",IF(OR($M26="Warning",$M26="Threshold Reached"),IF($O26="Closed","",IF($P26="","Due Date Needed",IF($P26&lt;Dashboard!$B$4,"Overdue","Follow-Up Open"))),""))</f>
        <v/>
      </c>
    </row>
    <row r="27">
      <c r="A27" s="20" t="n"/>
      <c r="B27" s="20" t="n"/>
      <c r="C27" s="20" t="n"/>
      <c r="D27" s="20" t="n"/>
      <c r="E27" s="37" t="n"/>
      <c r="F27" s="37" t="n"/>
      <c r="G27" s="20" t="n"/>
      <c r="H27" s="22" t="n"/>
      <c r="I27" s="22" t="n"/>
      <c r="J27" s="20" t="n"/>
      <c r="K27" s="23">
        <f>IF($A27="","",SUMIFS(tblAbsenceLog[Counted Units],tblAbsenceLog[Enrollment ID],$A27,tblAbsenceLog[Absence Date],"&lt;="&amp;Dashboard!$B$4))</f>
        <v/>
      </c>
      <c r="L27" s="23">
        <f>IF(OR($A27="",$H27=""),"",$H27-$K27)</f>
        <v/>
      </c>
      <c r="M27" s="24">
        <f>IF($A27="","",IF($G27&lt;&gt;"Active","Not Monitored",IF(OR($E27="",$F27=""),"Setup Needed",IF(Dashboard!$B$4&lt;$E27,"Not Started",IF(Dashboard!$B$4&gt;$F27,"Ended",IF(OR($H27="",NOT(ISNUMBER($H27)),$H27&lt;=0),"Setup Needed",IF($K27&gt;=$H27,"Threshold Reached",IF($K27&gt;=MAX(0,$H27-$I27),"Warning","Clear"))))))))</f>
        <v/>
      </c>
      <c r="N27" s="38">
        <f>IF(OR($A27="",$K27&lt;=0),"",IFERROR(MAXIFS(tblAbsenceLog[Absence Date],tblAbsenceLog[Enrollment ID],$A27,tblAbsenceLog[Counted Units],"&gt;0",tblAbsenceLog[Absence Date],"&lt;="&amp;Dashboard!$B$4),""))</f>
        <v/>
      </c>
      <c r="O27" s="20" t="n"/>
      <c r="P27" s="37" t="n"/>
      <c r="Q27" s="20" t="n"/>
      <c r="R27" s="24">
        <f>IF($A27="","",IF(OR($M27="Warning",$M27="Threshold Reached"),IF($O27="Closed","",IF($P27="","Due Date Needed",IF($P27&lt;Dashboard!$B$4,"Overdue","Follow-Up Open"))),""))</f>
        <v/>
      </c>
    </row>
    <row r="28">
      <c r="A28" s="20" t="n"/>
      <c r="B28" s="20" t="n"/>
      <c r="C28" s="20" t="n"/>
      <c r="D28" s="20" t="n"/>
      <c r="E28" s="37" t="n"/>
      <c r="F28" s="37" t="n"/>
      <c r="G28" s="20" t="n"/>
      <c r="H28" s="22" t="n"/>
      <c r="I28" s="22" t="n"/>
      <c r="J28" s="20" t="n"/>
      <c r="K28" s="23">
        <f>IF($A28="","",SUMIFS(tblAbsenceLog[Counted Units],tblAbsenceLog[Enrollment ID],$A28,tblAbsenceLog[Absence Date],"&lt;="&amp;Dashboard!$B$4))</f>
        <v/>
      </c>
      <c r="L28" s="23">
        <f>IF(OR($A28="",$H28=""),"",$H28-$K28)</f>
        <v/>
      </c>
      <c r="M28" s="24">
        <f>IF($A28="","",IF($G28&lt;&gt;"Active","Not Monitored",IF(OR($E28="",$F28=""),"Setup Needed",IF(Dashboard!$B$4&lt;$E28,"Not Started",IF(Dashboard!$B$4&gt;$F28,"Ended",IF(OR($H28="",NOT(ISNUMBER($H28)),$H28&lt;=0),"Setup Needed",IF($K28&gt;=$H28,"Threshold Reached",IF($K28&gt;=MAX(0,$H28-$I28),"Warning","Clear"))))))))</f>
        <v/>
      </c>
      <c r="N28" s="38">
        <f>IF(OR($A28="",$K28&lt;=0),"",IFERROR(MAXIFS(tblAbsenceLog[Absence Date],tblAbsenceLog[Enrollment ID],$A28,tblAbsenceLog[Counted Units],"&gt;0",tblAbsenceLog[Absence Date],"&lt;="&amp;Dashboard!$B$4),""))</f>
        <v/>
      </c>
      <c r="O28" s="20" t="n"/>
      <c r="P28" s="37" t="n"/>
      <c r="Q28" s="20" t="n"/>
      <c r="R28" s="24">
        <f>IF($A28="","",IF(OR($M28="Warning",$M28="Threshold Reached"),IF($O28="Closed","",IF($P28="","Due Date Needed",IF($P28&lt;Dashboard!$B$4,"Overdue","Follow-Up Open"))),""))</f>
        <v/>
      </c>
    </row>
    <row r="29">
      <c r="A29" s="20" t="n"/>
      <c r="B29" s="20" t="n"/>
      <c r="C29" s="20" t="n"/>
      <c r="D29" s="20" t="n"/>
      <c r="E29" s="37" t="n"/>
      <c r="F29" s="37" t="n"/>
      <c r="G29" s="20" t="n"/>
      <c r="H29" s="22" t="n"/>
      <c r="I29" s="22" t="n"/>
      <c r="J29" s="20" t="n"/>
      <c r="K29" s="23">
        <f>IF($A29="","",SUMIFS(tblAbsenceLog[Counted Units],tblAbsenceLog[Enrollment ID],$A29,tblAbsenceLog[Absence Date],"&lt;="&amp;Dashboard!$B$4))</f>
        <v/>
      </c>
      <c r="L29" s="23">
        <f>IF(OR($A29="",$H29=""),"",$H29-$K29)</f>
        <v/>
      </c>
      <c r="M29" s="24">
        <f>IF($A29="","",IF($G29&lt;&gt;"Active","Not Monitored",IF(OR($E29="",$F29=""),"Setup Needed",IF(Dashboard!$B$4&lt;$E29,"Not Started",IF(Dashboard!$B$4&gt;$F29,"Ended",IF(OR($H29="",NOT(ISNUMBER($H29)),$H29&lt;=0),"Setup Needed",IF($K29&gt;=$H29,"Threshold Reached",IF($K29&gt;=MAX(0,$H29-$I29),"Warning","Clear"))))))))</f>
        <v/>
      </c>
      <c r="N29" s="38">
        <f>IF(OR($A29="",$K29&lt;=0),"",IFERROR(MAXIFS(tblAbsenceLog[Absence Date],tblAbsenceLog[Enrollment ID],$A29,tblAbsenceLog[Counted Units],"&gt;0",tblAbsenceLog[Absence Date],"&lt;="&amp;Dashboard!$B$4),""))</f>
        <v/>
      </c>
      <c r="O29" s="20" t="n"/>
      <c r="P29" s="37" t="n"/>
      <c r="Q29" s="20" t="n"/>
      <c r="R29" s="24">
        <f>IF($A29="","",IF(OR($M29="Warning",$M29="Threshold Reached"),IF($O29="Closed","",IF($P29="","Due Date Needed",IF($P29&lt;Dashboard!$B$4,"Overdue","Follow-Up Open"))),""))</f>
        <v/>
      </c>
    </row>
    <row r="30">
      <c r="A30" s="20" t="n"/>
      <c r="B30" s="20" t="n"/>
      <c r="C30" s="20" t="n"/>
      <c r="D30" s="20" t="n"/>
      <c r="E30" s="37" t="n"/>
      <c r="F30" s="37" t="n"/>
      <c r="G30" s="20" t="n"/>
      <c r="H30" s="22" t="n"/>
      <c r="I30" s="22" t="n"/>
      <c r="J30" s="20" t="n"/>
      <c r="K30" s="23">
        <f>IF($A30="","",SUMIFS(tblAbsenceLog[Counted Units],tblAbsenceLog[Enrollment ID],$A30,tblAbsenceLog[Absence Date],"&lt;="&amp;Dashboard!$B$4))</f>
        <v/>
      </c>
      <c r="L30" s="23">
        <f>IF(OR($A30="",$H30=""),"",$H30-$K30)</f>
        <v/>
      </c>
      <c r="M30" s="24">
        <f>IF($A30="","",IF($G30&lt;&gt;"Active","Not Monitored",IF(OR($E30="",$F30=""),"Setup Needed",IF(Dashboard!$B$4&lt;$E30,"Not Started",IF(Dashboard!$B$4&gt;$F30,"Ended",IF(OR($H30="",NOT(ISNUMBER($H30)),$H30&lt;=0),"Setup Needed",IF($K30&gt;=$H30,"Threshold Reached",IF($K30&gt;=MAX(0,$H30-$I30),"Warning","Clear"))))))))</f>
        <v/>
      </c>
      <c r="N30" s="38">
        <f>IF(OR($A30="",$K30&lt;=0),"",IFERROR(MAXIFS(tblAbsenceLog[Absence Date],tblAbsenceLog[Enrollment ID],$A30,tblAbsenceLog[Counted Units],"&gt;0",tblAbsenceLog[Absence Date],"&lt;="&amp;Dashboard!$B$4),""))</f>
        <v/>
      </c>
      <c r="O30" s="20" t="n"/>
      <c r="P30" s="37" t="n"/>
      <c r="Q30" s="20" t="n"/>
      <c r="R30" s="24">
        <f>IF($A30="","",IF(OR($M30="Warning",$M30="Threshold Reached"),IF($O30="Closed","",IF($P30="","Due Date Needed",IF($P30&lt;Dashboard!$B$4,"Overdue","Follow-Up Open"))),""))</f>
        <v/>
      </c>
    </row>
    <row r="31">
      <c r="A31" s="20" t="n"/>
      <c r="B31" s="20" t="n"/>
      <c r="C31" s="20" t="n"/>
      <c r="D31" s="20" t="n"/>
      <c r="E31" s="37" t="n"/>
      <c r="F31" s="37" t="n"/>
      <c r="G31" s="20" t="n"/>
      <c r="H31" s="22" t="n"/>
      <c r="I31" s="22" t="n"/>
      <c r="J31" s="20" t="n"/>
      <c r="K31" s="23">
        <f>IF($A31="","",SUMIFS(tblAbsenceLog[Counted Units],tblAbsenceLog[Enrollment ID],$A31,tblAbsenceLog[Absence Date],"&lt;="&amp;Dashboard!$B$4))</f>
        <v/>
      </c>
      <c r="L31" s="23">
        <f>IF(OR($A31="",$H31=""),"",$H31-$K31)</f>
        <v/>
      </c>
      <c r="M31" s="24">
        <f>IF($A31="","",IF($G31&lt;&gt;"Active","Not Monitored",IF(OR($E31="",$F31=""),"Setup Needed",IF(Dashboard!$B$4&lt;$E31,"Not Started",IF(Dashboard!$B$4&gt;$F31,"Ended",IF(OR($H31="",NOT(ISNUMBER($H31)),$H31&lt;=0),"Setup Needed",IF($K31&gt;=$H31,"Threshold Reached",IF($K31&gt;=MAX(0,$H31-$I31),"Warning","Clear"))))))))</f>
        <v/>
      </c>
      <c r="N31" s="38">
        <f>IF(OR($A31="",$K31&lt;=0),"",IFERROR(MAXIFS(tblAbsenceLog[Absence Date],tblAbsenceLog[Enrollment ID],$A31,tblAbsenceLog[Counted Units],"&gt;0",tblAbsenceLog[Absence Date],"&lt;="&amp;Dashboard!$B$4),""))</f>
        <v/>
      </c>
      <c r="O31" s="20" t="n"/>
      <c r="P31" s="37" t="n"/>
      <c r="Q31" s="20" t="n"/>
      <c r="R31" s="24">
        <f>IF($A31="","",IF(OR($M31="Warning",$M31="Threshold Reached"),IF($O31="Closed","",IF($P31="","Due Date Needed",IF($P31&lt;Dashboard!$B$4,"Overdue","Follow-Up Open"))),""))</f>
        <v/>
      </c>
    </row>
    <row r="32">
      <c r="A32" s="20" t="n"/>
      <c r="B32" s="20" t="n"/>
      <c r="C32" s="20" t="n"/>
      <c r="D32" s="20" t="n"/>
      <c r="E32" s="37" t="n"/>
      <c r="F32" s="37" t="n"/>
      <c r="G32" s="20" t="n"/>
      <c r="H32" s="22" t="n"/>
      <c r="I32" s="22" t="n"/>
      <c r="J32" s="20" t="n"/>
      <c r="K32" s="23">
        <f>IF($A32="","",SUMIFS(tblAbsenceLog[Counted Units],tblAbsenceLog[Enrollment ID],$A32,tblAbsenceLog[Absence Date],"&lt;="&amp;Dashboard!$B$4))</f>
        <v/>
      </c>
      <c r="L32" s="23">
        <f>IF(OR($A32="",$H32=""),"",$H32-$K32)</f>
        <v/>
      </c>
      <c r="M32" s="24">
        <f>IF($A32="","",IF($G32&lt;&gt;"Active","Not Monitored",IF(OR($E32="",$F32=""),"Setup Needed",IF(Dashboard!$B$4&lt;$E32,"Not Started",IF(Dashboard!$B$4&gt;$F32,"Ended",IF(OR($H32="",NOT(ISNUMBER($H32)),$H32&lt;=0),"Setup Needed",IF($K32&gt;=$H32,"Threshold Reached",IF($K32&gt;=MAX(0,$H32-$I32),"Warning","Clear"))))))))</f>
        <v/>
      </c>
      <c r="N32" s="38">
        <f>IF(OR($A32="",$K32&lt;=0),"",IFERROR(MAXIFS(tblAbsenceLog[Absence Date],tblAbsenceLog[Enrollment ID],$A32,tblAbsenceLog[Counted Units],"&gt;0",tblAbsenceLog[Absence Date],"&lt;="&amp;Dashboard!$B$4),""))</f>
        <v/>
      </c>
      <c r="O32" s="20" t="n"/>
      <c r="P32" s="37" t="n"/>
      <c r="Q32" s="20" t="n"/>
      <c r="R32" s="24">
        <f>IF($A32="","",IF(OR($M32="Warning",$M32="Threshold Reached"),IF($O32="Closed","",IF($P32="","Due Date Needed",IF($P32&lt;Dashboard!$B$4,"Overdue","Follow-Up Open"))),""))</f>
        <v/>
      </c>
    </row>
    <row r="33">
      <c r="A33" s="20" t="n"/>
      <c r="B33" s="20" t="n"/>
      <c r="C33" s="20" t="n"/>
      <c r="D33" s="20" t="n"/>
      <c r="E33" s="37" t="n"/>
      <c r="F33" s="37" t="n"/>
      <c r="G33" s="20" t="n"/>
      <c r="H33" s="22" t="n"/>
      <c r="I33" s="22" t="n"/>
      <c r="J33" s="20" t="n"/>
      <c r="K33" s="23">
        <f>IF($A33="","",SUMIFS(tblAbsenceLog[Counted Units],tblAbsenceLog[Enrollment ID],$A33,tblAbsenceLog[Absence Date],"&lt;="&amp;Dashboard!$B$4))</f>
        <v/>
      </c>
      <c r="L33" s="23">
        <f>IF(OR($A33="",$H33=""),"",$H33-$K33)</f>
        <v/>
      </c>
      <c r="M33" s="24">
        <f>IF($A33="","",IF($G33&lt;&gt;"Active","Not Monitored",IF(OR($E33="",$F33=""),"Setup Needed",IF(Dashboard!$B$4&lt;$E33,"Not Started",IF(Dashboard!$B$4&gt;$F33,"Ended",IF(OR($H33="",NOT(ISNUMBER($H33)),$H33&lt;=0),"Setup Needed",IF($K33&gt;=$H33,"Threshold Reached",IF($K33&gt;=MAX(0,$H33-$I33),"Warning","Clear"))))))))</f>
        <v/>
      </c>
      <c r="N33" s="38">
        <f>IF(OR($A33="",$K33&lt;=0),"",IFERROR(MAXIFS(tblAbsenceLog[Absence Date],tblAbsenceLog[Enrollment ID],$A33,tblAbsenceLog[Counted Units],"&gt;0",tblAbsenceLog[Absence Date],"&lt;="&amp;Dashboard!$B$4),""))</f>
        <v/>
      </c>
      <c r="O33" s="20" t="n"/>
      <c r="P33" s="37" t="n"/>
      <c r="Q33" s="20" t="n"/>
      <c r="R33" s="24">
        <f>IF($A33="","",IF(OR($M33="Warning",$M33="Threshold Reached"),IF($O33="Closed","",IF($P33="","Due Date Needed",IF($P33&lt;Dashboard!$B$4,"Overdue","Follow-Up Open"))),""))</f>
        <v/>
      </c>
    </row>
    <row r="34">
      <c r="A34" s="20" t="n"/>
      <c r="B34" s="20" t="n"/>
      <c r="C34" s="20" t="n"/>
      <c r="D34" s="20" t="n"/>
      <c r="E34" s="37" t="n"/>
      <c r="F34" s="37" t="n"/>
      <c r="G34" s="20" t="n"/>
      <c r="H34" s="22" t="n"/>
      <c r="I34" s="22" t="n"/>
      <c r="J34" s="20" t="n"/>
      <c r="K34" s="23">
        <f>IF($A34="","",SUMIFS(tblAbsenceLog[Counted Units],tblAbsenceLog[Enrollment ID],$A34,tblAbsenceLog[Absence Date],"&lt;="&amp;Dashboard!$B$4))</f>
        <v/>
      </c>
      <c r="L34" s="23">
        <f>IF(OR($A34="",$H34=""),"",$H34-$K34)</f>
        <v/>
      </c>
      <c r="M34" s="24">
        <f>IF($A34="","",IF($G34&lt;&gt;"Active","Not Monitored",IF(OR($E34="",$F34=""),"Setup Needed",IF(Dashboard!$B$4&lt;$E34,"Not Started",IF(Dashboard!$B$4&gt;$F34,"Ended",IF(OR($H34="",NOT(ISNUMBER($H34)),$H34&lt;=0),"Setup Needed",IF($K34&gt;=$H34,"Threshold Reached",IF($K34&gt;=MAX(0,$H34-$I34),"Warning","Clear"))))))))</f>
        <v/>
      </c>
      <c r="N34" s="38">
        <f>IF(OR($A34="",$K34&lt;=0),"",IFERROR(MAXIFS(tblAbsenceLog[Absence Date],tblAbsenceLog[Enrollment ID],$A34,tblAbsenceLog[Counted Units],"&gt;0",tblAbsenceLog[Absence Date],"&lt;="&amp;Dashboard!$B$4),""))</f>
        <v/>
      </c>
      <c r="O34" s="20" t="n"/>
      <c r="P34" s="37" t="n"/>
      <c r="Q34" s="20" t="n"/>
      <c r="R34" s="24">
        <f>IF($A34="","",IF(OR($M34="Warning",$M34="Threshold Reached"),IF($O34="Closed","",IF($P34="","Due Date Needed",IF($P34&lt;Dashboard!$B$4,"Overdue","Follow-Up Open"))),""))</f>
        <v/>
      </c>
    </row>
    <row r="35">
      <c r="A35" s="20" t="n"/>
      <c r="B35" s="20" t="n"/>
      <c r="C35" s="20" t="n"/>
      <c r="D35" s="20" t="n"/>
      <c r="E35" s="37" t="n"/>
      <c r="F35" s="37" t="n"/>
      <c r="G35" s="20" t="n"/>
      <c r="H35" s="22" t="n"/>
      <c r="I35" s="22" t="n"/>
      <c r="J35" s="20" t="n"/>
      <c r="K35" s="23">
        <f>IF($A35="","",SUMIFS(tblAbsenceLog[Counted Units],tblAbsenceLog[Enrollment ID],$A35,tblAbsenceLog[Absence Date],"&lt;="&amp;Dashboard!$B$4))</f>
        <v/>
      </c>
      <c r="L35" s="23">
        <f>IF(OR($A35="",$H35=""),"",$H35-$K35)</f>
        <v/>
      </c>
      <c r="M35" s="24">
        <f>IF($A35="","",IF($G35&lt;&gt;"Active","Not Monitored",IF(OR($E35="",$F35=""),"Setup Needed",IF(Dashboard!$B$4&lt;$E35,"Not Started",IF(Dashboard!$B$4&gt;$F35,"Ended",IF(OR($H35="",NOT(ISNUMBER($H35)),$H35&lt;=0),"Setup Needed",IF($K35&gt;=$H35,"Threshold Reached",IF($K35&gt;=MAX(0,$H35-$I35),"Warning","Clear"))))))))</f>
        <v/>
      </c>
      <c r="N35" s="38">
        <f>IF(OR($A35="",$K35&lt;=0),"",IFERROR(MAXIFS(tblAbsenceLog[Absence Date],tblAbsenceLog[Enrollment ID],$A35,tblAbsenceLog[Counted Units],"&gt;0",tblAbsenceLog[Absence Date],"&lt;="&amp;Dashboard!$B$4),""))</f>
        <v/>
      </c>
      <c r="O35" s="20" t="n"/>
      <c r="P35" s="37" t="n"/>
      <c r="Q35" s="20" t="n"/>
      <c r="R35" s="24">
        <f>IF($A35="","",IF(OR($M35="Warning",$M35="Threshold Reached"),IF($O35="Closed","",IF($P35="","Due Date Needed",IF($P35&lt;Dashboard!$B$4,"Overdue","Follow-Up Open"))),""))</f>
        <v/>
      </c>
    </row>
    <row r="36">
      <c r="A36" s="20" t="n"/>
      <c r="B36" s="20" t="n"/>
      <c r="C36" s="20" t="n"/>
      <c r="D36" s="20" t="n"/>
      <c r="E36" s="37" t="n"/>
      <c r="F36" s="37" t="n"/>
      <c r="G36" s="20" t="n"/>
      <c r="H36" s="22" t="n"/>
      <c r="I36" s="22" t="n"/>
      <c r="J36" s="20" t="n"/>
      <c r="K36" s="23">
        <f>IF($A36="","",SUMIFS(tblAbsenceLog[Counted Units],tblAbsenceLog[Enrollment ID],$A36,tblAbsenceLog[Absence Date],"&lt;="&amp;Dashboard!$B$4))</f>
        <v/>
      </c>
      <c r="L36" s="23">
        <f>IF(OR($A36="",$H36=""),"",$H36-$K36)</f>
        <v/>
      </c>
      <c r="M36" s="24">
        <f>IF($A36="","",IF($G36&lt;&gt;"Active","Not Monitored",IF(OR($E36="",$F36=""),"Setup Needed",IF(Dashboard!$B$4&lt;$E36,"Not Started",IF(Dashboard!$B$4&gt;$F36,"Ended",IF(OR($H36="",NOT(ISNUMBER($H36)),$H36&lt;=0),"Setup Needed",IF($K36&gt;=$H36,"Threshold Reached",IF($K36&gt;=MAX(0,$H36-$I36),"Warning","Clear"))))))))</f>
        <v/>
      </c>
      <c r="N36" s="38">
        <f>IF(OR($A36="",$K36&lt;=0),"",IFERROR(MAXIFS(tblAbsenceLog[Absence Date],tblAbsenceLog[Enrollment ID],$A36,tblAbsenceLog[Counted Units],"&gt;0",tblAbsenceLog[Absence Date],"&lt;="&amp;Dashboard!$B$4),""))</f>
        <v/>
      </c>
      <c r="O36" s="20" t="n"/>
      <c r="P36" s="37" t="n"/>
      <c r="Q36" s="20" t="n"/>
      <c r="R36" s="24">
        <f>IF($A36="","",IF(OR($M36="Warning",$M36="Threshold Reached"),IF($O36="Closed","",IF($P36="","Due Date Needed",IF($P36&lt;Dashboard!$B$4,"Overdue","Follow-Up Open"))),""))</f>
        <v/>
      </c>
    </row>
    <row r="37">
      <c r="A37" s="20" t="n"/>
      <c r="B37" s="20" t="n"/>
      <c r="C37" s="20" t="n"/>
      <c r="D37" s="20" t="n"/>
      <c r="E37" s="37" t="n"/>
      <c r="F37" s="37" t="n"/>
      <c r="G37" s="20" t="n"/>
      <c r="H37" s="22" t="n"/>
      <c r="I37" s="22" t="n"/>
      <c r="J37" s="20" t="n"/>
      <c r="K37" s="23">
        <f>IF($A37="","",SUMIFS(tblAbsenceLog[Counted Units],tblAbsenceLog[Enrollment ID],$A37,tblAbsenceLog[Absence Date],"&lt;="&amp;Dashboard!$B$4))</f>
        <v/>
      </c>
      <c r="L37" s="23">
        <f>IF(OR($A37="",$H37=""),"",$H37-$K37)</f>
        <v/>
      </c>
      <c r="M37" s="24">
        <f>IF($A37="","",IF($G37&lt;&gt;"Active","Not Monitored",IF(OR($E37="",$F37=""),"Setup Needed",IF(Dashboard!$B$4&lt;$E37,"Not Started",IF(Dashboard!$B$4&gt;$F37,"Ended",IF(OR($H37="",NOT(ISNUMBER($H37)),$H37&lt;=0),"Setup Needed",IF($K37&gt;=$H37,"Threshold Reached",IF($K37&gt;=MAX(0,$H37-$I37),"Warning","Clear"))))))))</f>
        <v/>
      </c>
      <c r="N37" s="38">
        <f>IF(OR($A37="",$K37&lt;=0),"",IFERROR(MAXIFS(tblAbsenceLog[Absence Date],tblAbsenceLog[Enrollment ID],$A37,tblAbsenceLog[Counted Units],"&gt;0",tblAbsenceLog[Absence Date],"&lt;="&amp;Dashboard!$B$4),""))</f>
        <v/>
      </c>
      <c r="O37" s="20" t="n"/>
      <c r="P37" s="37" t="n"/>
      <c r="Q37" s="20" t="n"/>
      <c r="R37" s="24">
        <f>IF($A37="","",IF(OR($M37="Warning",$M37="Threshold Reached"),IF($O37="Closed","",IF($P37="","Due Date Needed",IF($P37&lt;Dashboard!$B$4,"Overdue","Follow-Up Open"))),""))</f>
        <v/>
      </c>
    </row>
    <row r="38">
      <c r="A38" s="20" t="n"/>
      <c r="B38" s="20" t="n"/>
      <c r="C38" s="20" t="n"/>
      <c r="D38" s="20" t="n"/>
      <c r="E38" s="37" t="n"/>
      <c r="F38" s="37" t="n"/>
      <c r="G38" s="20" t="n"/>
      <c r="H38" s="22" t="n"/>
      <c r="I38" s="22" t="n"/>
      <c r="J38" s="20" t="n"/>
      <c r="K38" s="23">
        <f>IF($A38="","",SUMIFS(tblAbsenceLog[Counted Units],tblAbsenceLog[Enrollment ID],$A38,tblAbsenceLog[Absence Date],"&lt;="&amp;Dashboard!$B$4))</f>
        <v/>
      </c>
      <c r="L38" s="23">
        <f>IF(OR($A38="",$H38=""),"",$H38-$K38)</f>
        <v/>
      </c>
      <c r="M38" s="24">
        <f>IF($A38="","",IF($G38&lt;&gt;"Active","Not Monitored",IF(OR($E38="",$F38=""),"Setup Needed",IF(Dashboard!$B$4&lt;$E38,"Not Started",IF(Dashboard!$B$4&gt;$F38,"Ended",IF(OR($H38="",NOT(ISNUMBER($H38)),$H38&lt;=0),"Setup Needed",IF($K38&gt;=$H38,"Threshold Reached",IF($K38&gt;=MAX(0,$H38-$I38),"Warning","Clear"))))))))</f>
        <v/>
      </c>
      <c r="N38" s="38">
        <f>IF(OR($A38="",$K38&lt;=0),"",IFERROR(MAXIFS(tblAbsenceLog[Absence Date],tblAbsenceLog[Enrollment ID],$A38,tblAbsenceLog[Counted Units],"&gt;0",tblAbsenceLog[Absence Date],"&lt;="&amp;Dashboard!$B$4),""))</f>
        <v/>
      </c>
      <c r="O38" s="20" t="n"/>
      <c r="P38" s="37" t="n"/>
      <c r="Q38" s="20" t="n"/>
      <c r="R38" s="24">
        <f>IF($A38="","",IF(OR($M38="Warning",$M38="Threshold Reached"),IF($O38="Closed","",IF($P38="","Due Date Needed",IF($P38&lt;Dashboard!$B$4,"Overdue","Follow-Up Open"))),""))</f>
        <v/>
      </c>
    </row>
    <row r="39">
      <c r="A39" s="20" t="n"/>
      <c r="B39" s="20" t="n"/>
      <c r="C39" s="20" t="n"/>
      <c r="D39" s="20" t="n"/>
      <c r="E39" s="37" t="n"/>
      <c r="F39" s="37" t="n"/>
      <c r="G39" s="20" t="n"/>
      <c r="H39" s="22" t="n"/>
      <c r="I39" s="22" t="n"/>
      <c r="J39" s="20" t="n"/>
      <c r="K39" s="23">
        <f>IF($A39="","",SUMIFS(tblAbsenceLog[Counted Units],tblAbsenceLog[Enrollment ID],$A39,tblAbsenceLog[Absence Date],"&lt;="&amp;Dashboard!$B$4))</f>
        <v/>
      </c>
      <c r="L39" s="23">
        <f>IF(OR($A39="",$H39=""),"",$H39-$K39)</f>
        <v/>
      </c>
      <c r="M39" s="24">
        <f>IF($A39="","",IF($G39&lt;&gt;"Active","Not Monitored",IF(OR($E39="",$F39=""),"Setup Needed",IF(Dashboard!$B$4&lt;$E39,"Not Started",IF(Dashboard!$B$4&gt;$F39,"Ended",IF(OR($H39="",NOT(ISNUMBER($H39)),$H39&lt;=0),"Setup Needed",IF($K39&gt;=$H39,"Threshold Reached",IF($K39&gt;=MAX(0,$H39-$I39),"Warning","Clear"))))))))</f>
        <v/>
      </c>
      <c r="N39" s="38">
        <f>IF(OR($A39="",$K39&lt;=0),"",IFERROR(MAXIFS(tblAbsenceLog[Absence Date],tblAbsenceLog[Enrollment ID],$A39,tblAbsenceLog[Counted Units],"&gt;0",tblAbsenceLog[Absence Date],"&lt;="&amp;Dashboard!$B$4),""))</f>
        <v/>
      </c>
      <c r="O39" s="20" t="n"/>
      <c r="P39" s="37" t="n"/>
      <c r="Q39" s="20" t="n"/>
      <c r="R39" s="24">
        <f>IF($A39="","",IF(OR($M39="Warning",$M39="Threshold Reached"),IF($O39="Closed","",IF($P39="","Due Date Needed",IF($P39&lt;Dashboard!$B$4,"Overdue","Follow-Up Open"))),""))</f>
        <v/>
      </c>
    </row>
    <row r="40">
      <c r="A40" s="20" t="n"/>
      <c r="B40" s="20" t="n"/>
      <c r="C40" s="20" t="n"/>
      <c r="D40" s="20" t="n"/>
      <c r="E40" s="37" t="n"/>
      <c r="F40" s="37" t="n"/>
      <c r="G40" s="20" t="n"/>
      <c r="H40" s="22" t="n"/>
      <c r="I40" s="22" t="n"/>
      <c r="J40" s="20" t="n"/>
      <c r="K40" s="23">
        <f>IF($A40="","",SUMIFS(tblAbsenceLog[Counted Units],tblAbsenceLog[Enrollment ID],$A40,tblAbsenceLog[Absence Date],"&lt;="&amp;Dashboard!$B$4))</f>
        <v/>
      </c>
      <c r="L40" s="23">
        <f>IF(OR($A40="",$H40=""),"",$H40-$K40)</f>
        <v/>
      </c>
      <c r="M40" s="24">
        <f>IF($A40="","",IF($G40&lt;&gt;"Active","Not Monitored",IF(OR($E40="",$F40=""),"Setup Needed",IF(Dashboard!$B$4&lt;$E40,"Not Started",IF(Dashboard!$B$4&gt;$F40,"Ended",IF(OR($H40="",NOT(ISNUMBER($H40)),$H40&lt;=0),"Setup Needed",IF($K40&gt;=$H40,"Threshold Reached",IF($K40&gt;=MAX(0,$H40-$I40),"Warning","Clear"))))))))</f>
        <v/>
      </c>
      <c r="N40" s="38">
        <f>IF(OR($A40="",$K40&lt;=0),"",IFERROR(MAXIFS(tblAbsenceLog[Absence Date],tblAbsenceLog[Enrollment ID],$A40,tblAbsenceLog[Counted Units],"&gt;0",tblAbsenceLog[Absence Date],"&lt;="&amp;Dashboard!$B$4),""))</f>
        <v/>
      </c>
      <c r="O40" s="20" t="n"/>
      <c r="P40" s="37" t="n"/>
      <c r="Q40" s="20" t="n"/>
      <c r="R40" s="24">
        <f>IF($A40="","",IF(OR($M40="Warning",$M40="Threshold Reached"),IF($O40="Closed","",IF($P40="","Due Date Needed",IF($P40&lt;Dashboard!$B$4,"Overdue","Follow-Up Open"))),""))</f>
        <v/>
      </c>
    </row>
    <row r="41">
      <c r="A41" s="20" t="n"/>
      <c r="B41" s="20" t="n"/>
      <c r="C41" s="20" t="n"/>
      <c r="D41" s="20" t="n"/>
      <c r="E41" s="37" t="n"/>
      <c r="F41" s="37" t="n"/>
      <c r="G41" s="20" t="n"/>
      <c r="H41" s="22" t="n"/>
      <c r="I41" s="22" t="n"/>
      <c r="J41" s="20" t="n"/>
      <c r="K41" s="23">
        <f>IF($A41="","",SUMIFS(tblAbsenceLog[Counted Units],tblAbsenceLog[Enrollment ID],$A41,tblAbsenceLog[Absence Date],"&lt;="&amp;Dashboard!$B$4))</f>
        <v/>
      </c>
      <c r="L41" s="23">
        <f>IF(OR($A41="",$H41=""),"",$H41-$K41)</f>
        <v/>
      </c>
      <c r="M41" s="24">
        <f>IF($A41="","",IF($G41&lt;&gt;"Active","Not Monitored",IF(OR($E41="",$F41=""),"Setup Needed",IF(Dashboard!$B$4&lt;$E41,"Not Started",IF(Dashboard!$B$4&gt;$F41,"Ended",IF(OR($H41="",NOT(ISNUMBER($H41)),$H41&lt;=0),"Setup Needed",IF($K41&gt;=$H41,"Threshold Reached",IF($K41&gt;=MAX(0,$H41-$I41),"Warning","Clear"))))))))</f>
        <v/>
      </c>
      <c r="N41" s="38">
        <f>IF(OR($A41="",$K41&lt;=0),"",IFERROR(MAXIFS(tblAbsenceLog[Absence Date],tblAbsenceLog[Enrollment ID],$A41,tblAbsenceLog[Counted Units],"&gt;0",tblAbsenceLog[Absence Date],"&lt;="&amp;Dashboard!$B$4),""))</f>
        <v/>
      </c>
      <c r="O41" s="20" t="n"/>
      <c r="P41" s="37" t="n"/>
      <c r="Q41" s="20" t="n"/>
      <c r="R41" s="24">
        <f>IF($A41="","",IF(OR($M41="Warning",$M41="Threshold Reached"),IF($O41="Closed","",IF($P41="","Due Date Needed",IF($P41&lt;Dashboard!$B$4,"Overdue","Follow-Up Open"))),""))</f>
        <v/>
      </c>
    </row>
    <row r="42">
      <c r="A42" s="20" t="n"/>
      <c r="B42" s="20" t="n"/>
      <c r="C42" s="20" t="n"/>
      <c r="D42" s="20" t="n"/>
      <c r="E42" s="37" t="n"/>
      <c r="F42" s="37" t="n"/>
      <c r="G42" s="20" t="n"/>
      <c r="H42" s="22" t="n"/>
      <c r="I42" s="22" t="n"/>
      <c r="J42" s="20" t="n"/>
      <c r="K42" s="23">
        <f>IF($A42="","",SUMIFS(tblAbsenceLog[Counted Units],tblAbsenceLog[Enrollment ID],$A42,tblAbsenceLog[Absence Date],"&lt;="&amp;Dashboard!$B$4))</f>
        <v/>
      </c>
      <c r="L42" s="23">
        <f>IF(OR($A42="",$H42=""),"",$H42-$K42)</f>
        <v/>
      </c>
      <c r="M42" s="24">
        <f>IF($A42="","",IF($G42&lt;&gt;"Active","Not Monitored",IF(OR($E42="",$F42=""),"Setup Needed",IF(Dashboard!$B$4&lt;$E42,"Not Started",IF(Dashboard!$B$4&gt;$F42,"Ended",IF(OR($H42="",NOT(ISNUMBER($H42)),$H42&lt;=0),"Setup Needed",IF($K42&gt;=$H42,"Threshold Reached",IF($K42&gt;=MAX(0,$H42-$I42),"Warning","Clear"))))))))</f>
        <v/>
      </c>
      <c r="N42" s="38">
        <f>IF(OR($A42="",$K42&lt;=0),"",IFERROR(MAXIFS(tblAbsenceLog[Absence Date],tblAbsenceLog[Enrollment ID],$A42,tblAbsenceLog[Counted Units],"&gt;0",tblAbsenceLog[Absence Date],"&lt;="&amp;Dashboard!$B$4),""))</f>
        <v/>
      </c>
      <c r="O42" s="20" t="n"/>
      <c r="P42" s="37" t="n"/>
      <c r="Q42" s="20" t="n"/>
      <c r="R42" s="24">
        <f>IF($A42="","",IF(OR($M42="Warning",$M42="Threshold Reached"),IF($O42="Closed","",IF($P42="","Due Date Needed",IF($P42&lt;Dashboard!$B$4,"Overdue","Follow-Up Open"))),""))</f>
        <v/>
      </c>
    </row>
    <row r="43">
      <c r="A43" s="20" t="n"/>
      <c r="B43" s="20" t="n"/>
      <c r="C43" s="20" t="n"/>
      <c r="D43" s="20" t="n"/>
      <c r="E43" s="37" t="n"/>
      <c r="F43" s="37" t="n"/>
      <c r="G43" s="20" t="n"/>
      <c r="H43" s="22" t="n"/>
      <c r="I43" s="22" t="n"/>
      <c r="J43" s="20" t="n"/>
      <c r="K43" s="23">
        <f>IF($A43="","",SUMIFS(tblAbsenceLog[Counted Units],tblAbsenceLog[Enrollment ID],$A43,tblAbsenceLog[Absence Date],"&lt;="&amp;Dashboard!$B$4))</f>
        <v/>
      </c>
      <c r="L43" s="23">
        <f>IF(OR($A43="",$H43=""),"",$H43-$K43)</f>
        <v/>
      </c>
      <c r="M43" s="24">
        <f>IF($A43="","",IF($G43&lt;&gt;"Active","Not Monitored",IF(OR($E43="",$F43=""),"Setup Needed",IF(Dashboard!$B$4&lt;$E43,"Not Started",IF(Dashboard!$B$4&gt;$F43,"Ended",IF(OR($H43="",NOT(ISNUMBER($H43)),$H43&lt;=0),"Setup Needed",IF($K43&gt;=$H43,"Threshold Reached",IF($K43&gt;=MAX(0,$H43-$I43),"Warning","Clear"))))))))</f>
        <v/>
      </c>
      <c r="N43" s="38">
        <f>IF(OR($A43="",$K43&lt;=0),"",IFERROR(MAXIFS(tblAbsenceLog[Absence Date],tblAbsenceLog[Enrollment ID],$A43,tblAbsenceLog[Counted Units],"&gt;0",tblAbsenceLog[Absence Date],"&lt;="&amp;Dashboard!$B$4),""))</f>
        <v/>
      </c>
      <c r="O43" s="20" t="n"/>
      <c r="P43" s="37" t="n"/>
      <c r="Q43" s="20" t="n"/>
      <c r="R43" s="24">
        <f>IF($A43="","",IF(OR($M43="Warning",$M43="Threshold Reached"),IF($O43="Closed","",IF($P43="","Due Date Needed",IF($P43&lt;Dashboard!$B$4,"Overdue","Follow-Up Open"))),""))</f>
        <v/>
      </c>
    </row>
    <row r="44">
      <c r="A44" s="20" t="n"/>
      <c r="B44" s="20" t="n"/>
      <c r="C44" s="20" t="n"/>
      <c r="D44" s="20" t="n"/>
      <c r="E44" s="37" t="n"/>
      <c r="F44" s="37" t="n"/>
      <c r="G44" s="20" t="n"/>
      <c r="H44" s="22" t="n"/>
      <c r="I44" s="22" t="n"/>
      <c r="J44" s="20" t="n"/>
      <c r="K44" s="23">
        <f>IF($A44="","",SUMIFS(tblAbsenceLog[Counted Units],tblAbsenceLog[Enrollment ID],$A44,tblAbsenceLog[Absence Date],"&lt;="&amp;Dashboard!$B$4))</f>
        <v/>
      </c>
      <c r="L44" s="23">
        <f>IF(OR($A44="",$H44=""),"",$H44-$K44)</f>
        <v/>
      </c>
      <c r="M44" s="24">
        <f>IF($A44="","",IF($G44&lt;&gt;"Active","Not Monitored",IF(OR($E44="",$F44=""),"Setup Needed",IF(Dashboard!$B$4&lt;$E44,"Not Started",IF(Dashboard!$B$4&gt;$F44,"Ended",IF(OR($H44="",NOT(ISNUMBER($H44)),$H44&lt;=0),"Setup Needed",IF($K44&gt;=$H44,"Threshold Reached",IF($K44&gt;=MAX(0,$H44-$I44),"Warning","Clear"))))))))</f>
        <v/>
      </c>
      <c r="N44" s="38">
        <f>IF(OR($A44="",$K44&lt;=0),"",IFERROR(MAXIFS(tblAbsenceLog[Absence Date],tblAbsenceLog[Enrollment ID],$A44,tblAbsenceLog[Counted Units],"&gt;0",tblAbsenceLog[Absence Date],"&lt;="&amp;Dashboard!$B$4),""))</f>
        <v/>
      </c>
      <c r="O44" s="20" t="n"/>
      <c r="P44" s="37" t="n"/>
      <c r="Q44" s="20" t="n"/>
      <c r="R44" s="24">
        <f>IF($A44="","",IF(OR($M44="Warning",$M44="Threshold Reached"),IF($O44="Closed","",IF($P44="","Due Date Needed",IF($P44&lt;Dashboard!$B$4,"Overdue","Follow-Up Open"))),""))</f>
        <v/>
      </c>
    </row>
    <row r="45">
      <c r="A45" s="20" t="n"/>
      <c r="B45" s="20" t="n"/>
      <c r="C45" s="20" t="n"/>
      <c r="D45" s="20" t="n"/>
      <c r="E45" s="37" t="n"/>
      <c r="F45" s="37" t="n"/>
      <c r="G45" s="20" t="n"/>
      <c r="H45" s="22" t="n"/>
      <c r="I45" s="22" t="n"/>
      <c r="J45" s="20" t="n"/>
      <c r="K45" s="23">
        <f>IF($A45="","",SUMIFS(tblAbsenceLog[Counted Units],tblAbsenceLog[Enrollment ID],$A45,tblAbsenceLog[Absence Date],"&lt;="&amp;Dashboard!$B$4))</f>
        <v/>
      </c>
      <c r="L45" s="23">
        <f>IF(OR($A45="",$H45=""),"",$H45-$K45)</f>
        <v/>
      </c>
      <c r="M45" s="24">
        <f>IF($A45="","",IF($G45&lt;&gt;"Active","Not Monitored",IF(OR($E45="",$F45=""),"Setup Needed",IF(Dashboard!$B$4&lt;$E45,"Not Started",IF(Dashboard!$B$4&gt;$F45,"Ended",IF(OR($H45="",NOT(ISNUMBER($H45)),$H45&lt;=0),"Setup Needed",IF($K45&gt;=$H45,"Threshold Reached",IF($K45&gt;=MAX(0,$H45-$I45),"Warning","Clear"))))))))</f>
        <v/>
      </c>
      <c r="N45" s="38">
        <f>IF(OR($A45="",$K45&lt;=0),"",IFERROR(MAXIFS(tblAbsenceLog[Absence Date],tblAbsenceLog[Enrollment ID],$A45,tblAbsenceLog[Counted Units],"&gt;0",tblAbsenceLog[Absence Date],"&lt;="&amp;Dashboard!$B$4),""))</f>
        <v/>
      </c>
      <c r="O45" s="20" t="n"/>
      <c r="P45" s="37" t="n"/>
      <c r="Q45" s="20" t="n"/>
      <c r="R45" s="24">
        <f>IF($A45="","",IF(OR($M45="Warning",$M45="Threshold Reached"),IF($O45="Closed","",IF($P45="","Due Date Needed",IF($P45&lt;Dashboard!$B$4,"Overdue","Follow-Up Open"))),""))</f>
        <v/>
      </c>
    </row>
    <row r="46">
      <c r="A46" s="20" t="n"/>
      <c r="B46" s="20" t="n"/>
      <c r="C46" s="20" t="n"/>
      <c r="D46" s="20" t="n"/>
      <c r="E46" s="37" t="n"/>
      <c r="F46" s="37" t="n"/>
      <c r="G46" s="20" t="n"/>
      <c r="H46" s="22" t="n"/>
      <c r="I46" s="22" t="n"/>
      <c r="J46" s="20" t="n"/>
      <c r="K46" s="23">
        <f>IF($A46="","",SUMIFS(tblAbsenceLog[Counted Units],tblAbsenceLog[Enrollment ID],$A46,tblAbsenceLog[Absence Date],"&lt;="&amp;Dashboard!$B$4))</f>
        <v/>
      </c>
      <c r="L46" s="23">
        <f>IF(OR($A46="",$H46=""),"",$H46-$K46)</f>
        <v/>
      </c>
      <c r="M46" s="24">
        <f>IF($A46="","",IF($G46&lt;&gt;"Active","Not Monitored",IF(OR($E46="",$F46=""),"Setup Needed",IF(Dashboard!$B$4&lt;$E46,"Not Started",IF(Dashboard!$B$4&gt;$F46,"Ended",IF(OR($H46="",NOT(ISNUMBER($H46)),$H46&lt;=0),"Setup Needed",IF($K46&gt;=$H46,"Threshold Reached",IF($K46&gt;=MAX(0,$H46-$I46),"Warning","Clear"))))))))</f>
        <v/>
      </c>
      <c r="N46" s="38">
        <f>IF(OR($A46="",$K46&lt;=0),"",IFERROR(MAXIFS(tblAbsenceLog[Absence Date],tblAbsenceLog[Enrollment ID],$A46,tblAbsenceLog[Counted Units],"&gt;0",tblAbsenceLog[Absence Date],"&lt;="&amp;Dashboard!$B$4),""))</f>
        <v/>
      </c>
      <c r="O46" s="20" t="n"/>
      <c r="P46" s="37" t="n"/>
      <c r="Q46" s="20" t="n"/>
      <c r="R46" s="24">
        <f>IF($A46="","",IF(OR($M46="Warning",$M46="Threshold Reached"),IF($O46="Closed","",IF($P46="","Due Date Needed",IF($P46&lt;Dashboard!$B$4,"Overdue","Follow-Up Open"))),""))</f>
        <v/>
      </c>
    </row>
    <row r="47">
      <c r="A47" s="20" t="n"/>
      <c r="B47" s="20" t="n"/>
      <c r="C47" s="20" t="n"/>
      <c r="D47" s="20" t="n"/>
      <c r="E47" s="37" t="n"/>
      <c r="F47" s="37" t="n"/>
      <c r="G47" s="20" t="n"/>
      <c r="H47" s="22" t="n"/>
      <c r="I47" s="22" t="n"/>
      <c r="J47" s="20" t="n"/>
      <c r="K47" s="23">
        <f>IF($A47="","",SUMIFS(tblAbsenceLog[Counted Units],tblAbsenceLog[Enrollment ID],$A47,tblAbsenceLog[Absence Date],"&lt;="&amp;Dashboard!$B$4))</f>
        <v/>
      </c>
      <c r="L47" s="23">
        <f>IF(OR($A47="",$H47=""),"",$H47-$K47)</f>
        <v/>
      </c>
      <c r="M47" s="24">
        <f>IF($A47="","",IF($G47&lt;&gt;"Active","Not Monitored",IF(OR($E47="",$F47=""),"Setup Needed",IF(Dashboard!$B$4&lt;$E47,"Not Started",IF(Dashboard!$B$4&gt;$F47,"Ended",IF(OR($H47="",NOT(ISNUMBER($H47)),$H47&lt;=0),"Setup Needed",IF($K47&gt;=$H47,"Threshold Reached",IF($K47&gt;=MAX(0,$H47-$I47),"Warning","Clear"))))))))</f>
        <v/>
      </c>
      <c r="N47" s="38">
        <f>IF(OR($A47="",$K47&lt;=0),"",IFERROR(MAXIFS(tblAbsenceLog[Absence Date],tblAbsenceLog[Enrollment ID],$A47,tblAbsenceLog[Counted Units],"&gt;0",tblAbsenceLog[Absence Date],"&lt;="&amp;Dashboard!$B$4),""))</f>
        <v/>
      </c>
      <c r="O47" s="20" t="n"/>
      <c r="P47" s="37" t="n"/>
      <c r="Q47" s="20" t="n"/>
      <c r="R47" s="24">
        <f>IF($A47="","",IF(OR($M47="Warning",$M47="Threshold Reached"),IF($O47="Closed","",IF($P47="","Due Date Needed",IF($P47&lt;Dashboard!$B$4,"Overdue","Follow-Up Open"))),""))</f>
        <v/>
      </c>
    </row>
    <row r="48">
      <c r="A48" s="20" t="n"/>
      <c r="B48" s="20" t="n"/>
      <c r="C48" s="20" t="n"/>
      <c r="D48" s="20" t="n"/>
      <c r="E48" s="37" t="n"/>
      <c r="F48" s="37" t="n"/>
      <c r="G48" s="20" t="n"/>
      <c r="H48" s="22" t="n"/>
      <c r="I48" s="22" t="n"/>
      <c r="J48" s="20" t="n"/>
      <c r="K48" s="23">
        <f>IF($A48="","",SUMIFS(tblAbsenceLog[Counted Units],tblAbsenceLog[Enrollment ID],$A48,tblAbsenceLog[Absence Date],"&lt;="&amp;Dashboard!$B$4))</f>
        <v/>
      </c>
      <c r="L48" s="23">
        <f>IF(OR($A48="",$H48=""),"",$H48-$K48)</f>
        <v/>
      </c>
      <c r="M48" s="24">
        <f>IF($A48="","",IF($G48&lt;&gt;"Active","Not Monitored",IF(OR($E48="",$F48=""),"Setup Needed",IF(Dashboard!$B$4&lt;$E48,"Not Started",IF(Dashboard!$B$4&gt;$F48,"Ended",IF(OR($H48="",NOT(ISNUMBER($H48)),$H48&lt;=0),"Setup Needed",IF($K48&gt;=$H48,"Threshold Reached",IF($K48&gt;=MAX(0,$H48-$I48),"Warning","Clear"))))))))</f>
        <v/>
      </c>
      <c r="N48" s="38">
        <f>IF(OR($A48="",$K48&lt;=0),"",IFERROR(MAXIFS(tblAbsenceLog[Absence Date],tblAbsenceLog[Enrollment ID],$A48,tblAbsenceLog[Counted Units],"&gt;0",tblAbsenceLog[Absence Date],"&lt;="&amp;Dashboard!$B$4),""))</f>
        <v/>
      </c>
      <c r="O48" s="20" t="n"/>
      <c r="P48" s="37" t="n"/>
      <c r="Q48" s="20" t="n"/>
      <c r="R48" s="24">
        <f>IF($A48="","",IF(OR($M48="Warning",$M48="Threshold Reached"),IF($O48="Closed","",IF($P48="","Due Date Needed",IF($P48&lt;Dashboard!$B$4,"Overdue","Follow-Up Open"))),""))</f>
        <v/>
      </c>
    </row>
    <row r="49">
      <c r="A49" s="20" t="n"/>
      <c r="B49" s="20" t="n"/>
      <c r="C49" s="20" t="n"/>
      <c r="D49" s="20" t="n"/>
      <c r="E49" s="37" t="n"/>
      <c r="F49" s="37" t="n"/>
      <c r="G49" s="20" t="n"/>
      <c r="H49" s="22" t="n"/>
      <c r="I49" s="22" t="n"/>
      <c r="J49" s="20" t="n"/>
      <c r="K49" s="23">
        <f>IF($A49="","",SUMIFS(tblAbsenceLog[Counted Units],tblAbsenceLog[Enrollment ID],$A49,tblAbsenceLog[Absence Date],"&lt;="&amp;Dashboard!$B$4))</f>
        <v/>
      </c>
      <c r="L49" s="23">
        <f>IF(OR($A49="",$H49=""),"",$H49-$K49)</f>
        <v/>
      </c>
      <c r="M49" s="24">
        <f>IF($A49="","",IF($G49&lt;&gt;"Active","Not Monitored",IF(OR($E49="",$F49=""),"Setup Needed",IF(Dashboard!$B$4&lt;$E49,"Not Started",IF(Dashboard!$B$4&gt;$F49,"Ended",IF(OR($H49="",NOT(ISNUMBER($H49)),$H49&lt;=0),"Setup Needed",IF($K49&gt;=$H49,"Threshold Reached",IF($K49&gt;=MAX(0,$H49-$I49),"Warning","Clear"))))))))</f>
        <v/>
      </c>
      <c r="N49" s="38">
        <f>IF(OR($A49="",$K49&lt;=0),"",IFERROR(MAXIFS(tblAbsenceLog[Absence Date],tblAbsenceLog[Enrollment ID],$A49,tblAbsenceLog[Counted Units],"&gt;0",tblAbsenceLog[Absence Date],"&lt;="&amp;Dashboard!$B$4),""))</f>
        <v/>
      </c>
      <c r="O49" s="20" t="n"/>
      <c r="P49" s="37" t="n"/>
      <c r="Q49" s="20" t="n"/>
      <c r="R49" s="24">
        <f>IF($A49="","",IF(OR($M49="Warning",$M49="Threshold Reached"),IF($O49="Closed","",IF($P49="","Due Date Needed",IF($P49&lt;Dashboard!$B$4,"Overdue","Follow-Up Open"))),""))</f>
        <v/>
      </c>
    </row>
    <row r="50">
      <c r="A50" s="20" t="n"/>
      <c r="B50" s="20" t="n"/>
      <c r="C50" s="20" t="n"/>
      <c r="D50" s="20" t="n"/>
      <c r="E50" s="37" t="n"/>
      <c r="F50" s="37" t="n"/>
      <c r="G50" s="20" t="n"/>
      <c r="H50" s="22" t="n"/>
      <c r="I50" s="22" t="n"/>
      <c r="J50" s="20" t="n"/>
      <c r="K50" s="23">
        <f>IF($A50="","",SUMIFS(tblAbsenceLog[Counted Units],tblAbsenceLog[Enrollment ID],$A50,tblAbsenceLog[Absence Date],"&lt;="&amp;Dashboard!$B$4))</f>
        <v/>
      </c>
      <c r="L50" s="23">
        <f>IF(OR($A50="",$H50=""),"",$H50-$K50)</f>
        <v/>
      </c>
      <c r="M50" s="24">
        <f>IF($A50="","",IF($G50&lt;&gt;"Active","Not Monitored",IF(OR($E50="",$F50=""),"Setup Needed",IF(Dashboard!$B$4&lt;$E50,"Not Started",IF(Dashboard!$B$4&gt;$F50,"Ended",IF(OR($H50="",NOT(ISNUMBER($H50)),$H50&lt;=0),"Setup Needed",IF($K50&gt;=$H50,"Threshold Reached",IF($K50&gt;=MAX(0,$H50-$I50),"Warning","Clear"))))))))</f>
        <v/>
      </c>
      <c r="N50" s="38">
        <f>IF(OR($A50="",$K50&lt;=0),"",IFERROR(MAXIFS(tblAbsenceLog[Absence Date],tblAbsenceLog[Enrollment ID],$A50,tblAbsenceLog[Counted Units],"&gt;0",tblAbsenceLog[Absence Date],"&lt;="&amp;Dashboard!$B$4),""))</f>
        <v/>
      </c>
      <c r="O50" s="20" t="n"/>
      <c r="P50" s="37" t="n"/>
      <c r="Q50" s="20" t="n"/>
      <c r="R50" s="24">
        <f>IF($A50="","",IF(OR($M50="Warning",$M50="Threshold Reached"),IF($O50="Closed","",IF($P50="","Due Date Needed",IF($P50&lt;Dashboard!$B$4,"Overdue","Follow-Up Open"))),""))</f>
        <v/>
      </c>
    </row>
    <row r="51">
      <c r="A51" s="20" t="n"/>
      <c r="B51" s="20" t="n"/>
      <c r="C51" s="20" t="n"/>
      <c r="D51" s="20" t="n"/>
      <c r="E51" s="37" t="n"/>
      <c r="F51" s="37" t="n"/>
      <c r="G51" s="20" t="n"/>
      <c r="H51" s="22" t="n"/>
      <c r="I51" s="22" t="n"/>
      <c r="J51" s="20" t="n"/>
      <c r="K51" s="23">
        <f>IF($A51="","",SUMIFS(tblAbsenceLog[Counted Units],tblAbsenceLog[Enrollment ID],$A51,tblAbsenceLog[Absence Date],"&lt;="&amp;Dashboard!$B$4))</f>
        <v/>
      </c>
      <c r="L51" s="23">
        <f>IF(OR($A51="",$H51=""),"",$H51-$K51)</f>
        <v/>
      </c>
      <c r="M51" s="24">
        <f>IF($A51="","",IF($G51&lt;&gt;"Active","Not Monitored",IF(OR($E51="",$F51=""),"Setup Needed",IF(Dashboard!$B$4&lt;$E51,"Not Started",IF(Dashboard!$B$4&gt;$F51,"Ended",IF(OR($H51="",NOT(ISNUMBER($H51)),$H51&lt;=0),"Setup Needed",IF($K51&gt;=$H51,"Threshold Reached",IF($K51&gt;=MAX(0,$H51-$I51),"Warning","Clear"))))))))</f>
        <v/>
      </c>
      <c r="N51" s="38">
        <f>IF(OR($A51="",$K51&lt;=0),"",IFERROR(MAXIFS(tblAbsenceLog[Absence Date],tblAbsenceLog[Enrollment ID],$A51,tblAbsenceLog[Counted Units],"&gt;0",tblAbsenceLog[Absence Date],"&lt;="&amp;Dashboard!$B$4),""))</f>
        <v/>
      </c>
      <c r="O51" s="20" t="n"/>
      <c r="P51" s="37" t="n"/>
      <c r="Q51" s="20" t="n"/>
      <c r="R51" s="24">
        <f>IF($A51="","",IF(OR($M51="Warning",$M51="Threshold Reached"),IF($O51="Closed","",IF($P51="","Due Date Needed",IF($P51&lt;Dashboard!$B$4,"Overdue","Follow-Up Open"))),""))</f>
        <v/>
      </c>
    </row>
    <row r="52">
      <c r="A52" s="20" t="n"/>
      <c r="B52" s="20" t="n"/>
      <c r="C52" s="20" t="n"/>
      <c r="D52" s="20" t="n"/>
      <c r="E52" s="37" t="n"/>
      <c r="F52" s="37" t="n"/>
      <c r="G52" s="20" t="n"/>
      <c r="H52" s="22" t="n"/>
      <c r="I52" s="22" t="n"/>
      <c r="J52" s="20" t="n"/>
      <c r="K52" s="23">
        <f>IF($A52="","",SUMIFS(tblAbsenceLog[Counted Units],tblAbsenceLog[Enrollment ID],$A52,tblAbsenceLog[Absence Date],"&lt;="&amp;Dashboard!$B$4))</f>
        <v/>
      </c>
      <c r="L52" s="23">
        <f>IF(OR($A52="",$H52=""),"",$H52-$K52)</f>
        <v/>
      </c>
      <c r="M52" s="24">
        <f>IF($A52="","",IF($G52&lt;&gt;"Active","Not Monitored",IF(OR($E52="",$F52=""),"Setup Needed",IF(Dashboard!$B$4&lt;$E52,"Not Started",IF(Dashboard!$B$4&gt;$F52,"Ended",IF(OR($H52="",NOT(ISNUMBER($H52)),$H52&lt;=0),"Setup Needed",IF($K52&gt;=$H52,"Threshold Reached",IF($K52&gt;=MAX(0,$H52-$I52),"Warning","Clear"))))))))</f>
        <v/>
      </c>
      <c r="N52" s="38">
        <f>IF(OR($A52="",$K52&lt;=0),"",IFERROR(MAXIFS(tblAbsenceLog[Absence Date],tblAbsenceLog[Enrollment ID],$A52,tblAbsenceLog[Counted Units],"&gt;0",tblAbsenceLog[Absence Date],"&lt;="&amp;Dashboard!$B$4),""))</f>
        <v/>
      </c>
      <c r="O52" s="20" t="n"/>
      <c r="P52" s="37" t="n"/>
      <c r="Q52" s="20" t="n"/>
      <c r="R52" s="24">
        <f>IF($A52="","",IF(OR($M52="Warning",$M52="Threshold Reached"),IF($O52="Closed","",IF($P52="","Due Date Needed",IF($P52&lt;Dashboard!$B$4,"Overdue","Follow-Up Open"))),""))</f>
        <v/>
      </c>
    </row>
    <row r="53">
      <c r="A53" s="20" t="n"/>
      <c r="B53" s="20" t="n"/>
      <c r="C53" s="20" t="n"/>
      <c r="D53" s="20" t="n"/>
      <c r="E53" s="37" t="n"/>
      <c r="F53" s="37" t="n"/>
      <c r="G53" s="20" t="n"/>
      <c r="H53" s="22" t="n"/>
      <c r="I53" s="22" t="n"/>
      <c r="J53" s="20" t="n"/>
      <c r="K53" s="23">
        <f>IF($A53="","",SUMIFS(tblAbsenceLog[Counted Units],tblAbsenceLog[Enrollment ID],$A53,tblAbsenceLog[Absence Date],"&lt;="&amp;Dashboard!$B$4))</f>
        <v/>
      </c>
      <c r="L53" s="23">
        <f>IF(OR($A53="",$H53=""),"",$H53-$K53)</f>
        <v/>
      </c>
      <c r="M53" s="24">
        <f>IF($A53="","",IF($G53&lt;&gt;"Active","Not Monitored",IF(OR($E53="",$F53=""),"Setup Needed",IF(Dashboard!$B$4&lt;$E53,"Not Started",IF(Dashboard!$B$4&gt;$F53,"Ended",IF(OR($H53="",NOT(ISNUMBER($H53)),$H53&lt;=0),"Setup Needed",IF($K53&gt;=$H53,"Threshold Reached",IF($K53&gt;=MAX(0,$H53-$I53),"Warning","Clear"))))))))</f>
        <v/>
      </c>
      <c r="N53" s="38">
        <f>IF(OR($A53="",$K53&lt;=0),"",IFERROR(MAXIFS(tblAbsenceLog[Absence Date],tblAbsenceLog[Enrollment ID],$A53,tblAbsenceLog[Counted Units],"&gt;0",tblAbsenceLog[Absence Date],"&lt;="&amp;Dashboard!$B$4),""))</f>
        <v/>
      </c>
      <c r="O53" s="20" t="n"/>
      <c r="P53" s="37" t="n"/>
      <c r="Q53" s="20" t="n"/>
      <c r="R53" s="24">
        <f>IF($A53="","",IF(OR($M53="Warning",$M53="Threshold Reached"),IF($O53="Closed","",IF($P53="","Due Date Needed",IF($P53&lt;Dashboard!$B$4,"Overdue","Follow-Up Open"))),""))</f>
        <v/>
      </c>
    </row>
    <row r="54">
      <c r="A54" s="20" t="n"/>
      <c r="B54" s="20" t="n"/>
      <c r="C54" s="20" t="n"/>
      <c r="D54" s="20" t="n"/>
      <c r="E54" s="37" t="n"/>
      <c r="F54" s="37" t="n"/>
      <c r="G54" s="20" t="n"/>
      <c r="H54" s="22" t="n"/>
      <c r="I54" s="22" t="n"/>
      <c r="J54" s="20" t="n"/>
      <c r="K54" s="23">
        <f>IF($A54="","",SUMIFS(tblAbsenceLog[Counted Units],tblAbsenceLog[Enrollment ID],$A54,tblAbsenceLog[Absence Date],"&lt;="&amp;Dashboard!$B$4))</f>
        <v/>
      </c>
      <c r="L54" s="23">
        <f>IF(OR($A54="",$H54=""),"",$H54-$K54)</f>
        <v/>
      </c>
      <c r="M54" s="24">
        <f>IF($A54="","",IF($G54&lt;&gt;"Active","Not Monitored",IF(OR($E54="",$F54=""),"Setup Needed",IF(Dashboard!$B$4&lt;$E54,"Not Started",IF(Dashboard!$B$4&gt;$F54,"Ended",IF(OR($H54="",NOT(ISNUMBER($H54)),$H54&lt;=0),"Setup Needed",IF($K54&gt;=$H54,"Threshold Reached",IF($K54&gt;=MAX(0,$H54-$I54),"Warning","Clear"))))))))</f>
        <v/>
      </c>
      <c r="N54" s="38">
        <f>IF(OR($A54="",$K54&lt;=0),"",IFERROR(MAXIFS(tblAbsenceLog[Absence Date],tblAbsenceLog[Enrollment ID],$A54,tblAbsenceLog[Counted Units],"&gt;0",tblAbsenceLog[Absence Date],"&lt;="&amp;Dashboard!$B$4),""))</f>
        <v/>
      </c>
      <c r="O54" s="20" t="n"/>
      <c r="P54" s="37" t="n"/>
      <c r="Q54" s="20" t="n"/>
      <c r="R54" s="24">
        <f>IF($A54="","",IF(OR($M54="Warning",$M54="Threshold Reached"),IF($O54="Closed","",IF($P54="","Due Date Needed",IF($P54&lt;Dashboard!$B$4,"Overdue","Follow-Up Open"))),""))</f>
        <v/>
      </c>
    </row>
    <row r="55">
      <c r="A55" s="20" t="n"/>
      <c r="B55" s="20" t="n"/>
      <c r="C55" s="20" t="n"/>
      <c r="D55" s="20" t="n"/>
      <c r="E55" s="37" t="n"/>
      <c r="F55" s="37" t="n"/>
      <c r="G55" s="20" t="n"/>
      <c r="H55" s="22" t="n"/>
      <c r="I55" s="22" t="n"/>
      <c r="J55" s="20" t="n"/>
      <c r="K55" s="23">
        <f>IF($A55="","",SUMIFS(tblAbsenceLog[Counted Units],tblAbsenceLog[Enrollment ID],$A55,tblAbsenceLog[Absence Date],"&lt;="&amp;Dashboard!$B$4))</f>
        <v/>
      </c>
      <c r="L55" s="23">
        <f>IF(OR($A55="",$H55=""),"",$H55-$K55)</f>
        <v/>
      </c>
      <c r="M55" s="24">
        <f>IF($A55="","",IF($G55&lt;&gt;"Active","Not Monitored",IF(OR($E55="",$F55=""),"Setup Needed",IF(Dashboard!$B$4&lt;$E55,"Not Started",IF(Dashboard!$B$4&gt;$F55,"Ended",IF(OR($H55="",NOT(ISNUMBER($H55)),$H55&lt;=0),"Setup Needed",IF($K55&gt;=$H55,"Threshold Reached",IF($K55&gt;=MAX(0,$H55-$I55),"Warning","Clear"))))))))</f>
        <v/>
      </c>
      <c r="N55" s="38">
        <f>IF(OR($A55="",$K55&lt;=0),"",IFERROR(MAXIFS(tblAbsenceLog[Absence Date],tblAbsenceLog[Enrollment ID],$A55,tblAbsenceLog[Counted Units],"&gt;0",tblAbsenceLog[Absence Date],"&lt;="&amp;Dashboard!$B$4),""))</f>
        <v/>
      </c>
      <c r="O55" s="20" t="n"/>
      <c r="P55" s="37" t="n"/>
      <c r="Q55" s="20" t="n"/>
      <c r="R55" s="24">
        <f>IF($A55="","",IF(OR($M55="Warning",$M55="Threshold Reached"),IF($O55="Closed","",IF($P55="","Due Date Needed",IF($P55&lt;Dashboard!$B$4,"Overdue","Follow-Up Open"))),""))</f>
        <v/>
      </c>
    </row>
    <row r="56">
      <c r="A56" s="20" t="n"/>
      <c r="B56" s="20" t="n"/>
      <c r="C56" s="20" t="n"/>
      <c r="D56" s="20" t="n"/>
      <c r="E56" s="37" t="n"/>
      <c r="F56" s="37" t="n"/>
      <c r="G56" s="20" t="n"/>
      <c r="H56" s="22" t="n"/>
      <c r="I56" s="22" t="n"/>
      <c r="J56" s="20" t="n"/>
      <c r="K56" s="23">
        <f>IF($A56="","",SUMIFS(tblAbsenceLog[Counted Units],tblAbsenceLog[Enrollment ID],$A56,tblAbsenceLog[Absence Date],"&lt;="&amp;Dashboard!$B$4))</f>
        <v/>
      </c>
      <c r="L56" s="23">
        <f>IF(OR($A56="",$H56=""),"",$H56-$K56)</f>
        <v/>
      </c>
      <c r="M56" s="24">
        <f>IF($A56="","",IF($G56&lt;&gt;"Active","Not Monitored",IF(OR($E56="",$F56=""),"Setup Needed",IF(Dashboard!$B$4&lt;$E56,"Not Started",IF(Dashboard!$B$4&gt;$F56,"Ended",IF(OR($H56="",NOT(ISNUMBER($H56)),$H56&lt;=0),"Setup Needed",IF($K56&gt;=$H56,"Threshold Reached",IF($K56&gt;=MAX(0,$H56-$I56),"Warning","Clear"))))))))</f>
        <v/>
      </c>
      <c r="N56" s="38">
        <f>IF(OR($A56="",$K56&lt;=0),"",IFERROR(MAXIFS(tblAbsenceLog[Absence Date],tblAbsenceLog[Enrollment ID],$A56,tblAbsenceLog[Counted Units],"&gt;0",tblAbsenceLog[Absence Date],"&lt;="&amp;Dashboard!$B$4),""))</f>
        <v/>
      </c>
      <c r="O56" s="20" t="n"/>
      <c r="P56" s="37" t="n"/>
      <c r="Q56" s="20" t="n"/>
      <c r="R56" s="24">
        <f>IF($A56="","",IF(OR($M56="Warning",$M56="Threshold Reached"),IF($O56="Closed","",IF($P56="","Due Date Needed",IF($P56&lt;Dashboard!$B$4,"Overdue","Follow-Up Open"))),""))</f>
        <v/>
      </c>
    </row>
    <row r="57">
      <c r="A57" s="20" t="n"/>
      <c r="B57" s="20" t="n"/>
      <c r="C57" s="20" t="n"/>
      <c r="D57" s="20" t="n"/>
      <c r="E57" s="37" t="n"/>
      <c r="F57" s="37" t="n"/>
      <c r="G57" s="20" t="n"/>
      <c r="H57" s="22" t="n"/>
      <c r="I57" s="22" t="n"/>
      <c r="J57" s="20" t="n"/>
      <c r="K57" s="23">
        <f>IF($A57="","",SUMIFS(tblAbsenceLog[Counted Units],tblAbsenceLog[Enrollment ID],$A57,tblAbsenceLog[Absence Date],"&lt;="&amp;Dashboard!$B$4))</f>
        <v/>
      </c>
      <c r="L57" s="23">
        <f>IF(OR($A57="",$H57=""),"",$H57-$K57)</f>
        <v/>
      </c>
      <c r="M57" s="24">
        <f>IF($A57="","",IF($G57&lt;&gt;"Active","Not Monitored",IF(OR($E57="",$F57=""),"Setup Needed",IF(Dashboard!$B$4&lt;$E57,"Not Started",IF(Dashboard!$B$4&gt;$F57,"Ended",IF(OR($H57="",NOT(ISNUMBER($H57)),$H57&lt;=0),"Setup Needed",IF($K57&gt;=$H57,"Threshold Reached",IF($K57&gt;=MAX(0,$H57-$I57),"Warning","Clear"))))))))</f>
        <v/>
      </c>
      <c r="N57" s="38">
        <f>IF(OR($A57="",$K57&lt;=0),"",IFERROR(MAXIFS(tblAbsenceLog[Absence Date],tblAbsenceLog[Enrollment ID],$A57,tblAbsenceLog[Counted Units],"&gt;0",tblAbsenceLog[Absence Date],"&lt;="&amp;Dashboard!$B$4),""))</f>
        <v/>
      </c>
      <c r="O57" s="20" t="n"/>
      <c r="P57" s="37" t="n"/>
      <c r="Q57" s="20" t="n"/>
      <c r="R57" s="24">
        <f>IF($A57="","",IF(OR($M57="Warning",$M57="Threshold Reached"),IF($O57="Closed","",IF($P57="","Due Date Needed",IF($P57&lt;Dashboard!$B$4,"Overdue","Follow-Up Open"))),""))</f>
        <v/>
      </c>
    </row>
    <row r="58">
      <c r="A58" s="20" t="n"/>
      <c r="B58" s="20" t="n"/>
      <c r="C58" s="20" t="n"/>
      <c r="D58" s="20" t="n"/>
      <c r="E58" s="37" t="n"/>
      <c r="F58" s="37" t="n"/>
      <c r="G58" s="20" t="n"/>
      <c r="H58" s="22" t="n"/>
      <c r="I58" s="22" t="n"/>
      <c r="J58" s="20" t="n"/>
      <c r="K58" s="23">
        <f>IF($A58="","",SUMIFS(tblAbsenceLog[Counted Units],tblAbsenceLog[Enrollment ID],$A58,tblAbsenceLog[Absence Date],"&lt;="&amp;Dashboard!$B$4))</f>
        <v/>
      </c>
      <c r="L58" s="23">
        <f>IF(OR($A58="",$H58=""),"",$H58-$K58)</f>
        <v/>
      </c>
      <c r="M58" s="24">
        <f>IF($A58="","",IF($G58&lt;&gt;"Active","Not Monitored",IF(OR($E58="",$F58=""),"Setup Needed",IF(Dashboard!$B$4&lt;$E58,"Not Started",IF(Dashboard!$B$4&gt;$F58,"Ended",IF(OR($H58="",NOT(ISNUMBER($H58)),$H58&lt;=0),"Setup Needed",IF($K58&gt;=$H58,"Threshold Reached",IF($K58&gt;=MAX(0,$H58-$I58),"Warning","Clear"))))))))</f>
        <v/>
      </c>
      <c r="N58" s="38">
        <f>IF(OR($A58="",$K58&lt;=0),"",IFERROR(MAXIFS(tblAbsenceLog[Absence Date],tblAbsenceLog[Enrollment ID],$A58,tblAbsenceLog[Counted Units],"&gt;0",tblAbsenceLog[Absence Date],"&lt;="&amp;Dashboard!$B$4),""))</f>
        <v/>
      </c>
      <c r="O58" s="20" t="n"/>
      <c r="P58" s="37" t="n"/>
      <c r="Q58" s="20" t="n"/>
      <c r="R58" s="24">
        <f>IF($A58="","",IF(OR($M58="Warning",$M58="Threshold Reached"),IF($O58="Closed","",IF($P58="","Due Date Needed",IF($P58&lt;Dashboard!$B$4,"Overdue","Follow-Up Open"))),""))</f>
        <v/>
      </c>
    </row>
    <row r="59">
      <c r="A59" s="20" t="n"/>
      <c r="B59" s="20" t="n"/>
      <c r="C59" s="20" t="n"/>
      <c r="D59" s="20" t="n"/>
      <c r="E59" s="37" t="n"/>
      <c r="F59" s="37" t="n"/>
      <c r="G59" s="20" t="n"/>
      <c r="H59" s="22" t="n"/>
      <c r="I59" s="22" t="n"/>
      <c r="J59" s="20" t="n"/>
      <c r="K59" s="23">
        <f>IF($A59="","",SUMIFS(tblAbsenceLog[Counted Units],tblAbsenceLog[Enrollment ID],$A59,tblAbsenceLog[Absence Date],"&lt;="&amp;Dashboard!$B$4))</f>
        <v/>
      </c>
      <c r="L59" s="23">
        <f>IF(OR($A59="",$H59=""),"",$H59-$K59)</f>
        <v/>
      </c>
      <c r="M59" s="24">
        <f>IF($A59="","",IF($G59&lt;&gt;"Active","Not Monitored",IF(OR($E59="",$F59=""),"Setup Needed",IF(Dashboard!$B$4&lt;$E59,"Not Started",IF(Dashboard!$B$4&gt;$F59,"Ended",IF(OR($H59="",NOT(ISNUMBER($H59)),$H59&lt;=0),"Setup Needed",IF($K59&gt;=$H59,"Threshold Reached",IF($K59&gt;=MAX(0,$H59-$I59),"Warning","Clear"))))))))</f>
        <v/>
      </c>
      <c r="N59" s="38">
        <f>IF(OR($A59="",$K59&lt;=0),"",IFERROR(MAXIFS(tblAbsenceLog[Absence Date],tblAbsenceLog[Enrollment ID],$A59,tblAbsenceLog[Counted Units],"&gt;0",tblAbsenceLog[Absence Date],"&lt;="&amp;Dashboard!$B$4),""))</f>
        <v/>
      </c>
      <c r="O59" s="20" t="n"/>
      <c r="P59" s="37" t="n"/>
      <c r="Q59" s="20" t="n"/>
      <c r="R59" s="24">
        <f>IF($A59="","",IF(OR($M59="Warning",$M59="Threshold Reached"),IF($O59="Closed","",IF($P59="","Due Date Needed",IF($P59&lt;Dashboard!$B$4,"Overdue","Follow-Up Open"))),""))</f>
        <v/>
      </c>
    </row>
    <row r="60">
      <c r="A60" s="20" t="n"/>
      <c r="B60" s="20" t="n"/>
      <c r="C60" s="20" t="n"/>
      <c r="D60" s="20" t="n"/>
      <c r="E60" s="37" t="n"/>
      <c r="F60" s="37" t="n"/>
      <c r="G60" s="20" t="n"/>
      <c r="H60" s="22" t="n"/>
      <c r="I60" s="22" t="n"/>
      <c r="J60" s="20" t="n"/>
      <c r="K60" s="23">
        <f>IF($A60="","",SUMIFS(tblAbsenceLog[Counted Units],tblAbsenceLog[Enrollment ID],$A60,tblAbsenceLog[Absence Date],"&lt;="&amp;Dashboard!$B$4))</f>
        <v/>
      </c>
      <c r="L60" s="23">
        <f>IF(OR($A60="",$H60=""),"",$H60-$K60)</f>
        <v/>
      </c>
      <c r="M60" s="24">
        <f>IF($A60="","",IF($G60&lt;&gt;"Active","Not Monitored",IF(OR($E60="",$F60=""),"Setup Needed",IF(Dashboard!$B$4&lt;$E60,"Not Started",IF(Dashboard!$B$4&gt;$F60,"Ended",IF(OR($H60="",NOT(ISNUMBER($H60)),$H60&lt;=0),"Setup Needed",IF($K60&gt;=$H60,"Threshold Reached",IF($K60&gt;=MAX(0,$H60-$I60),"Warning","Clear"))))))))</f>
        <v/>
      </c>
      <c r="N60" s="38">
        <f>IF(OR($A60="",$K60&lt;=0),"",IFERROR(MAXIFS(tblAbsenceLog[Absence Date],tblAbsenceLog[Enrollment ID],$A60,tblAbsenceLog[Counted Units],"&gt;0",tblAbsenceLog[Absence Date],"&lt;="&amp;Dashboard!$B$4),""))</f>
        <v/>
      </c>
      <c r="O60" s="20" t="n"/>
      <c r="P60" s="37" t="n"/>
      <c r="Q60" s="20" t="n"/>
      <c r="R60" s="24">
        <f>IF($A60="","",IF(OR($M60="Warning",$M60="Threshold Reached"),IF($O60="Closed","",IF($P60="","Due Date Needed",IF($P60&lt;Dashboard!$B$4,"Overdue","Follow-Up Open"))),""))</f>
        <v/>
      </c>
    </row>
    <row r="61">
      <c r="A61" s="20" t="n"/>
      <c r="B61" s="20" t="n"/>
      <c r="C61" s="20" t="n"/>
      <c r="D61" s="20" t="n"/>
      <c r="E61" s="37" t="n"/>
      <c r="F61" s="37" t="n"/>
      <c r="G61" s="20" t="n"/>
      <c r="H61" s="22" t="n"/>
      <c r="I61" s="22" t="n"/>
      <c r="J61" s="20" t="n"/>
      <c r="K61" s="23">
        <f>IF($A61="","",SUMIFS(tblAbsenceLog[Counted Units],tblAbsenceLog[Enrollment ID],$A61,tblAbsenceLog[Absence Date],"&lt;="&amp;Dashboard!$B$4))</f>
        <v/>
      </c>
      <c r="L61" s="23">
        <f>IF(OR($A61="",$H61=""),"",$H61-$K61)</f>
        <v/>
      </c>
      <c r="M61" s="24">
        <f>IF($A61="","",IF($G61&lt;&gt;"Active","Not Monitored",IF(OR($E61="",$F61=""),"Setup Needed",IF(Dashboard!$B$4&lt;$E61,"Not Started",IF(Dashboard!$B$4&gt;$F61,"Ended",IF(OR($H61="",NOT(ISNUMBER($H61)),$H61&lt;=0),"Setup Needed",IF($K61&gt;=$H61,"Threshold Reached",IF($K61&gt;=MAX(0,$H61-$I61),"Warning","Clear"))))))))</f>
        <v/>
      </c>
      <c r="N61" s="38">
        <f>IF(OR($A61="",$K61&lt;=0),"",IFERROR(MAXIFS(tblAbsenceLog[Absence Date],tblAbsenceLog[Enrollment ID],$A61,tblAbsenceLog[Counted Units],"&gt;0",tblAbsenceLog[Absence Date],"&lt;="&amp;Dashboard!$B$4),""))</f>
        <v/>
      </c>
      <c r="O61" s="20" t="n"/>
      <c r="P61" s="37" t="n"/>
      <c r="Q61" s="20" t="n"/>
      <c r="R61" s="24">
        <f>IF($A61="","",IF(OR($M61="Warning",$M61="Threshold Reached"),IF($O61="Closed","",IF($P61="","Due Date Needed",IF($P61&lt;Dashboard!$B$4,"Overdue","Follow-Up Open"))),""))</f>
        <v/>
      </c>
    </row>
    <row r="62">
      <c r="A62" s="20" t="n"/>
      <c r="B62" s="20" t="n"/>
      <c r="C62" s="20" t="n"/>
      <c r="D62" s="20" t="n"/>
      <c r="E62" s="37" t="n"/>
      <c r="F62" s="37" t="n"/>
      <c r="G62" s="20" t="n"/>
      <c r="H62" s="22" t="n"/>
      <c r="I62" s="22" t="n"/>
      <c r="J62" s="20" t="n"/>
      <c r="K62" s="23">
        <f>IF($A62="","",SUMIFS(tblAbsenceLog[Counted Units],tblAbsenceLog[Enrollment ID],$A62,tblAbsenceLog[Absence Date],"&lt;="&amp;Dashboard!$B$4))</f>
        <v/>
      </c>
      <c r="L62" s="23">
        <f>IF(OR($A62="",$H62=""),"",$H62-$K62)</f>
        <v/>
      </c>
      <c r="M62" s="24">
        <f>IF($A62="","",IF($G62&lt;&gt;"Active","Not Monitored",IF(OR($E62="",$F62=""),"Setup Needed",IF(Dashboard!$B$4&lt;$E62,"Not Started",IF(Dashboard!$B$4&gt;$F62,"Ended",IF(OR($H62="",NOT(ISNUMBER($H62)),$H62&lt;=0),"Setup Needed",IF($K62&gt;=$H62,"Threshold Reached",IF($K62&gt;=MAX(0,$H62-$I62),"Warning","Clear"))))))))</f>
        <v/>
      </c>
      <c r="N62" s="38">
        <f>IF(OR($A62="",$K62&lt;=0),"",IFERROR(MAXIFS(tblAbsenceLog[Absence Date],tblAbsenceLog[Enrollment ID],$A62,tblAbsenceLog[Counted Units],"&gt;0",tblAbsenceLog[Absence Date],"&lt;="&amp;Dashboard!$B$4),""))</f>
        <v/>
      </c>
      <c r="O62" s="20" t="n"/>
      <c r="P62" s="37" t="n"/>
      <c r="Q62" s="20" t="n"/>
      <c r="R62" s="24">
        <f>IF($A62="","",IF(OR($M62="Warning",$M62="Threshold Reached"),IF($O62="Closed","",IF($P62="","Due Date Needed",IF($P62&lt;Dashboard!$B$4,"Overdue","Follow-Up Open"))),""))</f>
        <v/>
      </c>
    </row>
    <row r="63">
      <c r="A63" s="20" t="n"/>
      <c r="B63" s="20" t="n"/>
      <c r="C63" s="20" t="n"/>
      <c r="D63" s="20" t="n"/>
      <c r="E63" s="37" t="n"/>
      <c r="F63" s="37" t="n"/>
      <c r="G63" s="20" t="n"/>
      <c r="H63" s="22" t="n"/>
      <c r="I63" s="22" t="n"/>
      <c r="J63" s="20" t="n"/>
      <c r="K63" s="23">
        <f>IF($A63="","",SUMIFS(tblAbsenceLog[Counted Units],tblAbsenceLog[Enrollment ID],$A63,tblAbsenceLog[Absence Date],"&lt;="&amp;Dashboard!$B$4))</f>
        <v/>
      </c>
      <c r="L63" s="23">
        <f>IF(OR($A63="",$H63=""),"",$H63-$K63)</f>
        <v/>
      </c>
      <c r="M63" s="24">
        <f>IF($A63="","",IF($G63&lt;&gt;"Active","Not Monitored",IF(OR($E63="",$F63=""),"Setup Needed",IF(Dashboard!$B$4&lt;$E63,"Not Started",IF(Dashboard!$B$4&gt;$F63,"Ended",IF(OR($H63="",NOT(ISNUMBER($H63)),$H63&lt;=0),"Setup Needed",IF($K63&gt;=$H63,"Threshold Reached",IF($K63&gt;=MAX(0,$H63-$I63),"Warning","Clear"))))))))</f>
        <v/>
      </c>
      <c r="N63" s="38">
        <f>IF(OR($A63="",$K63&lt;=0),"",IFERROR(MAXIFS(tblAbsenceLog[Absence Date],tblAbsenceLog[Enrollment ID],$A63,tblAbsenceLog[Counted Units],"&gt;0",tblAbsenceLog[Absence Date],"&lt;="&amp;Dashboard!$B$4),""))</f>
        <v/>
      </c>
      <c r="O63" s="20" t="n"/>
      <c r="P63" s="37" t="n"/>
      <c r="Q63" s="20" t="n"/>
      <c r="R63" s="24">
        <f>IF($A63="","",IF(OR($M63="Warning",$M63="Threshold Reached"),IF($O63="Closed","",IF($P63="","Due Date Needed",IF($P63&lt;Dashboard!$B$4,"Overdue","Follow-Up Open"))),""))</f>
        <v/>
      </c>
    </row>
    <row r="64">
      <c r="A64" s="20" t="n"/>
      <c r="B64" s="20" t="n"/>
      <c r="C64" s="20" t="n"/>
      <c r="D64" s="20" t="n"/>
      <c r="E64" s="37" t="n"/>
      <c r="F64" s="37" t="n"/>
      <c r="G64" s="20" t="n"/>
      <c r="H64" s="22" t="n"/>
      <c r="I64" s="22" t="n"/>
      <c r="J64" s="20" t="n"/>
      <c r="K64" s="23">
        <f>IF($A64="","",SUMIFS(tblAbsenceLog[Counted Units],tblAbsenceLog[Enrollment ID],$A64,tblAbsenceLog[Absence Date],"&lt;="&amp;Dashboard!$B$4))</f>
        <v/>
      </c>
      <c r="L64" s="23">
        <f>IF(OR($A64="",$H64=""),"",$H64-$K64)</f>
        <v/>
      </c>
      <c r="M64" s="24">
        <f>IF($A64="","",IF($G64&lt;&gt;"Active","Not Monitored",IF(OR($E64="",$F64=""),"Setup Needed",IF(Dashboard!$B$4&lt;$E64,"Not Started",IF(Dashboard!$B$4&gt;$F64,"Ended",IF(OR($H64="",NOT(ISNUMBER($H64)),$H64&lt;=0),"Setup Needed",IF($K64&gt;=$H64,"Threshold Reached",IF($K64&gt;=MAX(0,$H64-$I64),"Warning","Clear"))))))))</f>
        <v/>
      </c>
      <c r="N64" s="38">
        <f>IF(OR($A64="",$K64&lt;=0),"",IFERROR(MAXIFS(tblAbsenceLog[Absence Date],tblAbsenceLog[Enrollment ID],$A64,tblAbsenceLog[Counted Units],"&gt;0",tblAbsenceLog[Absence Date],"&lt;="&amp;Dashboard!$B$4),""))</f>
        <v/>
      </c>
      <c r="O64" s="20" t="n"/>
      <c r="P64" s="37" t="n"/>
      <c r="Q64" s="20" t="n"/>
      <c r="R64" s="24">
        <f>IF($A64="","",IF(OR($M64="Warning",$M64="Threshold Reached"),IF($O64="Closed","",IF($P64="","Due Date Needed",IF($P64&lt;Dashboard!$B$4,"Overdue","Follow-Up Open"))),""))</f>
        <v/>
      </c>
    </row>
    <row r="65">
      <c r="A65" s="20" t="n"/>
      <c r="B65" s="20" t="n"/>
      <c r="C65" s="20" t="n"/>
      <c r="D65" s="20" t="n"/>
      <c r="E65" s="37" t="n"/>
      <c r="F65" s="37" t="n"/>
      <c r="G65" s="20" t="n"/>
      <c r="H65" s="22" t="n"/>
      <c r="I65" s="22" t="n"/>
      <c r="J65" s="20" t="n"/>
      <c r="K65" s="23">
        <f>IF($A65="","",SUMIFS(tblAbsenceLog[Counted Units],tblAbsenceLog[Enrollment ID],$A65,tblAbsenceLog[Absence Date],"&lt;="&amp;Dashboard!$B$4))</f>
        <v/>
      </c>
      <c r="L65" s="23">
        <f>IF(OR($A65="",$H65=""),"",$H65-$K65)</f>
        <v/>
      </c>
      <c r="M65" s="24">
        <f>IF($A65="","",IF($G65&lt;&gt;"Active","Not Monitored",IF(OR($E65="",$F65=""),"Setup Needed",IF(Dashboard!$B$4&lt;$E65,"Not Started",IF(Dashboard!$B$4&gt;$F65,"Ended",IF(OR($H65="",NOT(ISNUMBER($H65)),$H65&lt;=0),"Setup Needed",IF($K65&gt;=$H65,"Threshold Reached",IF($K65&gt;=MAX(0,$H65-$I65),"Warning","Clear"))))))))</f>
        <v/>
      </c>
      <c r="N65" s="38">
        <f>IF(OR($A65="",$K65&lt;=0),"",IFERROR(MAXIFS(tblAbsenceLog[Absence Date],tblAbsenceLog[Enrollment ID],$A65,tblAbsenceLog[Counted Units],"&gt;0",tblAbsenceLog[Absence Date],"&lt;="&amp;Dashboard!$B$4),""))</f>
        <v/>
      </c>
      <c r="O65" s="20" t="n"/>
      <c r="P65" s="37" t="n"/>
      <c r="Q65" s="20" t="n"/>
      <c r="R65" s="24">
        <f>IF($A65="","",IF(OR($M65="Warning",$M65="Threshold Reached"),IF($O65="Closed","",IF($P65="","Due Date Needed",IF($P65&lt;Dashboard!$B$4,"Overdue","Follow-Up Open"))),""))</f>
        <v/>
      </c>
    </row>
    <row r="66">
      <c r="A66" s="20" t="n"/>
      <c r="B66" s="20" t="n"/>
      <c r="C66" s="20" t="n"/>
      <c r="D66" s="20" t="n"/>
      <c r="E66" s="37" t="n"/>
      <c r="F66" s="37" t="n"/>
      <c r="G66" s="20" t="n"/>
      <c r="H66" s="22" t="n"/>
      <c r="I66" s="22" t="n"/>
      <c r="J66" s="20" t="n"/>
      <c r="K66" s="23">
        <f>IF($A66="","",SUMIFS(tblAbsenceLog[Counted Units],tblAbsenceLog[Enrollment ID],$A66,tblAbsenceLog[Absence Date],"&lt;="&amp;Dashboard!$B$4))</f>
        <v/>
      </c>
      <c r="L66" s="23">
        <f>IF(OR($A66="",$H66=""),"",$H66-$K66)</f>
        <v/>
      </c>
      <c r="M66" s="24">
        <f>IF($A66="","",IF($G66&lt;&gt;"Active","Not Monitored",IF(OR($E66="",$F66=""),"Setup Needed",IF(Dashboard!$B$4&lt;$E66,"Not Started",IF(Dashboard!$B$4&gt;$F66,"Ended",IF(OR($H66="",NOT(ISNUMBER($H66)),$H66&lt;=0),"Setup Needed",IF($K66&gt;=$H66,"Threshold Reached",IF($K66&gt;=MAX(0,$H66-$I66),"Warning","Clear"))))))))</f>
        <v/>
      </c>
      <c r="N66" s="38">
        <f>IF(OR($A66="",$K66&lt;=0),"",IFERROR(MAXIFS(tblAbsenceLog[Absence Date],tblAbsenceLog[Enrollment ID],$A66,tblAbsenceLog[Counted Units],"&gt;0",tblAbsenceLog[Absence Date],"&lt;="&amp;Dashboard!$B$4),""))</f>
        <v/>
      </c>
      <c r="O66" s="20" t="n"/>
      <c r="P66" s="37" t="n"/>
      <c r="Q66" s="20" t="n"/>
      <c r="R66" s="24">
        <f>IF($A66="","",IF(OR($M66="Warning",$M66="Threshold Reached"),IF($O66="Closed","",IF($P66="","Due Date Needed",IF($P66&lt;Dashboard!$B$4,"Overdue","Follow-Up Open"))),""))</f>
        <v/>
      </c>
    </row>
    <row r="67">
      <c r="A67" s="20" t="n"/>
      <c r="B67" s="20" t="n"/>
      <c r="C67" s="20" t="n"/>
      <c r="D67" s="20" t="n"/>
      <c r="E67" s="37" t="n"/>
      <c r="F67" s="37" t="n"/>
      <c r="G67" s="20" t="n"/>
      <c r="H67" s="22" t="n"/>
      <c r="I67" s="22" t="n"/>
      <c r="J67" s="20" t="n"/>
      <c r="K67" s="23">
        <f>IF($A67="","",SUMIFS(tblAbsenceLog[Counted Units],tblAbsenceLog[Enrollment ID],$A67,tblAbsenceLog[Absence Date],"&lt;="&amp;Dashboard!$B$4))</f>
        <v/>
      </c>
      <c r="L67" s="23">
        <f>IF(OR($A67="",$H67=""),"",$H67-$K67)</f>
        <v/>
      </c>
      <c r="M67" s="24">
        <f>IF($A67="","",IF($G67&lt;&gt;"Active","Not Monitored",IF(OR($E67="",$F67=""),"Setup Needed",IF(Dashboard!$B$4&lt;$E67,"Not Started",IF(Dashboard!$B$4&gt;$F67,"Ended",IF(OR($H67="",NOT(ISNUMBER($H67)),$H67&lt;=0),"Setup Needed",IF($K67&gt;=$H67,"Threshold Reached",IF($K67&gt;=MAX(0,$H67-$I67),"Warning","Clear"))))))))</f>
        <v/>
      </c>
      <c r="N67" s="38">
        <f>IF(OR($A67="",$K67&lt;=0),"",IFERROR(MAXIFS(tblAbsenceLog[Absence Date],tblAbsenceLog[Enrollment ID],$A67,tblAbsenceLog[Counted Units],"&gt;0",tblAbsenceLog[Absence Date],"&lt;="&amp;Dashboard!$B$4),""))</f>
        <v/>
      </c>
      <c r="O67" s="20" t="n"/>
      <c r="P67" s="37" t="n"/>
      <c r="Q67" s="20" t="n"/>
      <c r="R67" s="24">
        <f>IF($A67="","",IF(OR($M67="Warning",$M67="Threshold Reached"),IF($O67="Closed","",IF($P67="","Due Date Needed",IF($P67&lt;Dashboard!$B$4,"Overdue","Follow-Up Open"))),""))</f>
        <v/>
      </c>
    </row>
    <row r="68">
      <c r="A68" s="20" t="n"/>
      <c r="B68" s="20" t="n"/>
      <c r="C68" s="20" t="n"/>
      <c r="D68" s="20" t="n"/>
      <c r="E68" s="37" t="n"/>
      <c r="F68" s="37" t="n"/>
      <c r="G68" s="20" t="n"/>
      <c r="H68" s="22" t="n"/>
      <c r="I68" s="22" t="n"/>
      <c r="J68" s="20" t="n"/>
      <c r="K68" s="23">
        <f>IF($A68="","",SUMIFS(tblAbsenceLog[Counted Units],tblAbsenceLog[Enrollment ID],$A68,tblAbsenceLog[Absence Date],"&lt;="&amp;Dashboard!$B$4))</f>
        <v/>
      </c>
      <c r="L68" s="23">
        <f>IF(OR($A68="",$H68=""),"",$H68-$K68)</f>
        <v/>
      </c>
      <c r="M68" s="24">
        <f>IF($A68="","",IF($G68&lt;&gt;"Active","Not Monitored",IF(OR($E68="",$F68=""),"Setup Needed",IF(Dashboard!$B$4&lt;$E68,"Not Started",IF(Dashboard!$B$4&gt;$F68,"Ended",IF(OR($H68="",NOT(ISNUMBER($H68)),$H68&lt;=0),"Setup Needed",IF($K68&gt;=$H68,"Threshold Reached",IF($K68&gt;=MAX(0,$H68-$I68),"Warning","Clear"))))))))</f>
        <v/>
      </c>
      <c r="N68" s="38">
        <f>IF(OR($A68="",$K68&lt;=0),"",IFERROR(MAXIFS(tblAbsenceLog[Absence Date],tblAbsenceLog[Enrollment ID],$A68,tblAbsenceLog[Counted Units],"&gt;0",tblAbsenceLog[Absence Date],"&lt;="&amp;Dashboard!$B$4),""))</f>
        <v/>
      </c>
      <c r="O68" s="20" t="n"/>
      <c r="P68" s="37" t="n"/>
      <c r="Q68" s="20" t="n"/>
      <c r="R68" s="24">
        <f>IF($A68="","",IF(OR($M68="Warning",$M68="Threshold Reached"),IF($O68="Closed","",IF($P68="","Due Date Needed",IF($P68&lt;Dashboard!$B$4,"Overdue","Follow-Up Open"))),""))</f>
        <v/>
      </c>
    </row>
    <row r="69">
      <c r="A69" s="20" t="n"/>
      <c r="B69" s="20" t="n"/>
      <c r="C69" s="20" t="n"/>
      <c r="D69" s="20" t="n"/>
      <c r="E69" s="37" t="n"/>
      <c r="F69" s="37" t="n"/>
      <c r="G69" s="20" t="n"/>
      <c r="H69" s="22" t="n"/>
      <c r="I69" s="22" t="n"/>
      <c r="J69" s="20" t="n"/>
      <c r="K69" s="23">
        <f>IF($A69="","",SUMIFS(tblAbsenceLog[Counted Units],tblAbsenceLog[Enrollment ID],$A69,tblAbsenceLog[Absence Date],"&lt;="&amp;Dashboard!$B$4))</f>
        <v/>
      </c>
      <c r="L69" s="23">
        <f>IF(OR($A69="",$H69=""),"",$H69-$K69)</f>
        <v/>
      </c>
      <c r="M69" s="24">
        <f>IF($A69="","",IF($G69&lt;&gt;"Active","Not Monitored",IF(OR($E69="",$F69=""),"Setup Needed",IF(Dashboard!$B$4&lt;$E69,"Not Started",IF(Dashboard!$B$4&gt;$F69,"Ended",IF(OR($H69="",NOT(ISNUMBER($H69)),$H69&lt;=0),"Setup Needed",IF($K69&gt;=$H69,"Threshold Reached",IF($K69&gt;=MAX(0,$H69-$I69),"Warning","Clear"))))))))</f>
        <v/>
      </c>
      <c r="N69" s="38">
        <f>IF(OR($A69="",$K69&lt;=0),"",IFERROR(MAXIFS(tblAbsenceLog[Absence Date],tblAbsenceLog[Enrollment ID],$A69,tblAbsenceLog[Counted Units],"&gt;0",tblAbsenceLog[Absence Date],"&lt;="&amp;Dashboard!$B$4),""))</f>
        <v/>
      </c>
      <c r="O69" s="20" t="n"/>
      <c r="P69" s="37" t="n"/>
      <c r="Q69" s="20" t="n"/>
      <c r="R69" s="24">
        <f>IF($A69="","",IF(OR($M69="Warning",$M69="Threshold Reached"),IF($O69="Closed","",IF($P69="","Due Date Needed",IF($P69&lt;Dashboard!$B$4,"Overdue","Follow-Up Open"))),""))</f>
        <v/>
      </c>
    </row>
    <row r="70">
      <c r="A70" s="20" t="n"/>
      <c r="B70" s="20" t="n"/>
      <c r="C70" s="20" t="n"/>
      <c r="D70" s="20" t="n"/>
      <c r="E70" s="37" t="n"/>
      <c r="F70" s="37" t="n"/>
      <c r="G70" s="20" t="n"/>
      <c r="H70" s="22" t="n"/>
      <c r="I70" s="22" t="n"/>
      <c r="J70" s="20" t="n"/>
      <c r="K70" s="23">
        <f>IF($A70="","",SUMIFS(tblAbsenceLog[Counted Units],tblAbsenceLog[Enrollment ID],$A70,tblAbsenceLog[Absence Date],"&lt;="&amp;Dashboard!$B$4))</f>
        <v/>
      </c>
      <c r="L70" s="23">
        <f>IF(OR($A70="",$H70=""),"",$H70-$K70)</f>
        <v/>
      </c>
      <c r="M70" s="24">
        <f>IF($A70="","",IF($G70&lt;&gt;"Active","Not Monitored",IF(OR($E70="",$F70=""),"Setup Needed",IF(Dashboard!$B$4&lt;$E70,"Not Started",IF(Dashboard!$B$4&gt;$F70,"Ended",IF(OR($H70="",NOT(ISNUMBER($H70)),$H70&lt;=0),"Setup Needed",IF($K70&gt;=$H70,"Threshold Reached",IF($K70&gt;=MAX(0,$H70-$I70),"Warning","Clear"))))))))</f>
        <v/>
      </c>
      <c r="N70" s="38">
        <f>IF(OR($A70="",$K70&lt;=0),"",IFERROR(MAXIFS(tblAbsenceLog[Absence Date],tblAbsenceLog[Enrollment ID],$A70,tblAbsenceLog[Counted Units],"&gt;0",tblAbsenceLog[Absence Date],"&lt;="&amp;Dashboard!$B$4),""))</f>
        <v/>
      </c>
      <c r="O70" s="20" t="n"/>
      <c r="P70" s="37" t="n"/>
      <c r="Q70" s="20" t="n"/>
      <c r="R70" s="24">
        <f>IF($A70="","",IF(OR($M70="Warning",$M70="Threshold Reached"),IF($O70="Closed","",IF($P70="","Due Date Needed",IF($P70&lt;Dashboard!$B$4,"Overdue","Follow-Up Open"))),""))</f>
        <v/>
      </c>
    </row>
    <row r="71">
      <c r="A71" s="20" t="n"/>
      <c r="B71" s="20" t="n"/>
      <c r="C71" s="20" t="n"/>
      <c r="D71" s="20" t="n"/>
      <c r="E71" s="37" t="n"/>
      <c r="F71" s="37" t="n"/>
      <c r="G71" s="20" t="n"/>
      <c r="H71" s="22" t="n"/>
      <c r="I71" s="22" t="n"/>
      <c r="J71" s="20" t="n"/>
      <c r="K71" s="23">
        <f>IF($A71="","",SUMIFS(tblAbsenceLog[Counted Units],tblAbsenceLog[Enrollment ID],$A71,tblAbsenceLog[Absence Date],"&lt;="&amp;Dashboard!$B$4))</f>
        <v/>
      </c>
      <c r="L71" s="23">
        <f>IF(OR($A71="",$H71=""),"",$H71-$K71)</f>
        <v/>
      </c>
      <c r="M71" s="24">
        <f>IF($A71="","",IF($G71&lt;&gt;"Active","Not Monitored",IF(OR($E71="",$F71=""),"Setup Needed",IF(Dashboard!$B$4&lt;$E71,"Not Started",IF(Dashboard!$B$4&gt;$F71,"Ended",IF(OR($H71="",NOT(ISNUMBER($H71)),$H71&lt;=0),"Setup Needed",IF($K71&gt;=$H71,"Threshold Reached",IF($K71&gt;=MAX(0,$H71-$I71),"Warning","Clear"))))))))</f>
        <v/>
      </c>
      <c r="N71" s="38">
        <f>IF(OR($A71="",$K71&lt;=0),"",IFERROR(MAXIFS(tblAbsenceLog[Absence Date],tblAbsenceLog[Enrollment ID],$A71,tblAbsenceLog[Counted Units],"&gt;0",tblAbsenceLog[Absence Date],"&lt;="&amp;Dashboard!$B$4),""))</f>
        <v/>
      </c>
      <c r="O71" s="20" t="n"/>
      <c r="P71" s="37" t="n"/>
      <c r="Q71" s="20" t="n"/>
      <c r="R71" s="24">
        <f>IF($A71="","",IF(OR($M71="Warning",$M71="Threshold Reached"),IF($O71="Closed","",IF($P71="","Due Date Needed",IF($P71&lt;Dashboard!$B$4,"Overdue","Follow-Up Open"))),""))</f>
        <v/>
      </c>
    </row>
    <row r="72">
      <c r="A72" s="20" t="n"/>
      <c r="B72" s="20" t="n"/>
      <c r="C72" s="20" t="n"/>
      <c r="D72" s="20" t="n"/>
      <c r="E72" s="37" t="n"/>
      <c r="F72" s="37" t="n"/>
      <c r="G72" s="20" t="n"/>
      <c r="H72" s="22" t="n"/>
      <c r="I72" s="22" t="n"/>
      <c r="J72" s="20" t="n"/>
      <c r="K72" s="23">
        <f>IF($A72="","",SUMIFS(tblAbsenceLog[Counted Units],tblAbsenceLog[Enrollment ID],$A72,tblAbsenceLog[Absence Date],"&lt;="&amp;Dashboard!$B$4))</f>
        <v/>
      </c>
      <c r="L72" s="23">
        <f>IF(OR($A72="",$H72=""),"",$H72-$K72)</f>
        <v/>
      </c>
      <c r="M72" s="24">
        <f>IF($A72="","",IF($G72&lt;&gt;"Active","Not Monitored",IF(OR($E72="",$F72=""),"Setup Needed",IF(Dashboard!$B$4&lt;$E72,"Not Started",IF(Dashboard!$B$4&gt;$F72,"Ended",IF(OR($H72="",NOT(ISNUMBER($H72)),$H72&lt;=0),"Setup Needed",IF($K72&gt;=$H72,"Threshold Reached",IF($K72&gt;=MAX(0,$H72-$I72),"Warning","Clear"))))))))</f>
        <v/>
      </c>
      <c r="N72" s="38">
        <f>IF(OR($A72="",$K72&lt;=0),"",IFERROR(MAXIFS(tblAbsenceLog[Absence Date],tblAbsenceLog[Enrollment ID],$A72,tblAbsenceLog[Counted Units],"&gt;0",tblAbsenceLog[Absence Date],"&lt;="&amp;Dashboard!$B$4),""))</f>
        <v/>
      </c>
      <c r="O72" s="20" t="n"/>
      <c r="P72" s="37" t="n"/>
      <c r="Q72" s="20" t="n"/>
      <c r="R72" s="24">
        <f>IF($A72="","",IF(OR($M72="Warning",$M72="Threshold Reached"),IF($O72="Closed","",IF($P72="","Due Date Needed",IF($P72&lt;Dashboard!$B$4,"Overdue","Follow-Up Open"))),""))</f>
        <v/>
      </c>
    </row>
    <row r="73">
      <c r="A73" s="20" t="n"/>
      <c r="B73" s="20" t="n"/>
      <c r="C73" s="20" t="n"/>
      <c r="D73" s="20" t="n"/>
      <c r="E73" s="37" t="n"/>
      <c r="F73" s="37" t="n"/>
      <c r="G73" s="20" t="n"/>
      <c r="H73" s="22" t="n"/>
      <c r="I73" s="22" t="n"/>
      <c r="J73" s="20" t="n"/>
      <c r="K73" s="23">
        <f>IF($A73="","",SUMIFS(tblAbsenceLog[Counted Units],tblAbsenceLog[Enrollment ID],$A73,tblAbsenceLog[Absence Date],"&lt;="&amp;Dashboard!$B$4))</f>
        <v/>
      </c>
      <c r="L73" s="23">
        <f>IF(OR($A73="",$H73=""),"",$H73-$K73)</f>
        <v/>
      </c>
      <c r="M73" s="24">
        <f>IF($A73="","",IF($G73&lt;&gt;"Active","Not Monitored",IF(OR($E73="",$F73=""),"Setup Needed",IF(Dashboard!$B$4&lt;$E73,"Not Started",IF(Dashboard!$B$4&gt;$F73,"Ended",IF(OR($H73="",NOT(ISNUMBER($H73)),$H73&lt;=0),"Setup Needed",IF($K73&gt;=$H73,"Threshold Reached",IF($K73&gt;=MAX(0,$H73-$I73),"Warning","Clear"))))))))</f>
        <v/>
      </c>
      <c r="N73" s="38">
        <f>IF(OR($A73="",$K73&lt;=0),"",IFERROR(MAXIFS(tblAbsenceLog[Absence Date],tblAbsenceLog[Enrollment ID],$A73,tblAbsenceLog[Counted Units],"&gt;0",tblAbsenceLog[Absence Date],"&lt;="&amp;Dashboard!$B$4),""))</f>
        <v/>
      </c>
      <c r="O73" s="20" t="n"/>
      <c r="P73" s="37" t="n"/>
      <c r="Q73" s="20" t="n"/>
      <c r="R73" s="24">
        <f>IF($A73="","",IF(OR($M73="Warning",$M73="Threshold Reached"),IF($O73="Closed","",IF($P73="","Due Date Needed",IF($P73&lt;Dashboard!$B$4,"Overdue","Follow-Up Open"))),""))</f>
        <v/>
      </c>
    </row>
    <row r="74">
      <c r="A74" s="20" t="n"/>
      <c r="B74" s="20" t="n"/>
      <c r="C74" s="20" t="n"/>
      <c r="D74" s="20" t="n"/>
      <c r="E74" s="37" t="n"/>
      <c r="F74" s="37" t="n"/>
      <c r="G74" s="20" t="n"/>
      <c r="H74" s="22" t="n"/>
      <c r="I74" s="22" t="n"/>
      <c r="J74" s="20" t="n"/>
      <c r="K74" s="23">
        <f>IF($A74="","",SUMIFS(tblAbsenceLog[Counted Units],tblAbsenceLog[Enrollment ID],$A74,tblAbsenceLog[Absence Date],"&lt;="&amp;Dashboard!$B$4))</f>
        <v/>
      </c>
      <c r="L74" s="23">
        <f>IF(OR($A74="",$H74=""),"",$H74-$K74)</f>
        <v/>
      </c>
      <c r="M74" s="24">
        <f>IF($A74="","",IF($G74&lt;&gt;"Active","Not Monitored",IF(OR($E74="",$F74=""),"Setup Needed",IF(Dashboard!$B$4&lt;$E74,"Not Started",IF(Dashboard!$B$4&gt;$F74,"Ended",IF(OR($H74="",NOT(ISNUMBER($H74)),$H74&lt;=0),"Setup Needed",IF($K74&gt;=$H74,"Threshold Reached",IF($K74&gt;=MAX(0,$H74-$I74),"Warning","Clear"))))))))</f>
        <v/>
      </c>
      <c r="N74" s="38">
        <f>IF(OR($A74="",$K74&lt;=0),"",IFERROR(MAXIFS(tblAbsenceLog[Absence Date],tblAbsenceLog[Enrollment ID],$A74,tblAbsenceLog[Counted Units],"&gt;0",tblAbsenceLog[Absence Date],"&lt;="&amp;Dashboard!$B$4),""))</f>
        <v/>
      </c>
      <c r="O74" s="20" t="n"/>
      <c r="P74" s="37" t="n"/>
      <c r="Q74" s="20" t="n"/>
      <c r="R74" s="24">
        <f>IF($A74="","",IF(OR($M74="Warning",$M74="Threshold Reached"),IF($O74="Closed","",IF($P74="","Due Date Needed",IF($P74&lt;Dashboard!$B$4,"Overdue","Follow-Up Open"))),""))</f>
        <v/>
      </c>
    </row>
    <row r="75">
      <c r="A75" s="20" t="n"/>
      <c r="B75" s="20" t="n"/>
      <c r="C75" s="20" t="n"/>
      <c r="D75" s="20" t="n"/>
      <c r="E75" s="37" t="n"/>
      <c r="F75" s="37" t="n"/>
      <c r="G75" s="20" t="n"/>
      <c r="H75" s="22" t="n"/>
      <c r="I75" s="22" t="n"/>
      <c r="J75" s="20" t="n"/>
      <c r="K75" s="23">
        <f>IF($A75="","",SUMIFS(tblAbsenceLog[Counted Units],tblAbsenceLog[Enrollment ID],$A75,tblAbsenceLog[Absence Date],"&lt;="&amp;Dashboard!$B$4))</f>
        <v/>
      </c>
      <c r="L75" s="23">
        <f>IF(OR($A75="",$H75=""),"",$H75-$K75)</f>
        <v/>
      </c>
      <c r="M75" s="24">
        <f>IF($A75="","",IF($G75&lt;&gt;"Active","Not Monitored",IF(OR($E75="",$F75=""),"Setup Needed",IF(Dashboard!$B$4&lt;$E75,"Not Started",IF(Dashboard!$B$4&gt;$F75,"Ended",IF(OR($H75="",NOT(ISNUMBER($H75)),$H75&lt;=0),"Setup Needed",IF($K75&gt;=$H75,"Threshold Reached",IF($K75&gt;=MAX(0,$H75-$I75),"Warning","Clear"))))))))</f>
        <v/>
      </c>
      <c r="N75" s="38">
        <f>IF(OR($A75="",$K75&lt;=0),"",IFERROR(MAXIFS(tblAbsenceLog[Absence Date],tblAbsenceLog[Enrollment ID],$A75,tblAbsenceLog[Counted Units],"&gt;0",tblAbsenceLog[Absence Date],"&lt;="&amp;Dashboard!$B$4),""))</f>
        <v/>
      </c>
      <c r="O75" s="20" t="n"/>
      <c r="P75" s="37" t="n"/>
      <c r="Q75" s="20" t="n"/>
      <c r="R75" s="24">
        <f>IF($A75="","",IF(OR($M75="Warning",$M75="Threshold Reached"),IF($O75="Closed","",IF($P75="","Due Date Needed",IF($P75&lt;Dashboard!$B$4,"Overdue","Follow-Up Open"))),""))</f>
        <v/>
      </c>
    </row>
    <row r="76">
      <c r="A76" s="20" t="n"/>
      <c r="B76" s="20" t="n"/>
      <c r="C76" s="20" t="n"/>
      <c r="D76" s="20" t="n"/>
      <c r="E76" s="37" t="n"/>
      <c r="F76" s="37" t="n"/>
      <c r="G76" s="20" t="n"/>
      <c r="H76" s="22" t="n"/>
      <c r="I76" s="22" t="n"/>
      <c r="J76" s="20" t="n"/>
      <c r="K76" s="23">
        <f>IF($A76="","",SUMIFS(tblAbsenceLog[Counted Units],tblAbsenceLog[Enrollment ID],$A76,tblAbsenceLog[Absence Date],"&lt;="&amp;Dashboard!$B$4))</f>
        <v/>
      </c>
      <c r="L76" s="23">
        <f>IF(OR($A76="",$H76=""),"",$H76-$K76)</f>
        <v/>
      </c>
      <c r="M76" s="24">
        <f>IF($A76="","",IF($G76&lt;&gt;"Active","Not Monitored",IF(OR($E76="",$F76=""),"Setup Needed",IF(Dashboard!$B$4&lt;$E76,"Not Started",IF(Dashboard!$B$4&gt;$F76,"Ended",IF(OR($H76="",NOT(ISNUMBER($H76)),$H76&lt;=0),"Setup Needed",IF($K76&gt;=$H76,"Threshold Reached",IF($K76&gt;=MAX(0,$H76-$I76),"Warning","Clear"))))))))</f>
        <v/>
      </c>
      <c r="N76" s="38">
        <f>IF(OR($A76="",$K76&lt;=0),"",IFERROR(MAXIFS(tblAbsenceLog[Absence Date],tblAbsenceLog[Enrollment ID],$A76,tblAbsenceLog[Counted Units],"&gt;0",tblAbsenceLog[Absence Date],"&lt;="&amp;Dashboard!$B$4),""))</f>
        <v/>
      </c>
      <c r="O76" s="20" t="n"/>
      <c r="P76" s="37" t="n"/>
      <c r="Q76" s="20" t="n"/>
      <c r="R76" s="24">
        <f>IF($A76="","",IF(OR($M76="Warning",$M76="Threshold Reached"),IF($O76="Closed","",IF($P76="","Due Date Needed",IF($P76&lt;Dashboard!$B$4,"Overdue","Follow-Up Open"))),""))</f>
        <v/>
      </c>
    </row>
    <row r="77">
      <c r="A77" s="20" t="n"/>
      <c r="B77" s="20" t="n"/>
      <c r="C77" s="20" t="n"/>
      <c r="D77" s="20" t="n"/>
      <c r="E77" s="37" t="n"/>
      <c r="F77" s="37" t="n"/>
      <c r="G77" s="20" t="n"/>
      <c r="H77" s="22" t="n"/>
      <c r="I77" s="22" t="n"/>
      <c r="J77" s="20" t="n"/>
      <c r="K77" s="23">
        <f>IF($A77="","",SUMIFS(tblAbsenceLog[Counted Units],tblAbsenceLog[Enrollment ID],$A77,tblAbsenceLog[Absence Date],"&lt;="&amp;Dashboard!$B$4))</f>
        <v/>
      </c>
      <c r="L77" s="23">
        <f>IF(OR($A77="",$H77=""),"",$H77-$K77)</f>
        <v/>
      </c>
      <c r="M77" s="24">
        <f>IF($A77="","",IF($G77&lt;&gt;"Active","Not Monitored",IF(OR($E77="",$F77=""),"Setup Needed",IF(Dashboard!$B$4&lt;$E77,"Not Started",IF(Dashboard!$B$4&gt;$F77,"Ended",IF(OR($H77="",NOT(ISNUMBER($H77)),$H77&lt;=0),"Setup Needed",IF($K77&gt;=$H77,"Threshold Reached",IF($K77&gt;=MAX(0,$H77-$I77),"Warning","Clear"))))))))</f>
        <v/>
      </c>
      <c r="N77" s="38">
        <f>IF(OR($A77="",$K77&lt;=0),"",IFERROR(MAXIFS(tblAbsenceLog[Absence Date],tblAbsenceLog[Enrollment ID],$A77,tblAbsenceLog[Counted Units],"&gt;0",tblAbsenceLog[Absence Date],"&lt;="&amp;Dashboard!$B$4),""))</f>
        <v/>
      </c>
      <c r="O77" s="20" t="n"/>
      <c r="P77" s="37" t="n"/>
      <c r="Q77" s="20" t="n"/>
      <c r="R77" s="24">
        <f>IF($A77="","",IF(OR($M77="Warning",$M77="Threshold Reached"),IF($O77="Closed","",IF($P77="","Due Date Needed",IF($P77&lt;Dashboard!$B$4,"Overdue","Follow-Up Open"))),""))</f>
        <v/>
      </c>
    </row>
    <row r="78">
      <c r="A78" s="20" t="n"/>
      <c r="B78" s="20" t="n"/>
      <c r="C78" s="20" t="n"/>
      <c r="D78" s="20" t="n"/>
      <c r="E78" s="37" t="n"/>
      <c r="F78" s="37" t="n"/>
      <c r="G78" s="20" t="n"/>
      <c r="H78" s="22" t="n"/>
      <c r="I78" s="22" t="n"/>
      <c r="J78" s="20" t="n"/>
      <c r="K78" s="23">
        <f>IF($A78="","",SUMIFS(tblAbsenceLog[Counted Units],tblAbsenceLog[Enrollment ID],$A78,tblAbsenceLog[Absence Date],"&lt;="&amp;Dashboard!$B$4))</f>
        <v/>
      </c>
      <c r="L78" s="23">
        <f>IF(OR($A78="",$H78=""),"",$H78-$K78)</f>
        <v/>
      </c>
      <c r="M78" s="24">
        <f>IF($A78="","",IF($G78&lt;&gt;"Active","Not Monitored",IF(OR($E78="",$F78=""),"Setup Needed",IF(Dashboard!$B$4&lt;$E78,"Not Started",IF(Dashboard!$B$4&gt;$F78,"Ended",IF(OR($H78="",NOT(ISNUMBER($H78)),$H78&lt;=0),"Setup Needed",IF($K78&gt;=$H78,"Threshold Reached",IF($K78&gt;=MAX(0,$H78-$I78),"Warning","Clear"))))))))</f>
        <v/>
      </c>
      <c r="N78" s="38">
        <f>IF(OR($A78="",$K78&lt;=0),"",IFERROR(MAXIFS(tblAbsenceLog[Absence Date],tblAbsenceLog[Enrollment ID],$A78,tblAbsenceLog[Counted Units],"&gt;0",tblAbsenceLog[Absence Date],"&lt;="&amp;Dashboard!$B$4),""))</f>
        <v/>
      </c>
      <c r="O78" s="20" t="n"/>
      <c r="P78" s="37" t="n"/>
      <c r="Q78" s="20" t="n"/>
      <c r="R78" s="24">
        <f>IF($A78="","",IF(OR($M78="Warning",$M78="Threshold Reached"),IF($O78="Closed","",IF($P78="","Due Date Needed",IF($P78&lt;Dashboard!$B$4,"Overdue","Follow-Up Open"))),""))</f>
        <v/>
      </c>
    </row>
    <row r="79">
      <c r="A79" s="20" t="n"/>
      <c r="B79" s="20" t="n"/>
      <c r="C79" s="20" t="n"/>
      <c r="D79" s="20" t="n"/>
      <c r="E79" s="37" t="n"/>
      <c r="F79" s="37" t="n"/>
      <c r="G79" s="20" t="n"/>
      <c r="H79" s="22" t="n"/>
      <c r="I79" s="22" t="n"/>
      <c r="J79" s="20" t="n"/>
      <c r="K79" s="23">
        <f>IF($A79="","",SUMIFS(tblAbsenceLog[Counted Units],tblAbsenceLog[Enrollment ID],$A79,tblAbsenceLog[Absence Date],"&lt;="&amp;Dashboard!$B$4))</f>
        <v/>
      </c>
      <c r="L79" s="23">
        <f>IF(OR($A79="",$H79=""),"",$H79-$K79)</f>
        <v/>
      </c>
      <c r="M79" s="24">
        <f>IF($A79="","",IF($G79&lt;&gt;"Active","Not Monitored",IF(OR($E79="",$F79=""),"Setup Needed",IF(Dashboard!$B$4&lt;$E79,"Not Started",IF(Dashboard!$B$4&gt;$F79,"Ended",IF(OR($H79="",NOT(ISNUMBER($H79)),$H79&lt;=0),"Setup Needed",IF($K79&gt;=$H79,"Threshold Reached",IF($K79&gt;=MAX(0,$H79-$I79),"Warning","Clear"))))))))</f>
        <v/>
      </c>
      <c r="N79" s="38">
        <f>IF(OR($A79="",$K79&lt;=0),"",IFERROR(MAXIFS(tblAbsenceLog[Absence Date],tblAbsenceLog[Enrollment ID],$A79,tblAbsenceLog[Counted Units],"&gt;0",tblAbsenceLog[Absence Date],"&lt;="&amp;Dashboard!$B$4),""))</f>
        <v/>
      </c>
      <c r="O79" s="20" t="n"/>
      <c r="P79" s="37" t="n"/>
      <c r="Q79" s="20" t="n"/>
      <c r="R79" s="24">
        <f>IF($A79="","",IF(OR($M79="Warning",$M79="Threshold Reached"),IF($O79="Closed","",IF($P79="","Due Date Needed",IF($P79&lt;Dashboard!$B$4,"Overdue","Follow-Up Open"))),""))</f>
        <v/>
      </c>
    </row>
    <row r="80">
      <c r="A80" s="20" t="n"/>
      <c r="B80" s="20" t="n"/>
      <c r="C80" s="20" t="n"/>
      <c r="D80" s="20" t="n"/>
      <c r="E80" s="37" t="n"/>
      <c r="F80" s="37" t="n"/>
      <c r="G80" s="20" t="n"/>
      <c r="H80" s="22" t="n"/>
      <c r="I80" s="22" t="n"/>
      <c r="J80" s="20" t="n"/>
      <c r="K80" s="23">
        <f>IF($A80="","",SUMIFS(tblAbsenceLog[Counted Units],tblAbsenceLog[Enrollment ID],$A80,tblAbsenceLog[Absence Date],"&lt;="&amp;Dashboard!$B$4))</f>
        <v/>
      </c>
      <c r="L80" s="23">
        <f>IF(OR($A80="",$H80=""),"",$H80-$K80)</f>
        <v/>
      </c>
      <c r="M80" s="24">
        <f>IF($A80="","",IF($G80&lt;&gt;"Active","Not Monitored",IF(OR($E80="",$F80=""),"Setup Needed",IF(Dashboard!$B$4&lt;$E80,"Not Started",IF(Dashboard!$B$4&gt;$F80,"Ended",IF(OR($H80="",NOT(ISNUMBER($H80)),$H80&lt;=0),"Setup Needed",IF($K80&gt;=$H80,"Threshold Reached",IF($K80&gt;=MAX(0,$H80-$I80),"Warning","Clear"))))))))</f>
        <v/>
      </c>
      <c r="N80" s="38">
        <f>IF(OR($A80="",$K80&lt;=0),"",IFERROR(MAXIFS(tblAbsenceLog[Absence Date],tblAbsenceLog[Enrollment ID],$A80,tblAbsenceLog[Counted Units],"&gt;0",tblAbsenceLog[Absence Date],"&lt;="&amp;Dashboard!$B$4),""))</f>
        <v/>
      </c>
      <c r="O80" s="20" t="n"/>
      <c r="P80" s="37" t="n"/>
      <c r="Q80" s="20" t="n"/>
      <c r="R80" s="24">
        <f>IF($A80="","",IF(OR($M80="Warning",$M80="Threshold Reached"),IF($O80="Closed","",IF($P80="","Due Date Needed",IF($P80&lt;Dashboard!$B$4,"Overdue","Follow-Up Open"))),""))</f>
        <v/>
      </c>
    </row>
    <row r="81">
      <c r="A81" s="20" t="n"/>
      <c r="B81" s="20" t="n"/>
      <c r="C81" s="20" t="n"/>
      <c r="D81" s="20" t="n"/>
      <c r="E81" s="37" t="n"/>
      <c r="F81" s="37" t="n"/>
      <c r="G81" s="20" t="n"/>
      <c r="H81" s="22" t="n"/>
      <c r="I81" s="22" t="n"/>
      <c r="J81" s="20" t="n"/>
      <c r="K81" s="23">
        <f>IF($A81="","",SUMIFS(tblAbsenceLog[Counted Units],tblAbsenceLog[Enrollment ID],$A81,tblAbsenceLog[Absence Date],"&lt;="&amp;Dashboard!$B$4))</f>
        <v/>
      </c>
      <c r="L81" s="23">
        <f>IF(OR($A81="",$H81=""),"",$H81-$K81)</f>
        <v/>
      </c>
      <c r="M81" s="24">
        <f>IF($A81="","",IF($G81&lt;&gt;"Active","Not Monitored",IF(OR($E81="",$F81=""),"Setup Needed",IF(Dashboard!$B$4&lt;$E81,"Not Started",IF(Dashboard!$B$4&gt;$F81,"Ended",IF(OR($H81="",NOT(ISNUMBER($H81)),$H81&lt;=0),"Setup Needed",IF($K81&gt;=$H81,"Threshold Reached",IF($K81&gt;=MAX(0,$H81-$I81),"Warning","Clear"))))))))</f>
        <v/>
      </c>
      <c r="N81" s="38">
        <f>IF(OR($A81="",$K81&lt;=0),"",IFERROR(MAXIFS(tblAbsenceLog[Absence Date],tblAbsenceLog[Enrollment ID],$A81,tblAbsenceLog[Counted Units],"&gt;0",tblAbsenceLog[Absence Date],"&lt;="&amp;Dashboard!$B$4),""))</f>
        <v/>
      </c>
      <c r="O81" s="20" t="n"/>
      <c r="P81" s="37" t="n"/>
      <c r="Q81" s="20" t="n"/>
      <c r="R81" s="24">
        <f>IF($A81="","",IF(OR($M81="Warning",$M81="Threshold Reached"),IF($O81="Closed","",IF($P81="","Due Date Needed",IF($P81&lt;Dashboard!$B$4,"Overdue","Follow-Up Open"))),""))</f>
        <v/>
      </c>
    </row>
    <row r="82">
      <c r="A82" s="20" t="n"/>
      <c r="B82" s="20" t="n"/>
      <c r="C82" s="20" t="n"/>
      <c r="D82" s="20" t="n"/>
      <c r="E82" s="37" t="n"/>
      <c r="F82" s="37" t="n"/>
      <c r="G82" s="20" t="n"/>
      <c r="H82" s="22" t="n"/>
      <c r="I82" s="22" t="n"/>
      <c r="J82" s="20" t="n"/>
      <c r="K82" s="23">
        <f>IF($A82="","",SUMIFS(tblAbsenceLog[Counted Units],tblAbsenceLog[Enrollment ID],$A82,tblAbsenceLog[Absence Date],"&lt;="&amp;Dashboard!$B$4))</f>
        <v/>
      </c>
      <c r="L82" s="23">
        <f>IF(OR($A82="",$H82=""),"",$H82-$K82)</f>
        <v/>
      </c>
      <c r="M82" s="24">
        <f>IF($A82="","",IF($G82&lt;&gt;"Active","Not Monitored",IF(OR($E82="",$F82=""),"Setup Needed",IF(Dashboard!$B$4&lt;$E82,"Not Started",IF(Dashboard!$B$4&gt;$F82,"Ended",IF(OR($H82="",NOT(ISNUMBER($H82)),$H82&lt;=0),"Setup Needed",IF($K82&gt;=$H82,"Threshold Reached",IF($K82&gt;=MAX(0,$H82-$I82),"Warning","Clear"))))))))</f>
        <v/>
      </c>
      <c r="N82" s="38">
        <f>IF(OR($A82="",$K82&lt;=0),"",IFERROR(MAXIFS(tblAbsenceLog[Absence Date],tblAbsenceLog[Enrollment ID],$A82,tblAbsenceLog[Counted Units],"&gt;0",tblAbsenceLog[Absence Date],"&lt;="&amp;Dashboard!$B$4),""))</f>
        <v/>
      </c>
      <c r="O82" s="20" t="n"/>
      <c r="P82" s="37" t="n"/>
      <c r="Q82" s="20" t="n"/>
      <c r="R82" s="24">
        <f>IF($A82="","",IF(OR($M82="Warning",$M82="Threshold Reached"),IF($O82="Closed","",IF($P82="","Due Date Needed",IF($P82&lt;Dashboard!$B$4,"Overdue","Follow-Up Open"))),""))</f>
        <v/>
      </c>
    </row>
    <row r="83">
      <c r="A83" s="20" t="n"/>
      <c r="B83" s="20" t="n"/>
      <c r="C83" s="20" t="n"/>
      <c r="D83" s="20" t="n"/>
      <c r="E83" s="37" t="n"/>
      <c r="F83" s="37" t="n"/>
      <c r="G83" s="20" t="n"/>
      <c r="H83" s="22" t="n"/>
      <c r="I83" s="22" t="n"/>
      <c r="J83" s="20" t="n"/>
      <c r="K83" s="23">
        <f>IF($A83="","",SUMIFS(tblAbsenceLog[Counted Units],tblAbsenceLog[Enrollment ID],$A83,tblAbsenceLog[Absence Date],"&lt;="&amp;Dashboard!$B$4))</f>
        <v/>
      </c>
      <c r="L83" s="23">
        <f>IF(OR($A83="",$H83=""),"",$H83-$K83)</f>
        <v/>
      </c>
      <c r="M83" s="24">
        <f>IF($A83="","",IF($G83&lt;&gt;"Active","Not Monitored",IF(OR($E83="",$F83=""),"Setup Needed",IF(Dashboard!$B$4&lt;$E83,"Not Started",IF(Dashboard!$B$4&gt;$F83,"Ended",IF(OR($H83="",NOT(ISNUMBER($H83)),$H83&lt;=0),"Setup Needed",IF($K83&gt;=$H83,"Threshold Reached",IF($K83&gt;=MAX(0,$H83-$I83),"Warning","Clear"))))))))</f>
        <v/>
      </c>
      <c r="N83" s="38">
        <f>IF(OR($A83="",$K83&lt;=0),"",IFERROR(MAXIFS(tblAbsenceLog[Absence Date],tblAbsenceLog[Enrollment ID],$A83,tblAbsenceLog[Counted Units],"&gt;0",tblAbsenceLog[Absence Date],"&lt;="&amp;Dashboard!$B$4),""))</f>
        <v/>
      </c>
      <c r="O83" s="20" t="n"/>
      <c r="P83" s="37" t="n"/>
      <c r="Q83" s="20" t="n"/>
      <c r="R83" s="24">
        <f>IF($A83="","",IF(OR($M83="Warning",$M83="Threshold Reached"),IF($O83="Closed","",IF($P83="","Due Date Needed",IF($P83&lt;Dashboard!$B$4,"Overdue","Follow-Up Open"))),""))</f>
        <v/>
      </c>
    </row>
    <row r="84">
      <c r="A84" s="20" t="n"/>
      <c r="B84" s="20" t="n"/>
      <c r="C84" s="20" t="n"/>
      <c r="D84" s="20" t="n"/>
      <c r="E84" s="37" t="n"/>
      <c r="F84" s="37" t="n"/>
      <c r="G84" s="20" t="n"/>
      <c r="H84" s="22" t="n"/>
      <c r="I84" s="22" t="n"/>
      <c r="J84" s="20" t="n"/>
      <c r="K84" s="23">
        <f>IF($A84="","",SUMIFS(tblAbsenceLog[Counted Units],tblAbsenceLog[Enrollment ID],$A84,tblAbsenceLog[Absence Date],"&lt;="&amp;Dashboard!$B$4))</f>
        <v/>
      </c>
      <c r="L84" s="23">
        <f>IF(OR($A84="",$H84=""),"",$H84-$K84)</f>
        <v/>
      </c>
      <c r="M84" s="24">
        <f>IF($A84="","",IF($G84&lt;&gt;"Active","Not Monitored",IF(OR($E84="",$F84=""),"Setup Needed",IF(Dashboard!$B$4&lt;$E84,"Not Started",IF(Dashboard!$B$4&gt;$F84,"Ended",IF(OR($H84="",NOT(ISNUMBER($H84)),$H84&lt;=0),"Setup Needed",IF($K84&gt;=$H84,"Threshold Reached",IF($K84&gt;=MAX(0,$H84-$I84),"Warning","Clear"))))))))</f>
        <v/>
      </c>
      <c r="N84" s="38">
        <f>IF(OR($A84="",$K84&lt;=0),"",IFERROR(MAXIFS(tblAbsenceLog[Absence Date],tblAbsenceLog[Enrollment ID],$A84,tblAbsenceLog[Counted Units],"&gt;0",tblAbsenceLog[Absence Date],"&lt;="&amp;Dashboard!$B$4),""))</f>
        <v/>
      </c>
      <c r="O84" s="20" t="n"/>
      <c r="P84" s="37" t="n"/>
      <c r="Q84" s="20" t="n"/>
      <c r="R84" s="24">
        <f>IF($A84="","",IF(OR($M84="Warning",$M84="Threshold Reached"),IF($O84="Closed","",IF($P84="","Due Date Needed",IF($P84&lt;Dashboard!$B$4,"Overdue","Follow-Up Open"))),""))</f>
        <v/>
      </c>
    </row>
    <row r="85">
      <c r="A85" s="20" t="n"/>
      <c r="B85" s="20" t="n"/>
      <c r="C85" s="20" t="n"/>
      <c r="D85" s="20" t="n"/>
      <c r="E85" s="37" t="n"/>
      <c r="F85" s="37" t="n"/>
      <c r="G85" s="20" t="n"/>
      <c r="H85" s="22" t="n"/>
      <c r="I85" s="22" t="n"/>
      <c r="J85" s="20" t="n"/>
      <c r="K85" s="23">
        <f>IF($A85="","",SUMIFS(tblAbsenceLog[Counted Units],tblAbsenceLog[Enrollment ID],$A85,tblAbsenceLog[Absence Date],"&lt;="&amp;Dashboard!$B$4))</f>
        <v/>
      </c>
      <c r="L85" s="23">
        <f>IF(OR($A85="",$H85=""),"",$H85-$K85)</f>
        <v/>
      </c>
      <c r="M85" s="24">
        <f>IF($A85="","",IF($G85&lt;&gt;"Active","Not Monitored",IF(OR($E85="",$F85=""),"Setup Needed",IF(Dashboard!$B$4&lt;$E85,"Not Started",IF(Dashboard!$B$4&gt;$F85,"Ended",IF(OR($H85="",NOT(ISNUMBER($H85)),$H85&lt;=0),"Setup Needed",IF($K85&gt;=$H85,"Threshold Reached",IF($K85&gt;=MAX(0,$H85-$I85),"Warning","Clear"))))))))</f>
        <v/>
      </c>
      <c r="N85" s="38">
        <f>IF(OR($A85="",$K85&lt;=0),"",IFERROR(MAXIFS(tblAbsenceLog[Absence Date],tblAbsenceLog[Enrollment ID],$A85,tblAbsenceLog[Counted Units],"&gt;0",tblAbsenceLog[Absence Date],"&lt;="&amp;Dashboard!$B$4),""))</f>
        <v/>
      </c>
      <c r="O85" s="20" t="n"/>
      <c r="P85" s="37" t="n"/>
      <c r="Q85" s="20" t="n"/>
      <c r="R85" s="24">
        <f>IF($A85="","",IF(OR($M85="Warning",$M85="Threshold Reached"),IF($O85="Closed","",IF($P85="","Due Date Needed",IF($P85&lt;Dashboard!$B$4,"Overdue","Follow-Up Open"))),""))</f>
        <v/>
      </c>
    </row>
    <row r="86">
      <c r="A86" s="20" t="n"/>
      <c r="B86" s="20" t="n"/>
      <c r="C86" s="20" t="n"/>
      <c r="D86" s="20" t="n"/>
      <c r="E86" s="37" t="n"/>
      <c r="F86" s="37" t="n"/>
      <c r="G86" s="20" t="n"/>
      <c r="H86" s="22" t="n"/>
      <c r="I86" s="22" t="n"/>
      <c r="J86" s="20" t="n"/>
      <c r="K86" s="23">
        <f>IF($A86="","",SUMIFS(tblAbsenceLog[Counted Units],tblAbsenceLog[Enrollment ID],$A86,tblAbsenceLog[Absence Date],"&lt;="&amp;Dashboard!$B$4))</f>
        <v/>
      </c>
      <c r="L86" s="23">
        <f>IF(OR($A86="",$H86=""),"",$H86-$K86)</f>
        <v/>
      </c>
      <c r="M86" s="24">
        <f>IF($A86="","",IF($G86&lt;&gt;"Active","Not Monitored",IF(OR($E86="",$F86=""),"Setup Needed",IF(Dashboard!$B$4&lt;$E86,"Not Started",IF(Dashboard!$B$4&gt;$F86,"Ended",IF(OR($H86="",NOT(ISNUMBER($H86)),$H86&lt;=0),"Setup Needed",IF($K86&gt;=$H86,"Threshold Reached",IF($K86&gt;=MAX(0,$H86-$I86),"Warning","Clear"))))))))</f>
        <v/>
      </c>
      <c r="N86" s="38">
        <f>IF(OR($A86="",$K86&lt;=0),"",IFERROR(MAXIFS(tblAbsenceLog[Absence Date],tblAbsenceLog[Enrollment ID],$A86,tblAbsenceLog[Counted Units],"&gt;0",tblAbsenceLog[Absence Date],"&lt;="&amp;Dashboard!$B$4),""))</f>
        <v/>
      </c>
      <c r="O86" s="20" t="n"/>
      <c r="P86" s="37" t="n"/>
      <c r="Q86" s="20" t="n"/>
      <c r="R86" s="24">
        <f>IF($A86="","",IF(OR($M86="Warning",$M86="Threshold Reached"),IF($O86="Closed","",IF($P86="","Due Date Needed",IF($P86&lt;Dashboard!$B$4,"Overdue","Follow-Up Open"))),""))</f>
        <v/>
      </c>
    </row>
    <row r="87">
      <c r="A87" s="20" t="n"/>
      <c r="B87" s="20" t="n"/>
      <c r="C87" s="20" t="n"/>
      <c r="D87" s="20" t="n"/>
      <c r="E87" s="37" t="n"/>
      <c r="F87" s="37" t="n"/>
      <c r="G87" s="20" t="n"/>
      <c r="H87" s="22" t="n"/>
      <c r="I87" s="22" t="n"/>
      <c r="J87" s="20" t="n"/>
      <c r="K87" s="23">
        <f>IF($A87="","",SUMIFS(tblAbsenceLog[Counted Units],tblAbsenceLog[Enrollment ID],$A87,tblAbsenceLog[Absence Date],"&lt;="&amp;Dashboard!$B$4))</f>
        <v/>
      </c>
      <c r="L87" s="23">
        <f>IF(OR($A87="",$H87=""),"",$H87-$K87)</f>
        <v/>
      </c>
      <c r="M87" s="24">
        <f>IF($A87="","",IF($G87&lt;&gt;"Active","Not Monitored",IF(OR($E87="",$F87=""),"Setup Needed",IF(Dashboard!$B$4&lt;$E87,"Not Started",IF(Dashboard!$B$4&gt;$F87,"Ended",IF(OR($H87="",NOT(ISNUMBER($H87)),$H87&lt;=0),"Setup Needed",IF($K87&gt;=$H87,"Threshold Reached",IF($K87&gt;=MAX(0,$H87-$I87),"Warning","Clear"))))))))</f>
        <v/>
      </c>
      <c r="N87" s="38">
        <f>IF(OR($A87="",$K87&lt;=0),"",IFERROR(MAXIFS(tblAbsenceLog[Absence Date],tblAbsenceLog[Enrollment ID],$A87,tblAbsenceLog[Counted Units],"&gt;0",tblAbsenceLog[Absence Date],"&lt;="&amp;Dashboard!$B$4),""))</f>
        <v/>
      </c>
      <c r="O87" s="20" t="n"/>
      <c r="P87" s="37" t="n"/>
      <c r="Q87" s="20" t="n"/>
      <c r="R87" s="24">
        <f>IF($A87="","",IF(OR($M87="Warning",$M87="Threshold Reached"),IF($O87="Closed","",IF($P87="","Due Date Needed",IF($P87&lt;Dashboard!$B$4,"Overdue","Follow-Up Open"))),""))</f>
        <v/>
      </c>
    </row>
    <row r="88">
      <c r="A88" s="20" t="n"/>
      <c r="B88" s="20" t="n"/>
      <c r="C88" s="20" t="n"/>
      <c r="D88" s="20" t="n"/>
      <c r="E88" s="37" t="n"/>
      <c r="F88" s="37" t="n"/>
      <c r="G88" s="20" t="n"/>
      <c r="H88" s="22" t="n"/>
      <c r="I88" s="22" t="n"/>
      <c r="J88" s="20" t="n"/>
      <c r="K88" s="23">
        <f>IF($A88="","",SUMIFS(tblAbsenceLog[Counted Units],tblAbsenceLog[Enrollment ID],$A88,tblAbsenceLog[Absence Date],"&lt;="&amp;Dashboard!$B$4))</f>
        <v/>
      </c>
      <c r="L88" s="23">
        <f>IF(OR($A88="",$H88=""),"",$H88-$K88)</f>
        <v/>
      </c>
      <c r="M88" s="24">
        <f>IF($A88="","",IF($G88&lt;&gt;"Active","Not Monitored",IF(OR($E88="",$F88=""),"Setup Needed",IF(Dashboard!$B$4&lt;$E88,"Not Started",IF(Dashboard!$B$4&gt;$F88,"Ended",IF(OR($H88="",NOT(ISNUMBER($H88)),$H88&lt;=0),"Setup Needed",IF($K88&gt;=$H88,"Threshold Reached",IF($K88&gt;=MAX(0,$H88-$I88),"Warning","Clear"))))))))</f>
        <v/>
      </c>
      <c r="N88" s="38">
        <f>IF(OR($A88="",$K88&lt;=0),"",IFERROR(MAXIFS(tblAbsenceLog[Absence Date],tblAbsenceLog[Enrollment ID],$A88,tblAbsenceLog[Counted Units],"&gt;0",tblAbsenceLog[Absence Date],"&lt;="&amp;Dashboard!$B$4),""))</f>
        <v/>
      </c>
      <c r="O88" s="20" t="n"/>
      <c r="P88" s="37" t="n"/>
      <c r="Q88" s="20" t="n"/>
      <c r="R88" s="24">
        <f>IF($A88="","",IF(OR($M88="Warning",$M88="Threshold Reached"),IF($O88="Closed","",IF($P88="","Due Date Needed",IF($P88&lt;Dashboard!$B$4,"Overdue","Follow-Up Open"))),""))</f>
        <v/>
      </c>
    </row>
    <row r="89">
      <c r="A89" s="20" t="n"/>
      <c r="B89" s="20" t="n"/>
      <c r="C89" s="20" t="n"/>
      <c r="D89" s="20" t="n"/>
      <c r="E89" s="37" t="n"/>
      <c r="F89" s="37" t="n"/>
      <c r="G89" s="20" t="n"/>
      <c r="H89" s="22" t="n"/>
      <c r="I89" s="22" t="n"/>
      <c r="J89" s="20" t="n"/>
      <c r="K89" s="23">
        <f>IF($A89="","",SUMIFS(tblAbsenceLog[Counted Units],tblAbsenceLog[Enrollment ID],$A89,tblAbsenceLog[Absence Date],"&lt;="&amp;Dashboard!$B$4))</f>
        <v/>
      </c>
      <c r="L89" s="23">
        <f>IF(OR($A89="",$H89=""),"",$H89-$K89)</f>
        <v/>
      </c>
      <c r="M89" s="24">
        <f>IF($A89="","",IF($G89&lt;&gt;"Active","Not Monitored",IF(OR($E89="",$F89=""),"Setup Needed",IF(Dashboard!$B$4&lt;$E89,"Not Started",IF(Dashboard!$B$4&gt;$F89,"Ended",IF(OR($H89="",NOT(ISNUMBER($H89)),$H89&lt;=0),"Setup Needed",IF($K89&gt;=$H89,"Threshold Reached",IF($K89&gt;=MAX(0,$H89-$I89),"Warning","Clear"))))))))</f>
        <v/>
      </c>
      <c r="N89" s="38">
        <f>IF(OR($A89="",$K89&lt;=0),"",IFERROR(MAXIFS(tblAbsenceLog[Absence Date],tblAbsenceLog[Enrollment ID],$A89,tblAbsenceLog[Counted Units],"&gt;0",tblAbsenceLog[Absence Date],"&lt;="&amp;Dashboard!$B$4),""))</f>
        <v/>
      </c>
      <c r="O89" s="20" t="n"/>
      <c r="P89" s="37" t="n"/>
      <c r="Q89" s="20" t="n"/>
      <c r="R89" s="24">
        <f>IF($A89="","",IF(OR($M89="Warning",$M89="Threshold Reached"),IF($O89="Closed","",IF($P89="","Due Date Needed",IF($P89&lt;Dashboard!$B$4,"Overdue","Follow-Up Open"))),""))</f>
        <v/>
      </c>
    </row>
    <row r="90">
      <c r="A90" s="20" t="n"/>
      <c r="B90" s="20" t="n"/>
      <c r="C90" s="20" t="n"/>
      <c r="D90" s="20" t="n"/>
      <c r="E90" s="37" t="n"/>
      <c r="F90" s="37" t="n"/>
      <c r="G90" s="20" t="n"/>
      <c r="H90" s="22" t="n"/>
      <c r="I90" s="22" t="n"/>
      <c r="J90" s="20" t="n"/>
      <c r="K90" s="23">
        <f>IF($A90="","",SUMIFS(tblAbsenceLog[Counted Units],tblAbsenceLog[Enrollment ID],$A90,tblAbsenceLog[Absence Date],"&lt;="&amp;Dashboard!$B$4))</f>
        <v/>
      </c>
      <c r="L90" s="23">
        <f>IF(OR($A90="",$H90=""),"",$H90-$K90)</f>
        <v/>
      </c>
      <c r="M90" s="24">
        <f>IF($A90="","",IF($G90&lt;&gt;"Active","Not Monitored",IF(OR($E90="",$F90=""),"Setup Needed",IF(Dashboard!$B$4&lt;$E90,"Not Started",IF(Dashboard!$B$4&gt;$F90,"Ended",IF(OR($H90="",NOT(ISNUMBER($H90)),$H90&lt;=0),"Setup Needed",IF($K90&gt;=$H90,"Threshold Reached",IF($K90&gt;=MAX(0,$H90-$I90),"Warning","Clear"))))))))</f>
        <v/>
      </c>
      <c r="N90" s="38">
        <f>IF(OR($A90="",$K90&lt;=0),"",IFERROR(MAXIFS(tblAbsenceLog[Absence Date],tblAbsenceLog[Enrollment ID],$A90,tblAbsenceLog[Counted Units],"&gt;0",tblAbsenceLog[Absence Date],"&lt;="&amp;Dashboard!$B$4),""))</f>
        <v/>
      </c>
      <c r="O90" s="20" t="n"/>
      <c r="P90" s="37" t="n"/>
      <c r="Q90" s="20" t="n"/>
      <c r="R90" s="24">
        <f>IF($A90="","",IF(OR($M90="Warning",$M90="Threshold Reached"),IF($O90="Closed","",IF($P90="","Due Date Needed",IF($P90&lt;Dashboard!$B$4,"Overdue","Follow-Up Open"))),""))</f>
        <v/>
      </c>
    </row>
    <row r="91">
      <c r="A91" s="20" t="n"/>
      <c r="B91" s="20" t="n"/>
      <c r="C91" s="20" t="n"/>
      <c r="D91" s="20" t="n"/>
      <c r="E91" s="37" t="n"/>
      <c r="F91" s="37" t="n"/>
      <c r="G91" s="20" t="n"/>
      <c r="H91" s="22" t="n"/>
      <c r="I91" s="22" t="n"/>
      <c r="J91" s="20" t="n"/>
      <c r="K91" s="23">
        <f>IF($A91="","",SUMIFS(tblAbsenceLog[Counted Units],tblAbsenceLog[Enrollment ID],$A91,tblAbsenceLog[Absence Date],"&lt;="&amp;Dashboard!$B$4))</f>
        <v/>
      </c>
      <c r="L91" s="23">
        <f>IF(OR($A91="",$H91=""),"",$H91-$K91)</f>
        <v/>
      </c>
      <c r="M91" s="24">
        <f>IF($A91="","",IF($G91&lt;&gt;"Active","Not Monitored",IF(OR($E91="",$F91=""),"Setup Needed",IF(Dashboard!$B$4&lt;$E91,"Not Started",IF(Dashboard!$B$4&gt;$F91,"Ended",IF(OR($H91="",NOT(ISNUMBER($H91)),$H91&lt;=0),"Setup Needed",IF($K91&gt;=$H91,"Threshold Reached",IF($K91&gt;=MAX(0,$H91-$I91),"Warning","Clear"))))))))</f>
        <v/>
      </c>
      <c r="N91" s="38">
        <f>IF(OR($A91="",$K91&lt;=0),"",IFERROR(MAXIFS(tblAbsenceLog[Absence Date],tblAbsenceLog[Enrollment ID],$A91,tblAbsenceLog[Counted Units],"&gt;0",tblAbsenceLog[Absence Date],"&lt;="&amp;Dashboard!$B$4),""))</f>
        <v/>
      </c>
      <c r="O91" s="20" t="n"/>
      <c r="P91" s="37" t="n"/>
      <c r="Q91" s="20" t="n"/>
      <c r="R91" s="24">
        <f>IF($A91="","",IF(OR($M91="Warning",$M91="Threshold Reached"),IF($O91="Closed","",IF($P91="","Due Date Needed",IF($P91&lt;Dashboard!$B$4,"Overdue","Follow-Up Open"))),""))</f>
        <v/>
      </c>
    </row>
    <row r="92">
      <c r="A92" s="20" t="n"/>
      <c r="B92" s="20" t="n"/>
      <c r="C92" s="20" t="n"/>
      <c r="D92" s="20" t="n"/>
      <c r="E92" s="37" t="n"/>
      <c r="F92" s="37" t="n"/>
      <c r="G92" s="20" t="n"/>
      <c r="H92" s="22" t="n"/>
      <c r="I92" s="22" t="n"/>
      <c r="J92" s="20" t="n"/>
      <c r="K92" s="23">
        <f>IF($A92="","",SUMIFS(tblAbsenceLog[Counted Units],tblAbsenceLog[Enrollment ID],$A92,tblAbsenceLog[Absence Date],"&lt;="&amp;Dashboard!$B$4))</f>
        <v/>
      </c>
      <c r="L92" s="23">
        <f>IF(OR($A92="",$H92=""),"",$H92-$K92)</f>
        <v/>
      </c>
      <c r="M92" s="24">
        <f>IF($A92="","",IF($G92&lt;&gt;"Active","Not Monitored",IF(OR($E92="",$F92=""),"Setup Needed",IF(Dashboard!$B$4&lt;$E92,"Not Started",IF(Dashboard!$B$4&gt;$F92,"Ended",IF(OR($H92="",NOT(ISNUMBER($H92)),$H92&lt;=0),"Setup Needed",IF($K92&gt;=$H92,"Threshold Reached",IF($K92&gt;=MAX(0,$H92-$I92),"Warning","Clear"))))))))</f>
        <v/>
      </c>
      <c r="N92" s="38">
        <f>IF(OR($A92="",$K92&lt;=0),"",IFERROR(MAXIFS(tblAbsenceLog[Absence Date],tblAbsenceLog[Enrollment ID],$A92,tblAbsenceLog[Counted Units],"&gt;0",tblAbsenceLog[Absence Date],"&lt;="&amp;Dashboard!$B$4),""))</f>
        <v/>
      </c>
      <c r="O92" s="20" t="n"/>
      <c r="P92" s="37" t="n"/>
      <c r="Q92" s="20" t="n"/>
      <c r="R92" s="24">
        <f>IF($A92="","",IF(OR($M92="Warning",$M92="Threshold Reached"),IF($O92="Closed","",IF($P92="","Due Date Needed",IF($P92&lt;Dashboard!$B$4,"Overdue","Follow-Up Open"))),""))</f>
        <v/>
      </c>
    </row>
    <row r="93">
      <c r="A93" s="20" t="n"/>
      <c r="B93" s="20" t="n"/>
      <c r="C93" s="20" t="n"/>
      <c r="D93" s="20" t="n"/>
      <c r="E93" s="37" t="n"/>
      <c r="F93" s="37" t="n"/>
      <c r="G93" s="20" t="n"/>
      <c r="H93" s="22" t="n"/>
      <c r="I93" s="22" t="n"/>
      <c r="J93" s="20" t="n"/>
      <c r="K93" s="23">
        <f>IF($A93="","",SUMIFS(tblAbsenceLog[Counted Units],tblAbsenceLog[Enrollment ID],$A93,tblAbsenceLog[Absence Date],"&lt;="&amp;Dashboard!$B$4))</f>
        <v/>
      </c>
      <c r="L93" s="23">
        <f>IF(OR($A93="",$H93=""),"",$H93-$K93)</f>
        <v/>
      </c>
      <c r="M93" s="24">
        <f>IF($A93="","",IF($G93&lt;&gt;"Active","Not Monitored",IF(OR($E93="",$F93=""),"Setup Needed",IF(Dashboard!$B$4&lt;$E93,"Not Started",IF(Dashboard!$B$4&gt;$F93,"Ended",IF(OR($H93="",NOT(ISNUMBER($H93)),$H93&lt;=0),"Setup Needed",IF($K93&gt;=$H93,"Threshold Reached",IF($K93&gt;=MAX(0,$H93-$I93),"Warning","Clear"))))))))</f>
        <v/>
      </c>
      <c r="N93" s="38">
        <f>IF(OR($A93="",$K93&lt;=0),"",IFERROR(MAXIFS(tblAbsenceLog[Absence Date],tblAbsenceLog[Enrollment ID],$A93,tblAbsenceLog[Counted Units],"&gt;0",tblAbsenceLog[Absence Date],"&lt;="&amp;Dashboard!$B$4),""))</f>
        <v/>
      </c>
      <c r="O93" s="20" t="n"/>
      <c r="P93" s="37" t="n"/>
      <c r="Q93" s="20" t="n"/>
      <c r="R93" s="24">
        <f>IF($A93="","",IF(OR($M93="Warning",$M93="Threshold Reached"),IF($O93="Closed","",IF($P93="","Due Date Needed",IF($P93&lt;Dashboard!$B$4,"Overdue","Follow-Up Open"))),""))</f>
        <v/>
      </c>
    </row>
    <row r="94">
      <c r="A94" s="20" t="n"/>
      <c r="B94" s="20" t="n"/>
      <c r="C94" s="20" t="n"/>
      <c r="D94" s="20" t="n"/>
      <c r="E94" s="37" t="n"/>
      <c r="F94" s="37" t="n"/>
      <c r="G94" s="20" t="n"/>
      <c r="H94" s="22" t="n"/>
      <c r="I94" s="22" t="n"/>
      <c r="J94" s="20" t="n"/>
      <c r="K94" s="23">
        <f>IF($A94="","",SUMIFS(tblAbsenceLog[Counted Units],tblAbsenceLog[Enrollment ID],$A94,tblAbsenceLog[Absence Date],"&lt;="&amp;Dashboard!$B$4))</f>
        <v/>
      </c>
      <c r="L94" s="23">
        <f>IF(OR($A94="",$H94=""),"",$H94-$K94)</f>
        <v/>
      </c>
      <c r="M94" s="24">
        <f>IF($A94="","",IF($G94&lt;&gt;"Active","Not Monitored",IF(OR($E94="",$F94=""),"Setup Needed",IF(Dashboard!$B$4&lt;$E94,"Not Started",IF(Dashboard!$B$4&gt;$F94,"Ended",IF(OR($H94="",NOT(ISNUMBER($H94)),$H94&lt;=0),"Setup Needed",IF($K94&gt;=$H94,"Threshold Reached",IF($K94&gt;=MAX(0,$H94-$I94),"Warning","Clear"))))))))</f>
        <v/>
      </c>
      <c r="N94" s="38">
        <f>IF(OR($A94="",$K94&lt;=0),"",IFERROR(MAXIFS(tblAbsenceLog[Absence Date],tblAbsenceLog[Enrollment ID],$A94,tblAbsenceLog[Counted Units],"&gt;0",tblAbsenceLog[Absence Date],"&lt;="&amp;Dashboard!$B$4),""))</f>
        <v/>
      </c>
      <c r="O94" s="20" t="n"/>
      <c r="P94" s="37" t="n"/>
      <c r="Q94" s="20" t="n"/>
      <c r="R94" s="24">
        <f>IF($A94="","",IF(OR($M94="Warning",$M94="Threshold Reached"),IF($O94="Closed","",IF($P94="","Due Date Needed",IF($P94&lt;Dashboard!$B$4,"Overdue","Follow-Up Open"))),""))</f>
        <v/>
      </c>
    </row>
    <row r="95">
      <c r="A95" s="20" t="n"/>
      <c r="B95" s="20" t="n"/>
      <c r="C95" s="20" t="n"/>
      <c r="D95" s="20" t="n"/>
      <c r="E95" s="37" t="n"/>
      <c r="F95" s="37" t="n"/>
      <c r="G95" s="20" t="n"/>
      <c r="H95" s="22" t="n"/>
      <c r="I95" s="22" t="n"/>
      <c r="J95" s="20" t="n"/>
      <c r="K95" s="23">
        <f>IF($A95="","",SUMIFS(tblAbsenceLog[Counted Units],tblAbsenceLog[Enrollment ID],$A95,tblAbsenceLog[Absence Date],"&lt;="&amp;Dashboard!$B$4))</f>
        <v/>
      </c>
      <c r="L95" s="23">
        <f>IF(OR($A95="",$H95=""),"",$H95-$K95)</f>
        <v/>
      </c>
      <c r="M95" s="24">
        <f>IF($A95="","",IF($G95&lt;&gt;"Active","Not Monitored",IF(OR($E95="",$F95=""),"Setup Needed",IF(Dashboard!$B$4&lt;$E95,"Not Started",IF(Dashboard!$B$4&gt;$F95,"Ended",IF(OR($H95="",NOT(ISNUMBER($H95)),$H95&lt;=0),"Setup Needed",IF($K95&gt;=$H95,"Threshold Reached",IF($K95&gt;=MAX(0,$H95-$I95),"Warning","Clear"))))))))</f>
        <v/>
      </c>
      <c r="N95" s="38">
        <f>IF(OR($A95="",$K95&lt;=0),"",IFERROR(MAXIFS(tblAbsenceLog[Absence Date],tblAbsenceLog[Enrollment ID],$A95,tblAbsenceLog[Counted Units],"&gt;0",tblAbsenceLog[Absence Date],"&lt;="&amp;Dashboard!$B$4),""))</f>
        <v/>
      </c>
      <c r="O95" s="20" t="n"/>
      <c r="P95" s="37" t="n"/>
      <c r="Q95" s="20" t="n"/>
      <c r="R95" s="24">
        <f>IF($A95="","",IF(OR($M95="Warning",$M95="Threshold Reached"),IF($O95="Closed","",IF($P95="","Due Date Needed",IF($P95&lt;Dashboard!$B$4,"Overdue","Follow-Up Open"))),""))</f>
        <v/>
      </c>
    </row>
    <row r="96">
      <c r="A96" s="20" t="n"/>
      <c r="B96" s="20" t="n"/>
      <c r="C96" s="20" t="n"/>
      <c r="D96" s="20" t="n"/>
      <c r="E96" s="37" t="n"/>
      <c r="F96" s="37" t="n"/>
      <c r="G96" s="20" t="n"/>
      <c r="H96" s="22" t="n"/>
      <c r="I96" s="22" t="n"/>
      <c r="J96" s="20" t="n"/>
      <c r="K96" s="23">
        <f>IF($A96="","",SUMIFS(tblAbsenceLog[Counted Units],tblAbsenceLog[Enrollment ID],$A96,tblAbsenceLog[Absence Date],"&lt;="&amp;Dashboard!$B$4))</f>
        <v/>
      </c>
      <c r="L96" s="23">
        <f>IF(OR($A96="",$H96=""),"",$H96-$K96)</f>
        <v/>
      </c>
      <c r="M96" s="24">
        <f>IF($A96="","",IF($G96&lt;&gt;"Active","Not Monitored",IF(OR($E96="",$F96=""),"Setup Needed",IF(Dashboard!$B$4&lt;$E96,"Not Started",IF(Dashboard!$B$4&gt;$F96,"Ended",IF(OR($H96="",NOT(ISNUMBER($H96)),$H96&lt;=0),"Setup Needed",IF($K96&gt;=$H96,"Threshold Reached",IF($K96&gt;=MAX(0,$H96-$I96),"Warning","Clear"))))))))</f>
        <v/>
      </c>
      <c r="N96" s="38">
        <f>IF(OR($A96="",$K96&lt;=0),"",IFERROR(MAXIFS(tblAbsenceLog[Absence Date],tblAbsenceLog[Enrollment ID],$A96,tblAbsenceLog[Counted Units],"&gt;0",tblAbsenceLog[Absence Date],"&lt;="&amp;Dashboard!$B$4),""))</f>
        <v/>
      </c>
      <c r="O96" s="20" t="n"/>
      <c r="P96" s="37" t="n"/>
      <c r="Q96" s="20" t="n"/>
      <c r="R96" s="24">
        <f>IF($A96="","",IF(OR($M96="Warning",$M96="Threshold Reached"),IF($O96="Closed","",IF($P96="","Due Date Needed",IF($P96&lt;Dashboard!$B$4,"Overdue","Follow-Up Open"))),""))</f>
        <v/>
      </c>
    </row>
    <row r="97">
      <c r="A97" s="20" t="n"/>
      <c r="B97" s="20" t="n"/>
      <c r="C97" s="20" t="n"/>
      <c r="D97" s="20" t="n"/>
      <c r="E97" s="37" t="n"/>
      <c r="F97" s="37" t="n"/>
      <c r="G97" s="20" t="n"/>
      <c r="H97" s="22" t="n"/>
      <c r="I97" s="22" t="n"/>
      <c r="J97" s="20" t="n"/>
      <c r="K97" s="23">
        <f>IF($A97="","",SUMIFS(tblAbsenceLog[Counted Units],tblAbsenceLog[Enrollment ID],$A97,tblAbsenceLog[Absence Date],"&lt;="&amp;Dashboard!$B$4))</f>
        <v/>
      </c>
      <c r="L97" s="23">
        <f>IF(OR($A97="",$H97=""),"",$H97-$K97)</f>
        <v/>
      </c>
      <c r="M97" s="24">
        <f>IF($A97="","",IF($G97&lt;&gt;"Active","Not Monitored",IF(OR($E97="",$F97=""),"Setup Needed",IF(Dashboard!$B$4&lt;$E97,"Not Started",IF(Dashboard!$B$4&gt;$F97,"Ended",IF(OR($H97="",NOT(ISNUMBER($H97)),$H97&lt;=0),"Setup Needed",IF($K97&gt;=$H97,"Threshold Reached",IF($K97&gt;=MAX(0,$H97-$I97),"Warning","Clear"))))))))</f>
        <v/>
      </c>
      <c r="N97" s="38">
        <f>IF(OR($A97="",$K97&lt;=0),"",IFERROR(MAXIFS(tblAbsenceLog[Absence Date],tblAbsenceLog[Enrollment ID],$A97,tblAbsenceLog[Counted Units],"&gt;0",tblAbsenceLog[Absence Date],"&lt;="&amp;Dashboard!$B$4),""))</f>
        <v/>
      </c>
      <c r="O97" s="20" t="n"/>
      <c r="P97" s="37" t="n"/>
      <c r="Q97" s="20" t="n"/>
      <c r="R97" s="24">
        <f>IF($A97="","",IF(OR($M97="Warning",$M97="Threshold Reached"),IF($O97="Closed","",IF($P97="","Due Date Needed",IF($P97&lt;Dashboard!$B$4,"Overdue","Follow-Up Open"))),""))</f>
        <v/>
      </c>
    </row>
    <row r="98">
      <c r="A98" s="20" t="n"/>
      <c r="B98" s="20" t="n"/>
      <c r="C98" s="20" t="n"/>
      <c r="D98" s="20" t="n"/>
      <c r="E98" s="37" t="n"/>
      <c r="F98" s="37" t="n"/>
      <c r="G98" s="20" t="n"/>
      <c r="H98" s="22" t="n"/>
      <c r="I98" s="22" t="n"/>
      <c r="J98" s="20" t="n"/>
      <c r="K98" s="23">
        <f>IF($A98="","",SUMIFS(tblAbsenceLog[Counted Units],tblAbsenceLog[Enrollment ID],$A98,tblAbsenceLog[Absence Date],"&lt;="&amp;Dashboard!$B$4))</f>
        <v/>
      </c>
      <c r="L98" s="23">
        <f>IF(OR($A98="",$H98=""),"",$H98-$K98)</f>
        <v/>
      </c>
      <c r="M98" s="24">
        <f>IF($A98="","",IF($G98&lt;&gt;"Active","Not Monitored",IF(OR($E98="",$F98=""),"Setup Needed",IF(Dashboard!$B$4&lt;$E98,"Not Started",IF(Dashboard!$B$4&gt;$F98,"Ended",IF(OR($H98="",NOT(ISNUMBER($H98)),$H98&lt;=0),"Setup Needed",IF($K98&gt;=$H98,"Threshold Reached",IF($K98&gt;=MAX(0,$H98-$I98),"Warning","Clear"))))))))</f>
        <v/>
      </c>
      <c r="N98" s="38">
        <f>IF(OR($A98="",$K98&lt;=0),"",IFERROR(MAXIFS(tblAbsenceLog[Absence Date],tblAbsenceLog[Enrollment ID],$A98,tblAbsenceLog[Counted Units],"&gt;0",tblAbsenceLog[Absence Date],"&lt;="&amp;Dashboard!$B$4),""))</f>
        <v/>
      </c>
      <c r="O98" s="20" t="n"/>
      <c r="P98" s="37" t="n"/>
      <c r="Q98" s="20" t="n"/>
      <c r="R98" s="24">
        <f>IF($A98="","",IF(OR($M98="Warning",$M98="Threshold Reached"),IF($O98="Closed","",IF($P98="","Due Date Needed",IF($P98&lt;Dashboard!$B$4,"Overdue","Follow-Up Open"))),""))</f>
        <v/>
      </c>
    </row>
    <row r="99">
      <c r="A99" s="20" t="n"/>
      <c r="B99" s="20" t="n"/>
      <c r="C99" s="20" t="n"/>
      <c r="D99" s="20" t="n"/>
      <c r="E99" s="37" t="n"/>
      <c r="F99" s="37" t="n"/>
      <c r="G99" s="20" t="n"/>
      <c r="H99" s="22" t="n"/>
      <c r="I99" s="22" t="n"/>
      <c r="J99" s="20" t="n"/>
      <c r="K99" s="23">
        <f>IF($A99="","",SUMIFS(tblAbsenceLog[Counted Units],tblAbsenceLog[Enrollment ID],$A99,tblAbsenceLog[Absence Date],"&lt;="&amp;Dashboard!$B$4))</f>
        <v/>
      </c>
      <c r="L99" s="23">
        <f>IF(OR($A99="",$H99=""),"",$H99-$K99)</f>
        <v/>
      </c>
      <c r="M99" s="24">
        <f>IF($A99="","",IF($G99&lt;&gt;"Active","Not Monitored",IF(OR($E99="",$F99=""),"Setup Needed",IF(Dashboard!$B$4&lt;$E99,"Not Started",IF(Dashboard!$B$4&gt;$F99,"Ended",IF(OR($H99="",NOT(ISNUMBER($H99)),$H99&lt;=0),"Setup Needed",IF($K99&gt;=$H99,"Threshold Reached",IF($K99&gt;=MAX(0,$H99-$I99),"Warning","Clear"))))))))</f>
        <v/>
      </c>
      <c r="N99" s="38">
        <f>IF(OR($A99="",$K99&lt;=0),"",IFERROR(MAXIFS(tblAbsenceLog[Absence Date],tblAbsenceLog[Enrollment ID],$A99,tblAbsenceLog[Counted Units],"&gt;0",tblAbsenceLog[Absence Date],"&lt;="&amp;Dashboard!$B$4),""))</f>
        <v/>
      </c>
      <c r="O99" s="20" t="n"/>
      <c r="P99" s="37" t="n"/>
      <c r="Q99" s="20" t="n"/>
      <c r="R99" s="24">
        <f>IF($A99="","",IF(OR($M99="Warning",$M99="Threshold Reached"),IF($O99="Closed","",IF($P99="","Due Date Needed",IF($P99&lt;Dashboard!$B$4,"Overdue","Follow-Up Open"))),""))</f>
        <v/>
      </c>
    </row>
    <row r="100">
      <c r="A100" s="20" t="n"/>
      <c r="B100" s="20" t="n"/>
      <c r="C100" s="20" t="n"/>
      <c r="D100" s="20" t="n"/>
      <c r="E100" s="37" t="n"/>
      <c r="F100" s="37" t="n"/>
      <c r="G100" s="20" t="n"/>
      <c r="H100" s="22" t="n"/>
      <c r="I100" s="22" t="n"/>
      <c r="J100" s="20" t="n"/>
      <c r="K100" s="23">
        <f>IF($A100="","",SUMIFS(tblAbsenceLog[Counted Units],tblAbsenceLog[Enrollment ID],$A100,tblAbsenceLog[Absence Date],"&lt;="&amp;Dashboard!$B$4))</f>
        <v/>
      </c>
      <c r="L100" s="23">
        <f>IF(OR($A100="",$H100=""),"",$H100-$K100)</f>
        <v/>
      </c>
      <c r="M100" s="24">
        <f>IF($A100="","",IF($G100&lt;&gt;"Active","Not Monitored",IF(OR($E100="",$F100=""),"Setup Needed",IF(Dashboard!$B$4&lt;$E100,"Not Started",IF(Dashboard!$B$4&gt;$F100,"Ended",IF(OR($H100="",NOT(ISNUMBER($H100)),$H100&lt;=0),"Setup Needed",IF($K100&gt;=$H100,"Threshold Reached",IF($K100&gt;=MAX(0,$H100-$I100),"Warning","Clear"))))))))</f>
        <v/>
      </c>
      <c r="N100" s="38">
        <f>IF(OR($A100="",$K100&lt;=0),"",IFERROR(MAXIFS(tblAbsenceLog[Absence Date],tblAbsenceLog[Enrollment ID],$A100,tblAbsenceLog[Counted Units],"&gt;0",tblAbsenceLog[Absence Date],"&lt;="&amp;Dashboard!$B$4),""))</f>
        <v/>
      </c>
      <c r="O100" s="20" t="n"/>
      <c r="P100" s="37" t="n"/>
      <c r="Q100" s="20" t="n"/>
      <c r="R100" s="24">
        <f>IF($A100="","",IF(OR($M100="Warning",$M100="Threshold Reached"),IF($O100="Closed","",IF($P100="","Due Date Needed",IF($P100&lt;Dashboard!$B$4,"Overdue","Follow-Up Open"))),""))</f>
        <v/>
      </c>
    </row>
    <row r="101">
      <c r="A101" s="20" t="n"/>
      <c r="B101" s="20" t="n"/>
      <c r="C101" s="20" t="n"/>
      <c r="D101" s="20" t="n"/>
      <c r="E101" s="37" t="n"/>
      <c r="F101" s="37" t="n"/>
      <c r="G101" s="20" t="n"/>
      <c r="H101" s="22" t="n"/>
      <c r="I101" s="22" t="n"/>
      <c r="J101" s="20" t="n"/>
      <c r="K101" s="23">
        <f>IF($A101="","",SUMIFS(tblAbsenceLog[Counted Units],tblAbsenceLog[Enrollment ID],$A101,tblAbsenceLog[Absence Date],"&lt;="&amp;Dashboard!$B$4))</f>
        <v/>
      </c>
      <c r="L101" s="23">
        <f>IF(OR($A101="",$H101=""),"",$H101-$K101)</f>
        <v/>
      </c>
      <c r="M101" s="24">
        <f>IF($A101="","",IF($G101&lt;&gt;"Active","Not Monitored",IF(OR($E101="",$F101=""),"Setup Needed",IF(Dashboard!$B$4&lt;$E101,"Not Started",IF(Dashboard!$B$4&gt;$F101,"Ended",IF(OR($H101="",NOT(ISNUMBER($H101)),$H101&lt;=0),"Setup Needed",IF($K101&gt;=$H101,"Threshold Reached",IF($K101&gt;=MAX(0,$H101-$I101),"Warning","Clear"))))))))</f>
        <v/>
      </c>
      <c r="N101" s="38">
        <f>IF(OR($A101="",$K101&lt;=0),"",IFERROR(MAXIFS(tblAbsenceLog[Absence Date],tblAbsenceLog[Enrollment ID],$A101,tblAbsenceLog[Counted Units],"&gt;0",tblAbsenceLog[Absence Date],"&lt;="&amp;Dashboard!$B$4),""))</f>
        <v/>
      </c>
      <c r="O101" s="20" t="n"/>
      <c r="P101" s="37" t="n"/>
      <c r="Q101" s="20" t="n"/>
      <c r="R101" s="24">
        <f>IF($A101="","",IF(OR($M101="Warning",$M101="Threshold Reached"),IF($O101="Closed","",IF($P101="","Due Date Needed",IF($P101&lt;Dashboard!$B$4,"Overdue","Follow-Up Open"))),""))</f>
        <v/>
      </c>
    </row>
    <row r="102">
      <c r="A102" s="20" t="n"/>
      <c r="B102" s="20" t="n"/>
      <c r="C102" s="20" t="n"/>
      <c r="D102" s="20" t="n"/>
      <c r="E102" s="37" t="n"/>
      <c r="F102" s="37" t="n"/>
      <c r="G102" s="20" t="n"/>
      <c r="H102" s="22" t="n"/>
      <c r="I102" s="22" t="n"/>
      <c r="J102" s="20" t="n"/>
      <c r="K102" s="23">
        <f>IF($A102="","",SUMIFS(tblAbsenceLog[Counted Units],tblAbsenceLog[Enrollment ID],$A102,tblAbsenceLog[Absence Date],"&lt;="&amp;Dashboard!$B$4))</f>
        <v/>
      </c>
      <c r="L102" s="23">
        <f>IF(OR($A102="",$H102=""),"",$H102-$K102)</f>
        <v/>
      </c>
      <c r="M102" s="24">
        <f>IF($A102="","",IF($G102&lt;&gt;"Active","Not Monitored",IF(OR($E102="",$F102=""),"Setup Needed",IF(Dashboard!$B$4&lt;$E102,"Not Started",IF(Dashboard!$B$4&gt;$F102,"Ended",IF(OR($H102="",NOT(ISNUMBER($H102)),$H102&lt;=0),"Setup Needed",IF($K102&gt;=$H102,"Threshold Reached",IF($K102&gt;=MAX(0,$H102-$I102),"Warning","Clear"))))))))</f>
        <v/>
      </c>
      <c r="N102" s="38">
        <f>IF(OR($A102="",$K102&lt;=0),"",IFERROR(MAXIFS(tblAbsenceLog[Absence Date],tblAbsenceLog[Enrollment ID],$A102,tblAbsenceLog[Counted Units],"&gt;0",tblAbsenceLog[Absence Date],"&lt;="&amp;Dashboard!$B$4),""))</f>
        <v/>
      </c>
      <c r="O102" s="20" t="n"/>
      <c r="P102" s="37" t="n"/>
      <c r="Q102" s="20" t="n"/>
      <c r="R102" s="24">
        <f>IF($A102="","",IF(OR($M102="Warning",$M102="Threshold Reached"),IF($O102="Closed","",IF($P102="","Due Date Needed",IF($P102&lt;Dashboard!$B$4,"Overdue","Follow-Up Open"))),""))</f>
        <v/>
      </c>
    </row>
    <row r="103">
      <c r="A103" s="20" t="n"/>
      <c r="B103" s="20" t="n"/>
      <c r="C103" s="20" t="n"/>
      <c r="D103" s="20" t="n"/>
      <c r="E103" s="37" t="n"/>
      <c r="F103" s="37" t="n"/>
      <c r="G103" s="20" t="n"/>
      <c r="H103" s="22" t="n"/>
      <c r="I103" s="22" t="n"/>
      <c r="J103" s="20" t="n"/>
      <c r="K103" s="23">
        <f>IF($A103="","",SUMIFS(tblAbsenceLog[Counted Units],tblAbsenceLog[Enrollment ID],$A103,tblAbsenceLog[Absence Date],"&lt;="&amp;Dashboard!$B$4))</f>
        <v/>
      </c>
      <c r="L103" s="23">
        <f>IF(OR($A103="",$H103=""),"",$H103-$K103)</f>
        <v/>
      </c>
      <c r="M103" s="24">
        <f>IF($A103="","",IF($G103&lt;&gt;"Active","Not Monitored",IF(OR($E103="",$F103=""),"Setup Needed",IF(Dashboard!$B$4&lt;$E103,"Not Started",IF(Dashboard!$B$4&gt;$F103,"Ended",IF(OR($H103="",NOT(ISNUMBER($H103)),$H103&lt;=0),"Setup Needed",IF($K103&gt;=$H103,"Threshold Reached",IF($K103&gt;=MAX(0,$H103-$I103),"Warning","Clear"))))))))</f>
        <v/>
      </c>
      <c r="N103" s="38">
        <f>IF(OR($A103="",$K103&lt;=0),"",IFERROR(MAXIFS(tblAbsenceLog[Absence Date],tblAbsenceLog[Enrollment ID],$A103,tblAbsenceLog[Counted Units],"&gt;0",tblAbsenceLog[Absence Date],"&lt;="&amp;Dashboard!$B$4),""))</f>
        <v/>
      </c>
      <c r="O103" s="20" t="n"/>
      <c r="P103" s="37" t="n"/>
      <c r="Q103" s="20" t="n"/>
      <c r="R103" s="24">
        <f>IF($A103="","",IF(OR($M103="Warning",$M103="Threshold Reached"),IF($O103="Closed","",IF($P103="","Due Date Needed",IF($P103&lt;Dashboard!$B$4,"Overdue","Follow-Up Open"))),""))</f>
        <v/>
      </c>
    </row>
    <row r="104">
      <c r="A104" s="20" t="n"/>
      <c r="B104" s="20" t="n"/>
      <c r="C104" s="20" t="n"/>
      <c r="D104" s="20" t="n"/>
      <c r="E104" s="37" t="n"/>
      <c r="F104" s="37" t="n"/>
      <c r="G104" s="20" t="n"/>
      <c r="H104" s="22" t="n"/>
      <c r="I104" s="22" t="n"/>
      <c r="J104" s="20" t="n"/>
      <c r="K104" s="23">
        <f>IF($A104="","",SUMIFS(tblAbsenceLog[Counted Units],tblAbsenceLog[Enrollment ID],$A104,tblAbsenceLog[Absence Date],"&lt;="&amp;Dashboard!$B$4))</f>
        <v/>
      </c>
      <c r="L104" s="23">
        <f>IF(OR($A104="",$H104=""),"",$H104-$K104)</f>
        <v/>
      </c>
      <c r="M104" s="24">
        <f>IF($A104="","",IF($G104&lt;&gt;"Active","Not Monitored",IF(OR($E104="",$F104=""),"Setup Needed",IF(Dashboard!$B$4&lt;$E104,"Not Started",IF(Dashboard!$B$4&gt;$F104,"Ended",IF(OR($H104="",NOT(ISNUMBER($H104)),$H104&lt;=0),"Setup Needed",IF($K104&gt;=$H104,"Threshold Reached",IF($K104&gt;=MAX(0,$H104-$I104),"Warning","Clear"))))))))</f>
        <v/>
      </c>
      <c r="N104" s="38">
        <f>IF(OR($A104="",$K104&lt;=0),"",IFERROR(MAXIFS(tblAbsenceLog[Absence Date],tblAbsenceLog[Enrollment ID],$A104,tblAbsenceLog[Counted Units],"&gt;0",tblAbsenceLog[Absence Date],"&lt;="&amp;Dashboard!$B$4),""))</f>
        <v/>
      </c>
      <c r="O104" s="20" t="n"/>
      <c r="P104" s="37" t="n"/>
      <c r="Q104" s="20" t="n"/>
      <c r="R104" s="24">
        <f>IF($A104="","",IF(OR($M104="Warning",$M104="Threshold Reached"),IF($O104="Closed","",IF($P104="","Due Date Needed",IF($P104&lt;Dashboard!$B$4,"Overdue","Follow-Up Open"))),""))</f>
        <v/>
      </c>
    </row>
    <row r="105">
      <c r="A105" s="20" t="n"/>
      <c r="B105" s="20" t="n"/>
      <c r="C105" s="20" t="n"/>
      <c r="D105" s="20" t="n"/>
      <c r="E105" s="37" t="n"/>
      <c r="F105" s="37" t="n"/>
      <c r="G105" s="20" t="n"/>
      <c r="H105" s="22" t="n"/>
      <c r="I105" s="22" t="n"/>
      <c r="J105" s="20" t="n"/>
      <c r="K105" s="23">
        <f>IF($A105="","",SUMIFS(tblAbsenceLog[Counted Units],tblAbsenceLog[Enrollment ID],$A105,tblAbsenceLog[Absence Date],"&lt;="&amp;Dashboard!$B$4))</f>
        <v/>
      </c>
      <c r="L105" s="23">
        <f>IF(OR($A105="",$H105=""),"",$H105-$K105)</f>
        <v/>
      </c>
      <c r="M105" s="24">
        <f>IF($A105="","",IF($G105&lt;&gt;"Active","Not Monitored",IF(OR($E105="",$F105=""),"Setup Needed",IF(Dashboard!$B$4&lt;$E105,"Not Started",IF(Dashboard!$B$4&gt;$F105,"Ended",IF(OR($H105="",NOT(ISNUMBER($H105)),$H105&lt;=0),"Setup Needed",IF($K105&gt;=$H105,"Threshold Reached",IF($K105&gt;=MAX(0,$H105-$I105),"Warning","Clear"))))))))</f>
        <v/>
      </c>
      <c r="N105" s="38">
        <f>IF(OR($A105="",$K105&lt;=0),"",IFERROR(MAXIFS(tblAbsenceLog[Absence Date],tblAbsenceLog[Enrollment ID],$A105,tblAbsenceLog[Counted Units],"&gt;0",tblAbsenceLog[Absence Date],"&lt;="&amp;Dashboard!$B$4),""))</f>
        <v/>
      </c>
      <c r="O105" s="20" t="n"/>
      <c r="P105" s="37" t="n"/>
      <c r="Q105" s="20" t="n"/>
      <c r="R105" s="24">
        <f>IF($A105="","",IF(OR($M105="Warning",$M105="Threshold Reached"),IF($O105="Closed","",IF($P105="","Due Date Needed",IF($P105&lt;Dashboard!$B$4,"Overdue","Follow-Up Open"))),""))</f>
        <v/>
      </c>
    </row>
    <row r="106">
      <c r="A106" s="20" t="n"/>
      <c r="B106" s="20" t="n"/>
      <c r="C106" s="20" t="n"/>
      <c r="D106" s="20" t="n"/>
      <c r="E106" s="37" t="n"/>
      <c r="F106" s="37" t="n"/>
      <c r="G106" s="20" t="n"/>
      <c r="H106" s="22" t="n"/>
      <c r="I106" s="22" t="n"/>
      <c r="J106" s="20" t="n"/>
      <c r="K106" s="23">
        <f>IF($A106="","",SUMIFS(tblAbsenceLog[Counted Units],tblAbsenceLog[Enrollment ID],$A106,tblAbsenceLog[Absence Date],"&lt;="&amp;Dashboard!$B$4))</f>
        <v/>
      </c>
      <c r="L106" s="23">
        <f>IF(OR($A106="",$H106=""),"",$H106-$K106)</f>
        <v/>
      </c>
      <c r="M106" s="24">
        <f>IF($A106="","",IF($G106&lt;&gt;"Active","Not Monitored",IF(OR($E106="",$F106=""),"Setup Needed",IF(Dashboard!$B$4&lt;$E106,"Not Started",IF(Dashboard!$B$4&gt;$F106,"Ended",IF(OR($H106="",NOT(ISNUMBER($H106)),$H106&lt;=0),"Setup Needed",IF($K106&gt;=$H106,"Threshold Reached",IF($K106&gt;=MAX(0,$H106-$I106),"Warning","Clear"))))))))</f>
        <v/>
      </c>
      <c r="N106" s="38">
        <f>IF(OR($A106="",$K106&lt;=0),"",IFERROR(MAXIFS(tblAbsenceLog[Absence Date],tblAbsenceLog[Enrollment ID],$A106,tblAbsenceLog[Counted Units],"&gt;0",tblAbsenceLog[Absence Date],"&lt;="&amp;Dashboard!$B$4),""))</f>
        <v/>
      </c>
      <c r="O106" s="20" t="n"/>
      <c r="P106" s="37" t="n"/>
      <c r="Q106" s="20" t="n"/>
      <c r="R106" s="24">
        <f>IF($A106="","",IF(OR($M106="Warning",$M106="Threshold Reached"),IF($O106="Closed","",IF($P106="","Due Date Needed",IF($P106&lt;Dashboard!$B$4,"Overdue","Follow-Up Open"))),""))</f>
        <v/>
      </c>
    </row>
  </sheetData>
  <autoFilter ref="A6:R106"/>
  <conditionalFormatting sqref="A7:A106">
    <cfRule type="expression" priority="1" dxfId="0">
      <formula>AND($A7&lt;&gt;"",COUNTIF($A$7:$A$106,$A7)&gt;1)</formula>
    </cfRule>
  </conditionalFormatting>
  <conditionalFormatting sqref="M7:M106">
    <cfRule type="cellIs" priority="2" operator="equal" dxfId="0">
      <formula>"Threshold Reached"</formula>
    </cfRule>
    <cfRule type="cellIs" priority="3" operator="equal" dxfId="2">
      <formula>"Warning"</formula>
    </cfRule>
    <cfRule type="cellIs" priority="4" operator="equal" dxfId="1">
      <formula>"Clear"</formula>
    </cfRule>
    <cfRule type="cellIs" priority="5" operator="equal" dxfId="3">
      <formula>"Setup Needed"</formula>
    </cfRule>
    <cfRule type="expression" priority="6" dxfId="4">
      <formula>OR($M7="Not Started",$M7="Ended",$M7="Not Monitored")</formula>
    </cfRule>
  </conditionalFormatting>
  <conditionalFormatting sqref="L7:L106">
    <cfRule type="expression" priority="7" dxfId="0">
      <formula>AND($L7&lt;&gt;"",$L7&lt;=0)</formula>
    </cfRule>
    <cfRule type="expression" priority="8" dxfId="2">
      <formula>AND($L7&gt;0,$L7&lt;=$I7)</formula>
    </cfRule>
  </conditionalFormatting>
  <conditionalFormatting sqref="R7:R106">
    <cfRule type="cellIs" priority="9" operator="equal" dxfId="0">
      <formula>"Overdue"</formula>
    </cfRule>
    <cfRule type="cellIs" priority="10" operator="equal" dxfId="5">
      <formula>"Due Date Needed"</formula>
    </cfRule>
    <cfRule type="cellIs" priority="11" operator="equal" dxfId="2">
      <formula>"Follow-Up Open"</formula>
    </cfRule>
  </conditionalFormatting>
  <dataValidations count="10">
    <dataValidation sqref="A7:A106" showDropDown="0" showInputMessage="0" showErrorMessage="0" allowBlank="0" type="textLength" operator="between">
      <formula1>1</formula1>
      <formula2>20</formula2>
    </dataValidation>
    <dataValidation sqref="B7:B106" showDropDown="0" showInputMessage="0" showErrorMessage="0" allowBlank="0" type="textLength" operator="lessThanOrEqual">
      <formula1>60</formula1>
    </dataValidation>
    <dataValidation sqref="D7:D106" showDropDown="0" showInputMessage="0" showErrorMessage="0" allowBlank="0" type="textLength" operator="lessThanOrEqual">
      <formula1>80</formula1>
    </dataValidation>
    <dataValidation sqref="E7:E106" showDropDown="0" showInputMessage="0" showErrorMessage="0" allowBlank="0" type="date" operator="between">
      <formula1>DATE(2020,1,1)</formula1>
      <formula2>DATE(2035,12,31)</formula2>
    </dataValidation>
    <dataValidation sqref="F7:F106" showDropDown="0" showInputMessage="0" showErrorMessage="0" allowBlank="0" type="custom">
      <formula1>=OR(F7="",AND(ISNUMBER(F7),F7&gt;=DATE(2020,1,1),F7&lt;=DATE(2035,12,31),OR(E7="",F7&gt;=E7)))</formula1>
    </dataValidation>
    <dataValidation sqref="G7:G106" showDropDown="0" showInputMessage="0" showErrorMessage="0" allowBlank="0" type="list">
      <formula1>"Active,Completed,Withdrawn"</formula1>
    </dataValidation>
    <dataValidation sqref="H7:H106" showDropDown="0" showInputMessage="0" showErrorMessage="0" allowBlank="0" type="decimal" operator="between">
      <formula1>0.25</formula1>
      <formula2>100</formula2>
    </dataValidation>
    <dataValidation sqref="I7:I106" showDropDown="0" showInputMessage="0" showErrorMessage="0" allowBlank="0" type="custom">
      <formula1>=OR(I7="",AND(ISNUMBER(I7),I7&gt;=0,OR(H7="",I7&lt;=H7)))</formula1>
    </dataValidation>
    <dataValidation sqref="O7:O106" showDropDown="0" showInputMessage="0" showErrorMessage="0" allowBlank="0" type="list">
      <formula1>"Not Started,In Progress,Closed,Not Required"</formula1>
    </dataValidation>
    <dataValidation sqref="P7:P106" showDropDown="0" showInputMessage="0" showErrorMessage="0" allowBlank="0" type="date" operator="between">
      <formula1>DATE(2020,1,1)</formula1>
      <formula2>DATE(2035,12,31)</formula2>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M506"/>
  <sheetViews>
    <sheetView showGridLines="0" zoomScale="90" workbookViewId="0">
      <pane ySplit="6" topLeftCell="A7" activePane="bottomLeft" state="frozen"/>
      <selection pane="bottomLeft" activeCell="A1" sqref="A1"/>
    </sheetView>
  </sheetViews>
  <sheetFormatPr baseColWidth="8" defaultRowHeight="15"/>
  <cols>
    <col width="16" customWidth="1" min="1" max="1"/>
    <col width="14" customWidth="1" min="2" max="2"/>
    <col width="16" customWidth="1" min="3" max="3"/>
    <col width="21" customWidth="1" min="4" max="4"/>
    <col width="29" customWidth="1" min="5" max="5"/>
    <col width="20" customWidth="1" min="6" max="6"/>
    <col width="14" customWidth="1" min="7" max="7"/>
    <col width="12" customWidth="1" min="8" max="8"/>
    <col width="14" customWidth="1" min="9" max="9"/>
    <col width="30" customWidth="1" min="10" max="10"/>
    <col width="18" customWidth="1" min="11" max="11"/>
    <col width="14" customWidth="1" min="12" max="12"/>
    <col width="25" customWidth="1" min="13" max="13"/>
  </cols>
  <sheetData>
    <row r="1">
      <c r="A1" s="18" t="inlineStr">
        <is>
          <t>Absence Log</t>
        </is>
      </c>
      <c r="B1" s="2" t="n"/>
      <c r="C1" s="2" t="n"/>
      <c r="D1" s="2" t="n"/>
      <c r="E1" s="2" t="n"/>
      <c r="F1" s="2" t="n"/>
      <c r="G1" s="2" t="n"/>
      <c r="H1" s="2" t="n"/>
      <c r="I1" s="2" t="n"/>
      <c r="J1" s="2" t="n"/>
      <c r="K1" s="2" t="n"/>
      <c r="L1" s="2" t="n"/>
      <c r="M1" s="2" t="n"/>
    </row>
    <row r="2">
      <c r="A2" s="3" t="inlineStr">
        <is>
          <t>Enter one row per absence event. Use Absence Units to represent full or partial missed sessions.</t>
        </is>
      </c>
    </row>
    <row r="4">
      <c r="A4" s="4" t="inlineStr">
        <is>
          <t>Avoid medical or other sensitive details. Use a short operational reason only when needed.</t>
        </is>
      </c>
    </row>
    <row r="6" ht="34" customHeight="1">
      <c r="A6" s="19" t="inlineStr">
        <is>
          <t>Record ID</t>
        </is>
      </c>
      <c r="B6" s="19" t="inlineStr">
        <is>
          <t>Absence Date</t>
        </is>
      </c>
      <c r="C6" s="19" t="inlineStr">
        <is>
          <t>Enrollment ID</t>
        </is>
      </c>
      <c r="D6" s="19" t="inlineStr">
        <is>
          <t>Participant Name</t>
        </is>
      </c>
      <c r="E6" s="19" t="inlineStr">
        <is>
          <t>Course / Section</t>
        </is>
      </c>
      <c r="F6" s="19" t="inlineStr">
        <is>
          <t>Absence Category</t>
        </is>
      </c>
      <c r="G6" s="19" t="inlineStr">
        <is>
          <t>Absence Units</t>
        </is>
      </c>
      <c r="H6" s="19" t="inlineStr">
        <is>
          <t>Excused?</t>
        </is>
      </c>
      <c r="I6" s="19" t="inlineStr">
        <is>
          <t>Counted Units</t>
        </is>
      </c>
      <c r="J6" s="19" t="inlineStr">
        <is>
          <t>Operational Reason</t>
        </is>
      </c>
      <c r="K6" s="19" t="inlineStr">
        <is>
          <t>Entered By</t>
        </is>
      </c>
      <c r="L6" s="19" t="inlineStr">
        <is>
          <t>Entry Date</t>
        </is>
      </c>
      <c r="M6" s="19" t="inlineStr">
        <is>
          <t>Data Check</t>
        </is>
      </c>
    </row>
    <row r="7">
      <c r="A7" s="20" t="inlineStr">
        <is>
          <t>ABS-260001</t>
        </is>
      </c>
      <c r="B7" s="37" t="n">
        <v>46246</v>
      </c>
      <c r="C7" s="20" t="inlineStr">
        <is>
          <t>ENR-26001</t>
        </is>
      </c>
      <c r="D7" s="24">
        <f>IF($A7="","",IF($C7="","",IFERROR(INDEX(tblRoster[Participant Name],MATCH($C7,tblRoster[Enrollment ID],0)),"")))</f>
        <v/>
      </c>
      <c r="E7" s="24">
        <f>IF($A7="","",IF($C7="","",IFERROR(INDEX(tblRoster[Course / Section],MATCH($C7,tblRoster[Enrollment ID],0)),"")))</f>
        <v/>
      </c>
      <c r="F7" s="20" t="inlineStr">
        <is>
          <t>Full Session</t>
        </is>
      </c>
      <c r="G7" s="22" t="n">
        <v>1</v>
      </c>
      <c r="H7" s="20" t="inlineStr">
        <is>
          <t>No</t>
        </is>
      </c>
      <c r="I7" s="23">
        <f>IF($A7="","",IF(OR($B7="",$C7="",$G7="",$H7=""),"",IF(AND($H7="Yes",Dashboard!$B$5="No"),0,$G7)))</f>
        <v/>
      </c>
      <c r="J7" s="20" t="inlineStr">
        <is>
          <t>Personal</t>
        </is>
      </c>
      <c r="K7" s="20" t="inlineStr">
        <is>
          <t>Dana Cole</t>
        </is>
      </c>
      <c r="L7" s="37" t="n">
        <v>46246</v>
      </c>
      <c r="M7" s="24">
        <f>IF($A7="","",IF(COUNTIF(tblAbsenceLog[Record ID],$A7)&gt;1,"Duplicate Record ID",IF($B7="","Missing Absence Date",IF($C7="","Missing Enrollment ID",IF(COUNTIF(tblRoster[Enrollment ID],$C7)=0,"Enrollment ID Not Found",IF($F7="","Missing Category",IF(OR($G7="",NOT(ISNUMBER($G7)),$G7&lt;=0),"Invalid Absence Units",IF($H7="","Missing Excused Status",IF($B7&gt;Dashboard!$B$4,"Future to As of Date","OK")))))))))</f>
        <v/>
      </c>
    </row>
    <row r="8">
      <c r="A8" s="20" t="inlineStr">
        <is>
          <t>ABS-260002</t>
        </is>
      </c>
      <c r="B8" s="37" t="n">
        <v>46261</v>
      </c>
      <c r="C8" s="20" t="inlineStr">
        <is>
          <t>ENR-26001</t>
        </is>
      </c>
      <c r="D8" s="24">
        <f>IF($A8="","",IF($C8="","",IFERROR(INDEX(tblRoster[Participant Name],MATCH($C8,tblRoster[Enrollment ID],0)),"")))</f>
        <v/>
      </c>
      <c r="E8" s="24">
        <f>IF($A8="","",IF($C8="","",IFERROR(INDEX(tblRoster[Course / Section],MATCH($C8,tblRoster[Enrollment ID],0)),"")))</f>
        <v/>
      </c>
      <c r="F8" s="20" t="inlineStr">
        <is>
          <t>Full Session</t>
        </is>
      </c>
      <c r="G8" s="22" t="n">
        <v>1</v>
      </c>
      <c r="H8" s="20" t="inlineStr">
        <is>
          <t>No</t>
        </is>
      </c>
      <c r="I8" s="23">
        <f>IF($A8="","",IF(OR($B8="",$C8="",$G8="",$H8=""),"",IF(AND($H8="Yes",Dashboard!$B$5="No"),0,$G8)))</f>
        <v/>
      </c>
      <c r="J8" s="20" t="inlineStr">
        <is>
          <t>Schedule conflict</t>
        </is>
      </c>
      <c r="K8" s="20" t="inlineStr">
        <is>
          <t>Dana Cole</t>
        </is>
      </c>
      <c r="L8" s="37" t="n">
        <v>46261</v>
      </c>
      <c r="M8" s="24">
        <f>IF($A8="","",IF(COUNTIF(tblAbsenceLog[Record ID],$A8)&gt;1,"Duplicate Record ID",IF($B8="","Missing Absence Date",IF($C8="","Missing Enrollment ID",IF(COUNTIF(tblRoster[Enrollment ID],$C8)=0,"Enrollment ID Not Found",IF($F8="","Missing Category",IF(OR($G8="",NOT(ISNUMBER($G8)),$G8&lt;=0),"Invalid Absence Units",IF($H8="","Missing Excused Status",IF($B8&gt;Dashboard!$B$4,"Future to As of Date","OK")))))))))</f>
        <v/>
      </c>
    </row>
    <row r="9">
      <c r="A9" s="20" t="inlineStr">
        <is>
          <t>ABS-260003</t>
        </is>
      </c>
      <c r="B9" s="37" t="n">
        <v>46252</v>
      </c>
      <c r="C9" s="20" t="inlineStr">
        <is>
          <t>ENR-26002</t>
        </is>
      </c>
      <c r="D9" s="24">
        <f>IF($A9="","",IF($C9="","",IFERROR(INDEX(tblRoster[Participant Name],MATCH($C9,tblRoster[Enrollment ID],0)),"")))</f>
        <v/>
      </c>
      <c r="E9" s="24">
        <f>IF($A9="","",IF($C9="","",IFERROR(INDEX(tblRoster[Course / Section],MATCH($C9,tblRoster[Enrollment ID],0)),"")))</f>
        <v/>
      </c>
      <c r="F9" s="20" t="inlineStr">
        <is>
          <t>Full Session</t>
        </is>
      </c>
      <c r="G9" s="22" t="n">
        <v>1</v>
      </c>
      <c r="H9" s="20" t="inlineStr">
        <is>
          <t>No</t>
        </is>
      </c>
      <c r="I9" s="23">
        <f>IF($A9="","",IF(OR($B9="",$C9="",$G9="",$H9=""),"",IF(AND($H9="Yes",Dashboard!$B$5="No"),0,$G9)))</f>
        <v/>
      </c>
      <c r="J9" s="20" t="inlineStr">
        <is>
          <t>Personal</t>
        </is>
      </c>
      <c r="K9" s="20" t="inlineStr">
        <is>
          <t>Marcus Lane</t>
        </is>
      </c>
      <c r="L9" s="37" t="n">
        <v>46252</v>
      </c>
      <c r="M9" s="24">
        <f>IF($A9="","",IF(COUNTIF(tblAbsenceLog[Record ID],$A9)&gt;1,"Duplicate Record ID",IF($B9="","Missing Absence Date",IF($C9="","Missing Enrollment ID",IF(COUNTIF(tblRoster[Enrollment ID],$C9)=0,"Enrollment ID Not Found",IF($F9="","Missing Category",IF(OR($G9="",NOT(ISNUMBER($G9)),$G9&lt;=0),"Invalid Absence Units",IF($H9="","Missing Excused Status",IF($B9&gt;Dashboard!$B$4,"Future to As of Date","OK")))))))))</f>
        <v/>
      </c>
    </row>
    <row r="10">
      <c r="A10" s="20" t="inlineStr">
        <is>
          <t>ABS-260004</t>
        </is>
      </c>
      <c r="B10" s="37" t="n">
        <v>46268</v>
      </c>
      <c r="C10" s="20" t="inlineStr">
        <is>
          <t>ENR-26002</t>
        </is>
      </c>
      <c r="D10" s="24">
        <f>IF($A10="","",IF($C10="","",IFERROR(INDEX(tblRoster[Participant Name],MATCH($C10,tblRoster[Enrollment ID],0)),"")))</f>
        <v/>
      </c>
      <c r="E10" s="24">
        <f>IF($A10="","",IF($C10="","",IFERROR(INDEX(tblRoster[Course / Section],MATCH($C10,tblRoster[Enrollment ID],0)),"")))</f>
        <v/>
      </c>
      <c r="F10" s="20" t="inlineStr">
        <is>
          <t>Full Session</t>
        </is>
      </c>
      <c r="G10" s="22" t="n">
        <v>1</v>
      </c>
      <c r="H10" s="20" t="inlineStr">
        <is>
          <t>No</t>
        </is>
      </c>
      <c r="I10" s="23">
        <f>IF($A10="","",IF(OR($B10="",$C10="",$G10="",$H10=""),"",IF(AND($H10="Yes",Dashboard!$B$5="No"),0,$G10)))</f>
        <v/>
      </c>
      <c r="J10" s="20" t="inlineStr">
        <is>
          <t>Transportation</t>
        </is>
      </c>
      <c r="K10" s="20" t="inlineStr">
        <is>
          <t>Marcus Lane</t>
        </is>
      </c>
      <c r="L10" s="37" t="n">
        <v>46268</v>
      </c>
      <c r="M10" s="24">
        <f>IF($A10="","",IF(COUNTIF(tblAbsenceLog[Record ID],$A10)&gt;1,"Duplicate Record ID",IF($B10="","Missing Absence Date",IF($C10="","Missing Enrollment ID",IF(COUNTIF(tblRoster[Enrollment ID],$C10)=0,"Enrollment ID Not Found",IF($F10="","Missing Category",IF(OR($G10="",NOT(ISNUMBER($G10)),$G10&lt;=0),"Invalid Absence Units",IF($H10="","Missing Excused Status",IF($B10&gt;Dashboard!$B$4,"Future to As of Date","OK")))))))))</f>
        <v/>
      </c>
    </row>
    <row r="11">
      <c r="A11" s="20" t="inlineStr">
        <is>
          <t>ABS-260005</t>
        </is>
      </c>
      <c r="B11" s="37" t="n">
        <v>46259</v>
      </c>
      <c r="C11" s="20" t="inlineStr">
        <is>
          <t>ENR-26003</t>
        </is>
      </c>
      <c r="D11" s="24">
        <f>IF($A11="","",IF($C11="","",IFERROR(INDEX(tblRoster[Participant Name],MATCH($C11,tblRoster[Enrollment ID],0)),"")))</f>
        <v/>
      </c>
      <c r="E11" s="24">
        <f>IF($A11="","",IF($C11="","",IFERROR(INDEX(tblRoster[Course / Section],MATCH($C11,tblRoster[Enrollment ID],0)),"")))</f>
        <v/>
      </c>
      <c r="F11" s="20" t="inlineStr">
        <is>
          <t>Partial Session</t>
        </is>
      </c>
      <c r="G11" s="22" t="n">
        <v>0.5</v>
      </c>
      <c r="H11" s="20" t="inlineStr">
        <is>
          <t>No</t>
        </is>
      </c>
      <c r="I11" s="23">
        <f>IF($A11="","",IF(OR($B11="",$C11="",$G11="",$H11=""),"",IF(AND($H11="Yes",Dashboard!$B$5="No"),0,$G11)))</f>
        <v/>
      </c>
      <c r="J11" s="20" t="inlineStr">
        <is>
          <t>Schedule conflict</t>
        </is>
      </c>
      <c r="K11" s="20" t="inlineStr">
        <is>
          <t>Dana Cole</t>
        </is>
      </c>
      <c r="L11" s="37" t="n">
        <v>46259</v>
      </c>
      <c r="M11" s="24">
        <f>IF($A11="","",IF(COUNTIF(tblAbsenceLog[Record ID],$A11)&gt;1,"Duplicate Record ID",IF($B11="","Missing Absence Date",IF($C11="","Missing Enrollment ID",IF(COUNTIF(tblRoster[Enrollment ID],$C11)=0,"Enrollment ID Not Found",IF($F11="","Missing Category",IF(OR($G11="",NOT(ISNUMBER($G11)),$G11&lt;=0),"Invalid Absence Units",IF($H11="","Missing Excused Status",IF($B11&gt;Dashboard!$B$4,"Future to As of Date","OK")))))))))</f>
        <v/>
      </c>
    </row>
    <row r="12">
      <c r="A12" s="20" t="inlineStr">
        <is>
          <t>ABS-260006</t>
        </is>
      </c>
      <c r="B12" s="37" t="n">
        <v>46253</v>
      </c>
      <c r="C12" s="20" t="inlineStr">
        <is>
          <t>ENR-26005</t>
        </is>
      </c>
      <c r="D12" s="24">
        <f>IF($A12="","",IF($C12="","",IFERROR(INDEX(tblRoster[Participant Name],MATCH($C12,tblRoster[Enrollment ID],0)),"")))</f>
        <v/>
      </c>
      <c r="E12" s="24">
        <f>IF($A12="","",IF($C12="","",IFERROR(INDEX(tblRoster[Course / Section],MATCH($C12,tblRoster[Enrollment ID],0)),"")))</f>
        <v/>
      </c>
      <c r="F12" s="20" t="inlineStr">
        <is>
          <t>Full Session</t>
        </is>
      </c>
      <c r="G12" s="22" t="n">
        <v>1</v>
      </c>
      <c r="H12" s="20" t="inlineStr">
        <is>
          <t>Yes</t>
        </is>
      </c>
      <c r="I12" s="23">
        <f>IF($A12="","",IF(OR($B12="",$C12="",$G12="",$H12=""),"",IF(AND($H12="Yes",Dashboard!$B$5="No"),0,$G12)))</f>
        <v/>
      </c>
      <c r="J12" s="20" t="inlineStr">
        <is>
          <t>Approved program exception</t>
        </is>
      </c>
      <c r="K12" s="20" t="inlineStr">
        <is>
          <t>Marcus Lane</t>
        </is>
      </c>
      <c r="L12" s="37" t="n">
        <v>46253</v>
      </c>
      <c r="M12" s="24">
        <f>IF($A12="","",IF(COUNTIF(tblAbsenceLog[Record ID],$A12)&gt;1,"Duplicate Record ID",IF($B12="","Missing Absence Date",IF($C12="","Missing Enrollment ID",IF(COUNTIF(tblRoster[Enrollment ID],$C12)=0,"Enrollment ID Not Found",IF($F12="","Missing Category",IF(OR($G12="",NOT(ISNUMBER($G12)),$G12&lt;=0),"Invalid Absence Units",IF($H12="","Missing Excused Status",IF($B12&gt;Dashboard!$B$4,"Future to As of Date","OK")))))))))</f>
        <v/>
      </c>
    </row>
    <row r="13">
      <c r="A13" s="20" t="inlineStr">
        <is>
          <t>ABS-260007</t>
        </is>
      </c>
      <c r="B13" s="37" t="n">
        <v>46188</v>
      </c>
      <c r="C13" s="20" t="inlineStr">
        <is>
          <t>ENR-26006</t>
        </is>
      </c>
      <c r="D13" s="24">
        <f>IF($A13="","",IF($C13="","",IFERROR(INDEX(tblRoster[Participant Name],MATCH($C13,tblRoster[Enrollment ID],0)),"")))</f>
        <v/>
      </c>
      <c r="E13" s="24">
        <f>IF($A13="","",IF($C13="","",IFERROR(INDEX(tblRoster[Course / Section],MATCH($C13,tblRoster[Enrollment ID],0)),"")))</f>
        <v/>
      </c>
      <c r="F13" s="20" t="inlineStr">
        <is>
          <t>Full Session</t>
        </is>
      </c>
      <c r="G13" s="22" t="n">
        <v>1</v>
      </c>
      <c r="H13" s="20" t="inlineStr">
        <is>
          <t>No</t>
        </is>
      </c>
      <c r="I13" s="23">
        <f>IF($A13="","",IF(OR($B13="",$C13="",$G13="",$H13=""),"",IF(AND($H13="Yes",Dashboard!$B$5="No"),0,$G13)))</f>
        <v/>
      </c>
      <c r="J13" s="20" t="inlineStr">
        <is>
          <t>Personal</t>
        </is>
      </c>
      <c r="K13" s="20" t="inlineStr">
        <is>
          <t>Riley Stone</t>
        </is>
      </c>
      <c r="L13" s="37" t="n">
        <v>46188</v>
      </c>
      <c r="M13" s="24">
        <f>IF($A13="","",IF(COUNTIF(tblAbsenceLog[Record ID],$A13)&gt;1,"Duplicate Record ID",IF($B13="","Missing Absence Date",IF($C13="","Missing Enrollment ID",IF(COUNTIF(tblRoster[Enrollment ID],$C13)=0,"Enrollment ID Not Found",IF($F13="","Missing Category",IF(OR($G13="",NOT(ISNUMBER($G13)),$G13&lt;=0),"Invalid Absence Units",IF($H13="","Missing Excused Status",IF($B13&gt;Dashboard!$B$4,"Future to As of Date","OK")))))))))</f>
        <v/>
      </c>
    </row>
    <row r="14">
      <c r="A14" s="20" t="inlineStr">
        <is>
          <t>ABS-260008</t>
        </is>
      </c>
      <c r="B14" s="37" t="n">
        <v>46248</v>
      </c>
      <c r="C14" s="20" t="inlineStr">
        <is>
          <t>ENR-26010</t>
        </is>
      </c>
      <c r="D14" s="24">
        <f>IF($A14="","",IF($C14="","",IFERROR(INDEX(tblRoster[Participant Name],MATCH($C14,tblRoster[Enrollment ID],0)),"")))</f>
        <v/>
      </c>
      <c r="E14" s="24">
        <f>IF($A14="","",IF($C14="","",IFERROR(INDEX(tblRoster[Course / Section],MATCH($C14,tblRoster[Enrollment ID],0)),"")))</f>
        <v/>
      </c>
      <c r="F14" s="20" t="inlineStr">
        <is>
          <t>Full Session</t>
        </is>
      </c>
      <c r="G14" s="22" t="n">
        <v>1</v>
      </c>
      <c r="H14" s="20" t="inlineStr">
        <is>
          <t>No</t>
        </is>
      </c>
      <c r="I14" s="23">
        <f>IF($A14="","",IF(OR($B14="",$C14="",$G14="",$H14=""),"",IF(AND($H14="Yes",Dashboard!$B$5="No"),0,$G14)))</f>
        <v/>
      </c>
      <c r="J14" s="20" t="inlineStr">
        <is>
          <t>Personal</t>
        </is>
      </c>
      <c r="K14" s="20" t="inlineStr">
        <is>
          <t>Dana Cole</t>
        </is>
      </c>
      <c r="L14" s="37" t="n">
        <v>46248</v>
      </c>
      <c r="M14" s="24">
        <f>IF($A14="","",IF(COUNTIF(tblAbsenceLog[Record ID],$A14)&gt;1,"Duplicate Record ID",IF($B14="","Missing Absence Date",IF($C14="","Missing Enrollment ID",IF(COUNTIF(tblRoster[Enrollment ID],$C14)=0,"Enrollment ID Not Found",IF($F14="","Missing Category",IF(OR($G14="",NOT(ISNUMBER($G14)),$G14&lt;=0),"Invalid Absence Units",IF($H14="","Missing Excused Status",IF($B14&gt;Dashboard!$B$4,"Future to As of Date","OK")))))))))</f>
        <v/>
      </c>
    </row>
    <row r="15">
      <c r="A15" s="20" t="inlineStr">
        <is>
          <t>ABS-260009</t>
        </is>
      </c>
      <c r="B15" s="37" t="n">
        <v>46262</v>
      </c>
      <c r="C15" s="20" t="inlineStr">
        <is>
          <t>ENR-26010</t>
        </is>
      </c>
      <c r="D15" s="24">
        <f>IF($A15="","",IF($C15="","",IFERROR(INDEX(tblRoster[Participant Name],MATCH($C15,tblRoster[Enrollment ID],0)),"")))</f>
        <v/>
      </c>
      <c r="E15" s="24">
        <f>IF($A15="","",IF($C15="","",IFERROR(INDEX(tblRoster[Course / Section],MATCH($C15,tblRoster[Enrollment ID],0)),"")))</f>
        <v/>
      </c>
      <c r="F15" s="20" t="inlineStr">
        <is>
          <t>Full Session</t>
        </is>
      </c>
      <c r="G15" s="22" t="n">
        <v>1</v>
      </c>
      <c r="H15" s="20" t="inlineStr">
        <is>
          <t>No</t>
        </is>
      </c>
      <c r="I15" s="23">
        <f>IF($A15="","",IF(OR($B15="",$C15="",$G15="",$H15=""),"",IF(AND($H15="Yes",Dashboard!$B$5="No"),0,$G15)))</f>
        <v/>
      </c>
      <c r="J15" s="20" t="inlineStr">
        <is>
          <t>Schedule conflict</t>
        </is>
      </c>
      <c r="K15" s="20" t="inlineStr">
        <is>
          <t>Dana Cole</t>
        </is>
      </c>
      <c r="L15" s="37" t="n">
        <v>46262</v>
      </c>
      <c r="M15" s="24">
        <f>IF($A15="","",IF(COUNTIF(tblAbsenceLog[Record ID],$A15)&gt;1,"Duplicate Record ID",IF($B15="","Missing Absence Date",IF($C15="","Missing Enrollment ID",IF(COUNTIF(tblRoster[Enrollment ID],$C15)=0,"Enrollment ID Not Found",IF($F15="","Missing Category",IF(OR($G15="",NOT(ISNUMBER($G15)),$G15&lt;=0),"Invalid Absence Units",IF($H15="","Missing Excused Status",IF($B15&gt;Dashboard!$B$4,"Future to As of Date","OK")))))))))</f>
        <v/>
      </c>
    </row>
    <row r="16">
      <c r="A16" s="20" t="inlineStr">
        <is>
          <t>ABS-260010</t>
        </is>
      </c>
      <c r="B16" s="37" t="n">
        <v>46269</v>
      </c>
      <c r="C16" s="20" t="inlineStr">
        <is>
          <t>ENR-26010</t>
        </is>
      </c>
      <c r="D16" s="24">
        <f>IF($A16="","",IF($C16="","",IFERROR(INDEX(tblRoster[Participant Name],MATCH($C16,tblRoster[Enrollment ID],0)),"")))</f>
        <v/>
      </c>
      <c r="E16" s="24">
        <f>IF($A16="","",IF($C16="","",IFERROR(INDEX(tblRoster[Course / Section],MATCH($C16,tblRoster[Enrollment ID],0)),"")))</f>
        <v/>
      </c>
      <c r="F16" s="20" t="inlineStr">
        <is>
          <t>Partial Session</t>
        </is>
      </c>
      <c r="G16" s="22" t="n">
        <v>0.5</v>
      </c>
      <c r="H16" s="20" t="inlineStr">
        <is>
          <t>No</t>
        </is>
      </c>
      <c r="I16" s="23">
        <f>IF($A16="","",IF(OR($B16="",$C16="",$G16="",$H16=""),"",IF(AND($H16="Yes",Dashboard!$B$5="No"),0,$G16)))</f>
        <v/>
      </c>
      <c r="J16" s="20" t="inlineStr">
        <is>
          <t>Transportation</t>
        </is>
      </c>
      <c r="K16" s="20" t="inlineStr">
        <is>
          <t>Dana Cole</t>
        </is>
      </c>
      <c r="L16" s="37" t="n">
        <v>46269</v>
      </c>
      <c r="M16" s="24">
        <f>IF($A16="","",IF(COUNTIF(tblAbsenceLog[Record ID],$A16)&gt;1,"Duplicate Record ID",IF($B16="","Missing Absence Date",IF($C16="","Missing Enrollment ID",IF(COUNTIF(tblRoster[Enrollment ID],$C16)=0,"Enrollment ID Not Found",IF($F16="","Missing Category",IF(OR($G16="",NOT(ISNUMBER($G16)),$G16&lt;=0),"Invalid Absence Units",IF($H16="","Missing Excused Status",IF($B16&gt;Dashboard!$B$4,"Future to As of Date","OK")))))))))</f>
        <v/>
      </c>
    </row>
    <row r="17">
      <c r="A17" s="20" t="n"/>
      <c r="B17" s="37" t="n"/>
      <c r="C17" s="20" t="n"/>
      <c r="D17" s="24">
        <f>IF($A17="","",IF($C17="","",IFERROR(INDEX(tblRoster[Participant Name],MATCH($C17,tblRoster[Enrollment ID],0)),"")))</f>
        <v/>
      </c>
      <c r="E17" s="24">
        <f>IF($A17="","",IF($C17="","",IFERROR(INDEX(tblRoster[Course / Section],MATCH($C17,tblRoster[Enrollment ID],0)),"")))</f>
        <v/>
      </c>
      <c r="F17" s="20" t="n"/>
      <c r="G17" s="22" t="n"/>
      <c r="H17" s="20" t="n"/>
      <c r="I17" s="23">
        <f>IF($A17="","",IF(OR($B17="",$C17="",$G17="",$H17=""),"",IF(AND($H17="Yes",Dashboard!$B$5="No"),0,$G17)))</f>
        <v/>
      </c>
      <c r="J17" s="20" t="n"/>
      <c r="K17" s="20" t="n"/>
      <c r="L17" s="37" t="n"/>
      <c r="M17" s="24">
        <f>IF($A17="","",IF(COUNTIF(tblAbsenceLog[Record ID],$A17)&gt;1,"Duplicate Record ID",IF($B17="","Missing Absence Date",IF($C17="","Missing Enrollment ID",IF(COUNTIF(tblRoster[Enrollment ID],$C17)=0,"Enrollment ID Not Found",IF($F17="","Missing Category",IF(OR($G17="",NOT(ISNUMBER($G17)),$G17&lt;=0),"Invalid Absence Units",IF($H17="","Missing Excused Status",IF($B17&gt;Dashboard!$B$4,"Future to As of Date","OK")))))))))</f>
        <v/>
      </c>
    </row>
    <row r="18">
      <c r="A18" s="20" t="n"/>
      <c r="B18" s="37" t="n"/>
      <c r="C18" s="20" t="n"/>
      <c r="D18" s="24">
        <f>IF($A18="","",IF($C18="","",IFERROR(INDEX(tblRoster[Participant Name],MATCH($C18,tblRoster[Enrollment ID],0)),"")))</f>
        <v/>
      </c>
      <c r="E18" s="24">
        <f>IF($A18="","",IF($C18="","",IFERROR(INDEX(tblRoster[Course / Section],MATCH($C18,tblRoster[Enrollment ID],0)),"")))</f>
        <v/>
      </c>
      <c r="F18" s="20" t="n"/>
      <c r="G18" s="22" t="n"/>
      <c r="H18" s="20" t="n"/>
      <c r="I18" s="23">
        <f>IF($A18="","",IF(OR($B18="",$C18="",$G18="",$H18=""),"",IF(AND($H18="Yes",Dashboard!$B$5="No"),0,$G18)))</f>
        <v/>
      </c>
      <c r="J18" s="20" t="n"/>
      <c r="K18" s="20" t="n"/>
      <c r="L18" s="37" t="n"/>
      <c r="M18" s="24">
        <f>IF($A18="","",IF(COUNTIF(tblAbsenceLog[Record ID],$A18)&gt;1,"Duplicate Record ID",IF($B18="","Missing Absence Date",IF($C18="","Missing Enrollment ID",IF(COUNTIF(tblRoster[Enrollment ID],$C18)=0,"Enrollment ID Not Found",IF($F18="","Missing Category",IF(OR($G18="",NOT(ISNUMBER($G18)),$G18&lt;=0),"Invalid Absence Units",IF($H18="","Missing Excused Status",IF($B18&gt;Dashboard!$B$4,"Future to As of Date","OK")))))))))</f>
        <v/>
      </c>
    </row>
    <row r="19">
      <c r="A19" s="20" t="n"/>
      <c r="B19" s="37" t="n"/>
      <c r="C19" s="20" t="n"/>
      <c r="D19" s="24">
        <f>IF($A19="","",IF($C19="","",IFERROR(INDEX(tblRoster[Participant Name],MATCH($C19,tblRoster[Enrollment ID],0)),"")))</f>
        <v/>
      </c>
      <c r="E19" s="24">
        <f>IF($A19="","",IF($C19="","",IFERROR(INDEX(tblRoster[Course / Section],MATCH($C19,tblRoster[Enrollment ID],0)),"")))</f>
        <v/>
      </c>
      <c r="F19" s="20" t="n"/>
      <c r="G19" s="22" t="n"/>
      <c r="H19" s="20" t="n"/>
      <c r="I19" s="23">
        <f>IF($A19="","",IF(OR($B19="",$C19="",$G19="",$H19=""),"",IF(AND($H19="Yes",Dashboard!$B$5="No"),0,$G19)))</f>
        <v/>
      </c>
      <c r="J19" s="20" t="n"/>
      <c r="K19" s="20" t="n"/>
      <c r="L19" s="37" t="n"/>
      <c r="M19" s="24">
        <f>IF($A19="","",IF(COUNTIF(tblAbsenceLog[Record ID],$A19)&gt;1,"Duplicate Record ID",IF($B19="","Missing Absence Date",IF($C19="","Missing Enrollment ID",IF(COUNTIF(tblRoster[Enrollment ID],$C19)=0,"Enrollment ID Not Found",IF($F19="","Missing Category",IF(OR($G19="",NOT(ISNUMBER($G19)),$G19&lt;=0),"Invalid Absence Units",IF($H19="","Missing Excused Status",IF($B19&gt;Dashboard!$B$4,"Future to As of Date","OK")))))))))</f>
        <v/>
      </c>
    </row>
    <row r="20">
      <c r="A20" s="20" t="n"/>
      <c r="B20" s="37" t="n"/>
      <c r="C20" s="20" t="n"/>
      <c r="D20" s="24">
        <f>IF($A20="","",IF($C20="","",IFERROR(INDEX(tblRoster[Participant Name],MATCH($C20,tblRoster[Enrollment ID],0)),"")))</f>
        <v/>
      </c>
      <c r="E20" s="24">
        <f>IF($A20="","",IF($C20="","",IFERROR(INDEX(tblRoster[Course / Section],MATCH($C20,tblRoster[Enrollment ID],0)),"")))</f>
        <v/>
      </c>
      <c r="F20" s="20" t="n"/>
      <c r="G20" s="22" t="n"/>
      <c r="H20" s="20" t="n"/>
      <c r="I20" s="23">
        <f>IF($A20="","",IF(OR($B20="",$C20="",$G20="",$H20=""),"",IF(AND($H20="Yes",Dashboard!$B$5="No"),0,$G20)))</f>
        <v/>
      </c>
      <c r="J20" s="20" t="n"/>
      <c r="K20" s="20" t="n"/>
      <c r="L20" s="37" t="n"/>
      <c r="M20" s="24">
        <f>IF($A20="","",IF(COUNTIF(tblAbsenceLog[Record ID],$A20)&gt;1,"Duplicate Record ID",IF($B20="","Missing Absence Date",IF($C20="","Missing Enrollment ID",IF(COUNTIF(tblRoster[Enrollment ID],$C20)=0,"Enrollment ID Not Found",IF($F20="","Missing Category",IF(OR($G20="",NOT(ISNUMBER($G20)),$G20&lt;=0),"Invalid Absence Units",IF($H20="","Missing Excused Status",IF($B20&gt;Dashboard!$B$4,"Future to As of Date","OK")))))))))</f>
        <v/>
      </c>
    </row>
    <row r="21">
      <c r="A21" s="20" t="n"/>
      <c r="B21" s="37" t="n"/>
      <c r="C21" s="20" t="n"/>
      <c r="D21" s="24">
        <f>IF($A21="","",IF($C21="","",IFERROR(INDEX(tblRoster[Participant Name],MATCH($C21,tblRoster[Enrollment ID],0)),"")))</f>
        <v/>
      </c>
      <c r="E21" s="24">
        <f>IF($A21="","",IF($C21="","",IFERROR(INDEX(tblRoster[Course / Section],MATCH($C21,tblRoster[Enrollment ID],0)),"")))</f>
        <v/>
      </c>
      <c r="F21" s="20" t="n"/>
      <c r="G21" s="22" t="n"/>
      <c r="H21" s="20" t="n"/>
      <c r="I21" s="23">
        <f>IF($A21="","",IF(OR($B21="",$C21="",$G21="",$H21=""),"",IF(AND($H21="Yes",Dashboard!$B$5="No"),0,$G21)))</f>
        <v/>
      </c>
      <c r="J21" s="20" t="n"/>
      <c r="K21" s="20" t="n"/>
      <c r="L21" s="37" t="n"/>
      <c r="M21" s="24">
        <f>IF($A21="","",IF(COUNTIF(tblAbsenceLog[Record ID],$A21)&gt;1,"Duplicate Record ID",IF($B21="","Missing Absence Date",IF($C21="","Missing Enrollment ID",IF(COUNTIF(tblRoster[Enrollment ID],$C21)=0,"Enrollment ID Not Found",IF($F21="","Missing Category",IF(OR($G21="",NOT(ISNUMBER($G21)),$G21&lt;=0),"Invalid Absence Units",IF($H21="","Missing Excused Status",IF($B21&gt;Dashboard!$B$4,"Future to As of Date","OK")))))))))</f>
        <v/>
      </c>
    </row>
    <row r="22">
      <c r="A22" s="20" t="n"/>
      <c r="B22" s="37" t="n"/>
      <c r="C22" s="20" t="n"/>
      <c r="D22" s="24">
        <f>IF($A22="","",IF($C22="","",IFERROR(INDEX(tblRoster[Participant Name],MATCH($C22,tblRoster[Enrollment ID],0)),"")))</f>
        <v/>
      </c>
      <c r="E22" s="24">
        <f>IF($A22="","",IF($C22="","",IFERROR(INDEX(tblRoster[Course / Section],MATCH($C22,tblRoster[Enrollment ID],0)),"")))</f>
        <v/>
      </c>
      <c r="F22" s="20" t="n"/>
      <c r="G22" s="22" t="n"/>
      <c r="H22" s="20" t="n"/>
      <c r="I22" s="23">
        <f>IF($A22="","",IF(OR($B22="",$C22="",$G22="",$H22=""),"",IF(AND($H22="Yes",Dashboard!$B$5="No"),0,$G22)))</f>
        <v/>
      </c>
      <c r="J22" s="20" t="n"/>
      <c r="K22" s="20" t="n"/>
      <c r="L22" s="37" t="n"/>
      <c r="M22" s="24">
        <f>IF($A22="","",IF(COUNTIF(tblAbsenceLog[Record ID],$A22)&gt;1,"Duplicate Record ID",IF($B22="","Missing Absence Date",IF($C22="","Missing Enrollment ID",IF(COUNTIF(tblRoster[Enrollment ID],$C22)=0,"Enrollment ID Not Found",IF($F22="","Missing Category",IF(OR($G22="",NOT(ISNUMBER($G22)),$G22&lt;=0),"Invalid Absence Units",IF($H22="","Missing Excused Status",IF($B22&gt;Dashboard!$B$4,"Future to As of Date","OK")))))))))</f>
        <v/>
      </c>
    </row>
    <row r="23">
      <c r="A23" s="20" t="n"/>
      <c r="B23" s="37" t="n"/>
      <c r="C23" s="20" t="n"/>
      <c r="D23" s="24">
        <f>IF($A23="","",IF($C23="","",IFERROR(INDEX(tblRoster[Participant Name],MATCH($C23,tblRoster[Enrollment ID],0)),"")))</f>
        <v/>
      </c>
      <c r="E23" s="24">
        <f>IF($A23="","",IF($C23="","",IFERROR(INDEX(tblRoster[Course / Section],MATCH($C23,tblRoster[Enrollment ID],0)),"")))</f>
        <v/>
      </c>
      <c r="F23" s="20" t="n"/>
      <c r="G23" s="22" t="n"/>
      <c r="H23" s="20" t="n"/>
      <c r="I23" s="23">
        <f>IF($A23="","",IF(OR($B23="",$C23="",$G23="",$H23=""),"",IF(AND($H23="Yes",Dashboard!$B$5="No"),0,$G23)))</f>
        <v/>
      </c>
      <c r="J23" s="20" t="n"/>
      <c r="K23" s="20" t="n"/>
      <c r="L23" s="37" t="n"/>
      <c r="M23" s="24">
        <f>IF($A23="","",IF(COUNTIF(tblAbsenceLog[Record ID],$A23)&gt;1,"Duplicate Record ID",IF($B23="","Missing Absence Date",IF($C23="","Missing Enrollment ID",IF(COUNTIF(tblRoster[Enrollment ID],$C23)=0,"Enrollment ID Not Found",IF($F23="","Missing Category",IF(OR($G23="",NOT(ISNUMBER($G23)),$G23&lt;=0),"Invalid Absence Units",IF($H23="","Missing Excused Status",IF($B23&gt;Dashboard!$B$4,"Future to As of Date","OK")))))))))</f>
        <v/>
      </c>
    </row>
    <row r="24">
      <c r="A24" s="20" t="n"/>
      <c r="B24" s="37" t="n"/>
      <c r="C24" s="20" t="n"/>
      <c r="D24" s="24">
        <f>IF($A24="","",IF($C24="","",IFERROR(INDEX(tblRoster[Participant Name],MATCH($C24,tblRoster[Enrollment ID],0)),"")))</f>
        <v/>
      </c>
      <c r="E24" s="24">
        <f>IF($A24="","",IF($C24="","",IFERROR(INDEX(tblRoster[Course / Section],MATCH($C24,tblRoster[Enrollment ID],0)),"")))</f>
        <v/>
      </c>
      <c r="F24" s="20" t="n"/>
      <c r="G24" s="22" t="n"/>
      <c r="H24" s="20" t="n"/>
      <c r="I24" s="23">
        <f>IF($A24="","",IF(OR($B24="",$C24="",$G24="",$H24=""),"",IF(AND($H24="Yes",Dashboard!$B$5="No"),0,$G24)))</f>
        <v/>
      </c>
      <c r="J24" s="20" t="n"/>
      <c r="K24" s="20" t="n"/>
      <c r="L24" s="37" t="n"/>
      <c r="M24" s="24">
        <f>IF($A24="","",IF(COUNTIF(tblAbsenceLog[Record ID],$A24)&gt;1,"Duplicate Record ID",IF($B24="","Missing Absence Date",IF($C24="","Missing Enrollment ID",IF(COUNTIF(tblRoster[Enrollment ID],$C24)=0,"Enrollment ID Not Found",IF($F24="","Missing Category",IF(OR($G24="",NOT(ISNUMBER($G24)),$G24&lt;=0),"Invalid Absence Units",IF($H24="","Missing Excused Status",IF($B24&gt;Dashboard!$B$4,"Future to As of Date","OK")))))))))</f>
        <v/>
      </c>
    </row>
    <row r="25">
      <c r="A25" s="20" t="n"/>
      <c r="B25" s="37" t="n"/>
      <c r="C25" s="20" t="n"/>
      <c r="D25" s="24">
        <f>IF($A25="","",IF($C25="","",IFERROR(INDEX(tblRoster[Participant Name],MATCH($C25,tblRoster[Enrollment ID],0)),"")))</f>
        <v/>
      </c>
      <c r="E25" s="24">
        <f>IF($A25="","",IF($C25="","",IFERROR(INDEX(tblRoster[Course / Section],MATCH($C25,tblRoster[Enrollment ID],0)),"")))</f>
        <v/>
      </c>
      <c r="F25" s="20" t="n"/>
      <c r="G25" s="22" t="n"/>
      <c r="H25" s="20" t="n"/>
      <c r="I25" s="23">
        <f>IF($A25="","",IF(OR($B25="",$C25="",$G25="",$H25=""),"",IF(AND($H25="Yes",Dashboard!$B$5="No"),0,$G25)))</f>
        <v/>
      </c>
      <c r="J25" s="20" t="n"/>
      <c r="K25" s="20" t="n"/>
      <c r="L25" s="37" t="n"/>
      <c r="M25" s="24">
        <f>IF($A25="","",IF(COUNTIF(tblAbsenceLog[Record ID],$A25)&gt;1,"Duplicate Record ID",IF($B25="","Missing Absence Date",IF($C25="","Missing Enrollment ID",IF(COUNTIF(tblRoster[Enrollment ID],$C25)=0,"Enrollment ID Not Found",IF($F25="","Missing Category",IF(OR($G25="",NOT(ISNUMBER($G25)),$G25&lt;=0),"Invalid Absence Units",IF($H25="","Missing Excused Status",IF($B25&gt;Dashboard!$B$4,"Future to As of Date","OK")))))))))</f>
        <v/>
      </c>
    </row>
    <row r="26">
      <c r="A26" s="20" t="n"/>
      <c r="B26" s="37" t="n"/>
      <c r="C26" s="20" t="n"/>
      <c r="D26" s="24">
        <f>IF($A26="","",IF($C26="","",IFERROR(INDEX(tblRoster[Participant Name],MATCH($C26,tblRoster[Enrollment ID],0)),"")))</f>
        <v/>
      </c>
      <c r="E26" s="24">
        <f>IF($A26="","",IF($C26="","",IFERROR(INDEX(tblRoster[Course / Section],MATCH($C26,tblRoster[Enrollment ID],0)),"")))</f>
        <v/>
      </c>
      <c r="F26" s="20" t="n"/>
      <c r="G26" s="22" t="n"/>
      <c r="H26" s="20" t="n"/>
      <c r="I26" s="23">
        <f>IF($A26="","",IF(OR($B26="",$C26="",$G26="",$H26=""),"",IF(AND($H26="Yes",Dashboard!$B$5="No"),0,$G26)))</f>
        <v/>
      </c>
      <c r="J26" s="20" t="n"/>
      <c r="K26" s="20" t="n"/>
      <c r="L26" s="37" t="n"/>
      <c r="M26" s="24">
        <f>IF($A26="","",IF(COUNTIF(tblAbsenceLog[Record ID],$A26)&gt;1,"Duplicate Record ID",IF($B26="","Missing Absence Date",IF($C26="","Missing Enrollment ID",IF(COUNTIF(tblRoster[Enrollment ID],$C26)=0,"Enrollment ID Not Found",IF($F26="","Missing Category",IF(OR($G26="",NOT(ISNUMBER($G26)),$G26&lt;=0),"Invalid Absence Units",IF($H26="","Missing Excused Status",IF($B26&gt;Dashboard!$B$4,"Future to As of Date","OK")))))))))</f>
        <v/>
      </c>
    </row>
    <row r="27">
      <c r="A27" s="20" t="n"/>
      <c r="B27" s="37" t="n"/>
      <c r="C27" s="20" t="n"/>
      <c r="D27" s="24">
        <f>IF($A27="","",IF($C27="","",IFERROR(INDEX(tblRoster[Participant Name],MATCH($C27,tblRoster[Enrollment ID],0)),"")))</f>
        <v/>
      </c>
      <c r="E27" s="24">
        <f>IF($A27="","",IF($C27="","",IFERROR(INDEX(tblRoster[Course / Section],MATCH($C27,tblRoster[Enrollment ID],0)),"")))</f>
        <v/>
      </c>
      <c r="F27" s="20" t="n"/>
      <c r="G27" s="22" t="n"/>
      <c r="H27" s="20" t="n"/>
      <c r="I27" s="23">
        <f>IF($A27="","",IF(OR($B27="",$C27="",$G27="",$H27=""),"",IF(AND($H27="Yes",Dashboard!$B$5="No"),0,$G27)))</f>
        <v/>
      </c>
      <c r="J27" s="20" t="n"/>
      <c r="K27" s="20" t="n"/>
      <c r="L27" s="37" t="n"/>
      <c r="M27" s="24">
        <f>IF($A27="","",IF(COUNTIF(tblAbsenceLog[Record ID],$A27)&gt;1,"Duplicate Record ID",IF($B27="","Missing Absence Date",IF($C27="","Missing Enrollment ID",IF(COUNTIF(tblRoster[Enrollment ID],$C27)=0,"Enrollment ID Not Found",IF($F27="","Missing Category",IF(OR($G27="",NOT(ISNUMBER($G27)),$G27&lt;=0),"Invalid Absence Units",IF($H27="","Missing Excused Status",IF($B27&gt;Dashboard!$B$4,"Future to As of Date","OK")))))))))</f>
        <v/>
      </c>
    </row>
    <row r="28">
      <c r="A28" s="20" t="n"/>
      <c r="B28" s="37" t="n"/>
      <c r="C28" s="20" t="n"/>
      <c r="D28" s="24">
        <f>IF($A28="","",IF($C28="","",IFERROR(INDEX(tblRoster[Participant Name],MATCH($C28,tblRoster[Enrollment ID],0)),"")))</f>
        <v/>
      </c>
      <c r="E28" s="24">
        <f>IF($A28="","",IF($C28="","",IFERROR(INDEX(tblRoster[Course / Section],MATCH($C28,tblRoster[Enrollment ID],0)),"")))</f>
        <v/>
      </c>
      <c r="F28" s="20" t="n"/>
      <c r="G28" s="22" t="n"/>
      <c r="H28" s="20" t="n"/>
      <c r="I28" s="23">
        <f>IF($A28="","",IF(OR($B28="",$C28="",$G28="",$H28=""),"",IF(AND($H28="Yes",Dashboard!$B$5="No"),0,$G28)))</f>
        <v/>
      </c>
      <c r="J28" s="20" t="n"/>
      <c r="K28" s="20" t="n"/>
      <c r="L28" s="37" t="n"/>
      <c r="M28" s="24">
        <f>IF($A28="","",IF(COUNTIF(tblAbsenceLog[Record ID],$A28)&gt;1,"Duplicate Record ID",IF($B28="","Missing Absence Date",IF($C28="","Missing Enrollment ID",IF(COUNTIF(tblRoster[Enrollment ID],$C28)=0,"Enrollment ID Not Found",IF($F28="","Missing Category",IF(OR($G28="",NOT(ISNUMBER($G28)),$G28&lt;=0),"Invalid Absence Units",IF($H28="","Missing Excused Status",IF($B28&gt;Dashboard!$B$4,"Future to As of Date","OK")))))))))</f>
        <v/>
      </c>
    </row>
    <row r="29">
      <c r="A29" s="20" t="n"/>
      <c r="B29" s="37" t="n"/>
      <c r="C29" s="20" t="n"/>
      <c r="D29" s="24">
        <f>IF($A29="","",IF($C29="","",IFERROR(INDEX(tblRoster[Participant Name],MATCH($C29,tblRoster[Enrollment ID],0)),"")))</f>
        <v/>
      </c>
      <c r="E29" s="24">
        <f>IF($A29="","",IF($C29="","",IFERROR(INDEX(tblRoster[Course / Section],MATCH($C29,tblRoster[Enrollment ID],0)),"")))</f>
        <v/>
      </c>
      <c r="F29" s="20" t="n"/>
      <c r="G29" s="22" t="n"/>
      <c r="H29" s="20" t="n"/>
      <c r="I29" s="23">
        <f>IF($A29="","",IF(OR($B29="",$C29="",$G29="",$H29=""),"",IF(AND($H29="Yes",Dashboard!$B$5="No"),0,$G29)))</f>
        <v/>
      </c>
      <c r="J29" s="20" t="n"/>
      <c r="K29" s="20" t="n"/>
      <c r="L29" s="37" t="n"/>
      <c r="M29" s="24">
        <f>IF($A29="","",IF(COUNTIF(tblAbsenceLog[Record ID],$A29)&gt;1,"Duplicate Record ID",IF($B29="","Missing Absence Date",IF($C29="","Missing Enrollment ID",IF(COUNTIF(tblRoster[Enrollment ID],$C29)=0,"Enrollment ID Not Found",IF($F29="","Missing Category",IF(OR($G29="",NOT(ISNUMBER($G29)),$G29&lt;=0),"Invalid Absence Units",IF($H29="","Missing Excused Status",IF($B29&gt;Dashboard!$B$4,"Future to As of Date","OK")))))))))</f>
        <v/>
      </c>
    </row>
    <row r="30">
      <c r="A30" s="20" t="n"/>
      <c r="B30" s="37" t="n"/>
      <c r="C30" s="20" t="n"/>
      <c r="D30" s="24">
        <f>IF($A30="","",IF($C30="","",IFERROR(INDEX(tblRoster[Participant Name],MATCH($C30,tblRoster[Enrollment ID],0)),"")))</f>
        <v/>
      </c>
      <c r="E30" s="24">
        <f>IF($A30="","",IF($C30="","",IFERROR(INDEX(tblRoster[Course / Section],MATCH($C30,tblRoster[Enrollment ID],0)),"")))</f>
        <v/>
      </c>
      <c r="F30" s="20" t="n"/>
      <c r="G30" s="22" t="n"/>
      <c r="H30" s="20" t="n"/>
      <c r="I30" s="23">
        <f>IF($A30="","",IF(OR($B30="",$C30="",$G30="",$H30=""),"",IF(AND($H30="Yes",Dashboard!$B$5="No"),0,$G30)))</f>
        <v/>
      </c>
      <c r="J30" s="20" t="n"/>
      <c r="K30" s="20" t="n"/>
      <c r="L30" s="37" t="n"/>
      <c r="M30" s="24">
        <f>IF($A30="","",IF(COUNTIF(tblAbsenceLog[Record ID],$A30)&gt;1,"Duplicate Record ID",IF($B30="","Missing Absence Date",IF($C30="","Missing Enrollment ID",IF(COUNTIF(tblRoster[Enrollment ID],$C30)=0,"Enrollment ID Not Found",IF($F30="","Missing Category",IF(OR($G30="",NOT(ISNUMBER($G30)),$G30&lt;=0),"Invalid Absence Units",IF($H30="","Missing Excused Status",IF($B30&gt;Dashboard!$B$4,"Future to As of Date","OK")))))))))</f>
        <v/>
      </c>
    </row>
    <row r="31">
      <c r="A31" s="20" t="n"/>
      <c r="B31" s="37" t="n"/>
      <c r="C31" s="20" t="n"/>
      <c r="D31" s="24">
        <f>IF($A31="","",IF($C31="","",IFERROR(INDEX(tblRoster[Participant Name],MATCH($C31,tblRoster[Enrollment ID],0)),"")))</f>
        <v/>
      </c>
      <c r="E31" s="24">
        <f>IF($A31="","",IF($C31="","",IFERROR(INDEX(tblRoster[Course / Section],MATCH($C31,tblRoster[Enrollment ID],0)),"")))</f>
        <v/>
      </c>
      <c r="F31" s="20" t="n"/>
      <c r="G31" s="22" t="n"/>
      <c r="H31" s="20" t="n"/>
      <c r="I31" s="23">
        <f>IF($A31="","",IF(OR($B31="",$C31="",$G31="",$H31=""),"",IF(AND($H31="Yes",Dashboard!$B$5="No"),0,$G31)))</f>
        <v/>
      </c>
      <c r="J31" s="20" t="n"/>
      <c r="K31" s="20" t="n"/>
      <c r="L31" s="37" t="n"/>
      <c r="M31" s="24">
        <f>IF($A31="","",IF(COUNTIF(tblAbsenceLog[Record ID],$A31)&gt;1,"Duplicate Record ID",IF($B31="","Missing Absence Date",IF($C31="","Missing Enrollment ID",IF(COUNTIF(tblRoster[Enrollment ID],$C31)=0,"Enrollment ID Not Found",IF($F31="","Missing Category",IF(OR($G31="",NOT(ISNUMBER($G31)),$G31&lt;=0),"Invalid Absence Units",IF($H31="","Missing Excused Status",IF($B31&gt;Dashboard!$B$4,"Future to As of Date","OK")))))))))</f>
        <v/>
      </c>
    </row>
    <row r="32">
      <c r="A32" s="20" t="n"/>
      <c r="B32" s="37" t="n"/>
      <c r="C32" s="20" t="n"/>
      <c r="D32" s="24">
        <f>IF($A32="","",IF($C32="","",IFERROR(INDEX(tblRoster[Participant Name],MATCH($C32,tblRoster[Enrollment ID],0)),"")))</f>
        <v/>
      </c>
      <c r="E32" s="24">
        <f>IF($A32="","",IF($C32="","",IFERROR(INDEX(tblRoster[Course / Section],MATCH($C32,tblRoster[Enrollment ID],0)),"")))</f>
        <v/>
      </c>
      <c r="F32" s="20" t="n"/>
      <c r="G32" s="22" t="n"/>
      <c r="H32" s="20" t="n"/>
      <c r="I32" s="23">
        <f>IF($A32="","",IF(OR($B32="",$C32="",$G32="",$H32=""),"",IF(AND($H32="Yes",Dashboard!$B$5="No"),0,$G32)))</f>
        <v/>
      </c>
      <c r="J32" s="20" t="n"/>
      <c r="K32" s="20" t="n"/>
      <c r="L32" s="37" t="n"/>
      <c r="M32" s="24">
        <f>IF($A32="","",IF(COUNTIF(tblAbsenceLog[Record ID],$A32)&gt;1,"Duplicate Record ID",IF($B32="","Missing Absence Date",IF($C32="","Missing Enrollment ID",IF(COUNTIF(tblRoster[Enrollment ID],$C32)=0,"Enrollment ID Not Found",IF($F32="","Missing Category",IF(OR($G32="",NOT(ISNUMBER($G32)),$G32&lt;=0),"Invalid Absence Units",IF($H32="","Missing Excused Status",IF($B32&gt;Dashboard!$B$4,"Future to As of Date","OK")))))))))</f>
        <v/>
      </c>
    </row>
    <row r="33">
      <c r="A33" s="20" t="n"/>
      <c r="B33" s="37" t="n"/>
      <c r="C33" s="20" t="n"/>
      <c r="D33" s="24">
        <f>IF($A33="","",IF($C33="","",IFERROR(INDEX(tblRoster[Participant Name],MATCH($C33,tblRoster[Enrollment ID],0)),"")))</f>
        <v/>
      </c>
      <c r="E33" s="24">
        <f>IF($A33="","",IF($C33="","",IFERROR(INDEX(tblRoster[Course / Section],MATCH($C33,tblRoster[Enrollment ID],0)),"")))</f>
        <v/>
      </c>
      <c r="F33" s="20" t="n"/>
      <c r="G33" s="22" t="n"/>
      <c r="H33" s="20" t="n"/>
      <c r="I33" s="23">
        <f>IF($A33="","",IF(OR($B33="",$C33="",$G33="",$H33=""),"",IF(AND($H33="Yes",Dashboard!$B$5="No"),0,$G33)))</f>
        <v/>
      </c>
      <c r="J33" s="20" t="n"/>
      <c r="K33" s="20" t="n"/>
      <c r="L33" s="37" t="n"/>
      <c r="M33" s="24">
        <f>IF($A33="","",IF(COUNTIF(tblAbsenceLog[Record ID],$A33)&gt;1,"Duplicate Record ID",IF($B33="","Missing Absence Date",IF($C33="","Missing Enrollment ID",IF(COUNTIF(tblRoster[Enrollment ID],$C33)=0,"Enrollment ID Not Found",IF($F33="","Missing Category",IF(OR($G33="",NOT(ISNUMBER($G33)),$G33&lt;=0),"Invalid Absence Units",IF($H33="","Missing Excused Status",IF($B33&gt;Dashboard!$B$4,"Future to As of Date","OK")))))))))</f>
        <v/>
      </c>
    </row>
    <row r="34">
      <c r="A34" s="20" t="n"/>
      <c r="B34" s="37" t="n"/>
      <c r="C34" s="20" t="n"/>
      <c r="D34" s="24">
        <f>IF($A34="","",IF($C34="","",IFERROR(INDEX(tblRoster[Participant Name],MATCH($C34,tblRoster[Enrollment ID],0)),"")))</f>
        <v/>
      </c>
      <c r="E34" s="24">
        <f>IF($A34="","",IF($C34="","",IFERROR(INDEX(tblRoster[Course / Section],MATCH($C34,tblRoster[Enrollment ID],0)),"")))</f>
        <v/>
      </c>
      <c r="F34" s="20" t="n"/>
      <c r="G34" s="22" t="n"/>
      <c r="H34" s="20" t="n"/>
      <c r="I34" s="23">
        <f>IF($A34="","",IF(OR($B34="",$C34="",$G34="",$H34=""),"",IF(AND($H34="Yes",Dashboard!$B$5="No"),0,$G34)))</f>
        <v/>
      </c>
      <c r="J34" s="20" t="n"/>
      <c r="K34" s="20" t="n"/>
      <c r="L34" s="37" t="n"/>
      <c r="M34" s="24">
        <f>IF($A34="","",IF(COUNTIF(tblAbsenceLog[Record ID],$A34)&gt;1,"Duplicate Record ID",IF($B34="","Missing Absence Date",IF($C34="","Missing Enrollment ID",IF(COUNTIF(tblRoster[Enrollment ID],$C34)=0,"Enrollment ID Not Found",IF($F34="","Missing Category",IF(OR($G34="",NOT(ISNUMBER($G34)),$G34&lt;=0),"Invalid Absence Units",IF($H34="","Missing Excused Status",IF($B34&gt;Dashboard!$B$4,"Future to As of Date","OK")))))))))</f>
        <v/>
      </c>
    </row>
    <row r="35">
      <c r="A35" s="20" t="n"/>
      <c r="B35" s="37" t="n"/>
      <c r="C35" s="20" t="n"/>
      <c r="D35" s="24">
        <f>IF($A35="","",IF($C35="","",IFERROR(INDEX(tblRoster[Participant Name],MATCH($C35,tblRoster[Enrollment ID],0)),"")))</f>
        <v/>
      </c>
      <c r="E35" s="24">
        <f>IF($A35="","",IF($C35="","",IFERROR(INDEX(tblRoster[Course / Section],MATCH($C35,tblRoster[Enrollment ID],0)),"")))</f>
        <v/>
      </c>
      <c r="F35" s="20" t="n"/>
      <c r="G35" s="22" t="n"/>
      <c r="H35" s="20" t="n"/>
      <c r="I35" s="23">
        <f>IF($A35="","",IF(OR($B35="",$C35="",$G35="",$H35=""),"",IF(AND($H35="Yes",Dashboard!$B$5="No"),0,$G35)))</f>
        <v/>
      </c>
      <c r="J35" s="20" t="n"/>
      <c r="K35" s="20" t="n"/>
      <c r="L35" s="37" t="n"/>
      <c r="M35" s="24">
        <f>IF($A35="","",IF(COUNTIF(tblAbsenceLog[Record ID],$A35)&gt;1,"Duplicate Record ID",IF($B35="","Missing Absence Date",IF($C35="","Missing Enrollment ID",IF(COUNTIF(tblRoster[Enrollment ID],$C35)=0,"Enrollment ID Not Found",IF($F35="","Missing Category",IF(OR($G35="",NOT(ISNUMBER($G35)),$G35&lt;=0),"Invalid Absence Units",IF($H35="","Missing Excused Status",IF($B35&gt;Dashboard!$B$4,"Future to As of Date","OK")))))))))</f>
        <v/>
      </c>
    </row>
    <row r="36">
      <c r="A36" s="20" t="n"/>
      <c r="B36" s="37" t="n"/>
      <c r="C36" s="20" t="n"/>
      <c r="D36" s="24">
        <f>IF($A36="","",IF($C36="","",IFERROR(INDEX(tblRoster[Participant Name],MATCH($C36,tblRoster[Enrollment ID],0)),"")))</f>
        <v/>
      </c>
      <c r="E36" s="24">
        <f>IF($A36="","",IF($C36="","",IFERROR(INDEX(tblRoster[Course / Section],MATCH($C36,tblRoster[Enrollment ID],0)),"")))</f>
        <v/>
      </c>
      <c r="F36" s="20" t="n"/>
      <c r="G36" s="22" t="n"/>
      <c r="H36" s="20" t="n"/>
      <c r="I36" s="23">
        <f>IF($A36="","",IF(OR($B36="",$C36="",$G36="",$H36=""),"",IF(AND($H36="Yes",Dashboard!$B$5="No"),0,$G36)))</f>
        <v/>
      </c>
      <c r="J36" s="20" t="n"/>
      <c r="K36" s="20" t="n"/>
      <c r="L36" s="37" t="n"/>
      <c r="M36" s="24">
        <f>IF($A36="","",IF(COUNTIF(tblAbsenceLog[Record ID],$A36)&gt;1,"Duplicate Record ID",IF($B36="","Missing Absence Date",IF($C36="","Missing Enrollment ID",IF(COUNTIF(tblRoster[Enrollment ID],$C36)=0,"Enrollment ID Not Found",IF($F36="","Missing Category",IF(OR($G36="",NOT(ISNUMBER($G36)),$G36&lt;=0),"Invalid Absence Units",IF($H36="","Missing Excused Status",IF($B36&gt;Dashboard!$B$4,"Future to As of Date","OK")))))))))</f>
        <v/>
      </c>
    </row>
    <row r="37">
      <c r="A37" s="20" t="n"/>
      <c r="B37" s="37" t="n"/>
      <c r="C37" s="20" t="n"/>
      <c r="D37" s="24">
        <f>IF($A37="","",IF($C37="","",IFERROR(INDEX(tblRoster[Participant Name],MATCH($C37,tblRoster[Enrollment ID],0)),"")))</f>
        <v/>
      </c>
      <c r="E37" s="24">
        <f>IF($A37="","",IF($C37="","",IFERROR(INDEX(tblRoster[Course / Section],MATCH($C37,tblRoster[Enrollment ID],0)),"")))</f>
        <v/>
      </c>
      <c r="F37" s="20" t="n"/>
      <c r="G37" s="22" t="n"/>
      <c r="H37" s="20" t="n"/>
      <c r="I37" s="23">
        <f>IF($A37="","",IF(OR($B37="",$C37="",$G37="",$H37=""),"",IF(AND($H37="Yes",Dashboard!$B$5="No"),0,$G37)))</f>
        <v/>
      </c>
      <c r="J37" s="20" t="n"/>
      <c r="K37" s="20" t="n"/>
      <c r="L37" s="37" t="n"/>
      <c r="M37" s="24">
        <f>IF($A37="","",IF(COUNTIF(tblAbsenceLog[Record ID],$A37)&gt;1,"Duplicate Record ID",IF($B37="","Missing Absence Date",IF($C37="","Missing Enrollment ID",IF(COUNTIF(tblRoster[Enrollment ID],$C37)=0,"Enrollment ID Not Found",IF($F37="","Missing Category",IF(OR($G37="",NOT(ISNUMBER($G37)),$G37&lt;=0),"Invalid Absence Units",IF($H37="","Missing Excused Status",IF($B37&gt;Dashboard!$B$4,"Future to As of Date","OK")))))))))</f>
        <v/>
      </c>
    </row>
    <row r="38">
      <c r="A38" s="20" t="n"/>
      <c r="B38" s="37" t="n"/>
      <c r="C38" s="20" t="n"/>
      <c r="D38" s="24">
        <f>IF($A38="","",IF($C38="","",IFERROR(INDEX(tblRoster[Participant Name],MATCH($C38,tblRoster[Enrollment ID],0)),"")))</f>
        <v/>
      </c>
      <c r="E38" s="24">
        <f>IF($A38="","",IF($C38="","",IFERROR(INDEX(tblRoster[Course / Section],MATCH($C38,tblRoster[Enrollment ID],0)),"")))</f>
        <v/>
      </c>
      <c r="F38" s="20" t="n"/>
      <c r="G38" s="22" t="n"/>
      <c r="H38" s="20" t="n"/>
      <c r="I38" s="23">
        <f>IF($A38="","",IF(OR($B38="",$C38="",$G38="",$H38=""),"",IF(AND($H38="Yes",Dashboard!$B$5="No"),0,$G38)))</f>
        <v/>
      </c>
      <c r="J38" s="20" t="n"/>
      <c r="K38" s="20" t="n"/>
      <c r="L38" s="37" t="n"/>
      <c r="M38" s="24">
        <f>IF($A38="","",IF(COUNTIF(tblAbsenceLog[Record ID],$A38)&gt;1,"Duplicate Record ID",IF($B38="","Missing Absence Date",IF($C38="","Missing Enrollment ID",IF(COUNTIF(tblRoster[Enrollment ID],$C38)=0,"Enrollment ID Not Found",IF($F38="","Missing Category",IF(OR($G38="",NOT(ISNUMBER($G38)),$G38&lt;=0),"Invalid Absence Units",IF($H38="","Missing Excused Status",IF($B38&gt;Dashboard!$B$4,"Future to As of Date","OK")))))))))</f>
        <v/>
      </c>
    </row>
    <row r="39">
      <c r="A39" s="20" t="n"/>
      <c r="B39" s="37" t="n"/>
      <c r="C39" s="20" t="n"/>
      <c r="D39" s="24">
        <f>IF($A39="","",IF($C39="","",IFERROR(INDEX(tblRoster[Participant Name],MATCH($C39,tblRoster[Enrollment ID],0)),"")))</f>
        <v/>
      </c>
      <c r="E39" s="24">
        <f>IF($A39="","",IF($C39="","",IFERROR(INDEX(tblRoster[Course / Section],MATCH($C39,tblRoster[Enrollment ID],0)),"")))</f>
        <v/>
      </c>
      <c r="F39" s="20" t="n"/>
      <c r="G39" s="22" t="n"/>
      <c r="H39" s="20" t="n"/>
      <c r="I39" s="23">
        <f>IF($A39="","",IF(OR($B39="",$C39="",$G39="",$H39=""),"",IF(AND($H39="Yes",Dashboard!$B$5="No"),0,$G39)))</f>
        <v/>
      </c>
      <c r="J39" s="20" t="n"/>
      <c r="K39" s="20" t="n"/>
      <c r="L39" s="37" t="n"/>
      <c r="M39" s="24">
        <f>IF($A39="","",IF(COUNTIF(tblAbsenceLog[Record ID],$A39)&gt;1,"Duplicate Record ID",IF($B39="","Missing Absence Date",IF($C39="","Missing Enrollment ID",IF(COUNTIF(tblRoster[Enrollment ID],$C39)=0,"Enrollment ID Not Found",IF($F39="","Missing Category",IF(OR($G39="",NOT(ISNUMBER($G39)),$G39&lt;=0),"Invalid Absence Units",IF($H39="","Missing Excused Status",IF($B39&gt;Dashboard!$B$4,"Future to As of Date","OK")))))))))</f>
        <v/>
      </c>
    </row>
    <row r="40">
      <c r="A40" s="20" t="n"/>
      <c r="B40" s="37" t="n"/>
      <c r="C40" s="20" t="n"/>
      <c r="D40" s="24">
        <f>IF($A40="","",IF($C40="","",IFERROR(INDEX(tblRoster[Participant Name],MATCH($C40,tblRoster[Enrollment ID],0)),"")))</f>
        <v/>
      </c>
      <c r="E40" s="24">
        <f>IF($A40="","",IF($C40="","",IFERROR(INDEX(tblRoster[Course / Section],MATCH($C40,tblRoster[Enrollment ID],0)),"")))</f>
        <v/>
      </c>
      <c r="F40" s="20" t="n"/>
      <c r="G40" s="22" t="n"/>
      <c r="H40" s="20" t="n"/>
      <c r="I40" s="23">
        <f>IF($A40="","",IF(OR($B40="",$C40="",$G40="",$H40=""),"",IF(AND($H40="Yes",Dashboard!$B$5="No"),0,$G40)))</f>
        <v/>
      </c>
      <c r="J40" s="20" t="n"/>
      <c r="K40" s="20" t="n"/>
      <c r="L40" s="37" t="n"/>
      <c r="M40" s="24">
        <f>IF($A40="","",IF(COUNTIF(tblAbsenceLog[Record ID],$A40)&gt;1,"Duplicate Record ID",IF($B40="","Missing Absence Date",IF($C40="","Missing Enrollment ID",IF(COUNTIF(tblRoster[Enrollment ID],$C40)=0,"Enrollment ID Not Found",IF($F40="","Missing Category",IF(OR($G40="",NOT(ISNUMBER($G40)),$G40&lt;=0),"Invalid Absence Units",IF($H40="","Missing Excused Status",IF($B40&gt;Dashboard!$B$4,"Future to As of Date","OK")))))))))</f>
        <v/>
      </c>
    </row>
    <row r="41">
      <c r="A41" s="20" t="n"/>
      <c r="B41" s="37" t="n"/>
      <c r="C41" s="20" t="n"/>
      <c r="D41" s="24">
        <f>IF($A41="","",IF($C41="","",IFERROR(INDEX(tblRoster[Participant Name],MATCH($C41,tblRoster[Enrollment ID],0)),"")))</f>
        <v/>
      </c>
      <c r="E41" s="24">
        <f>IF($A41="","",IF($C41="","",IFERROR(INDEX(tblRoster[Course / Section],MATCH($C41,tblRoster[Enrollment ID],0)),"")))</f>
        <v/>
      </c>
      <c r="F41" s="20" t="n"/>
      <c r="G41" s="22" t="n"/>
      <c r="H41" s="20" t="n"/>
      <c r="I41" s="23">
        <f>IF($A41="","",IF(OR($B41="",$C41="",$G41="",$H41=""),"",IF(AND($H41="Yes",Dashboard!$B$5="No"),0,$G41)))</f>
        <v/>
      </c>
      <c r="J41" s="20" t="n"/>
      <c r="K41" s="20" t="n"/>
      <c r="L41" s="37" t="n"/>
      <c r="M41" s="24">
        <f>IF($A41="","",IF(COUNTIF(tblAbsenceLog[Record ID],$A41)&gt;1,"Duplicate Record ID",IF($B41="","Missing Absence Date",IF($C41="","Missing Enrollment ID",IF(COUNTIF(tblRoster[Enrollment ID],$C41)=0,"Enrollment ID Not Found",IF($F41="","Missing Category",IF(OR($G41="",NOT(ISNUMBER($G41)),$G41&lt;=0),"Invalid Absence Units",IF($H41="","Missing Excused Status",IF($B41&gt;Dashboard!$B$4,"Future to As of Date","OK")))))))))</f>
        <v/>
      </c>
    </row>
    <row r="42">
      <c r="A42" s="20" t="n"/>
      <c r="B42" s="37" t="n"/>
      <c r="C42" s="20" t="n"/>
      <c r="D42" s="24">
        <f>IF($A42="","",IF($C42="","",IFERROR(INDEX(tblRoster[Participant Name],MATCH($C42,tblRoster[Enrollment ID],0)),"")))</f>
        <v/>
      </c>
      <c r="E42" s="24">
        <f>IF($A42="","",IF($C42="","",IFERROR(INDEX(tblRoster[Course / Section],MATCH($C42,tblRoster[Enrollment ID],0)),"")))</f>
        <v/>
      </c>
      <c r="F42" s="20" t="n"/>
      <c r="G42" s="22" t="n"/>
      <c r="H42" s="20" t="n"/>
      <c r="I42" s="23">
        <f>IF($A42="","",IF(OR($B42="",$C42="",$G42="",$H42=""),"",IF(AND($H42="Yes",Dashboard!$B$5="No"),0,$G42)))</f>
        <v/>
      </c>
      <c r="J42" s="20" t="n"/>
      <c r="K42" s="20" t="n"/>
      <c r="L42" s="37" t="n"/>
      <c r="M42" s="24">
        <f>IF($A42="","",IF(COUNTIF(tblAbsenceLog[Record ID],$A42)&gt;1,"Duplicate Record ID",IF($B42="","Missing Absence Date",IF($C42="","Missing Enrollment ID",IF(COUNTIF(tblRoster[Enrollment ID],$C42)=0,"Enrollment ID Not Found",IF($F42="","Missing Category",IF(OR($G42="",NOT(ISNUMBER($G42)),$G42&lt;=0),"Invalid Absence Units",IF($H42="","Missing Excused Status",IF($B42&gt;Dashboard!$B$4,"Future to As of Date","OK")))))))))</f>
        <v/>
      </c>
    </row>
    <row r="43">
      <c r="A43" s="20" t="n"/>
      <c r="B43" s="37" t="n"/>
      <c r="C43" s="20" t="n"/>
      <c r="D43" s="24">
        <f>IF($A43="","",IF($C43="","",IFERROR(INDEX(tblRoster[Participant Name],MATCH($C43,tblRoster[Enrollment ID],0)),"")))</f>
        <v/>
      </c>
      <c r="E43" s="24">
        <f>IF($A43="","",IF($C43="","",IFERROR(INDEX(tblRoster[Course / Section],MATCH($C43,tblRoster[Enrollment ID],0)),"")))</f>
        <v/>
      </c>
      <c r="F43" s="20" t="n"/>
      <c r="G43" s="22" t="n"/>
      <c r="H43" s="20" t="n"/>
      <c r="I43" s="23">
        <f>IF($A43="","",IF(OR($B43="",$C43="",$G43="",$H43=""),"",IF(AND($H43="Yes",Dashboard!$B$5="No"),0,$G43)))</f>
        <v/>
      </c>
      <c r="J43" s="20" t="n"/>
      <c r="K43" s="20" t="n"/>
      <c r="L43" s="37" t="n"/>
      <c r="M43" s="24">
        <f>IF($A43="","",IF(COUNTIF(tblAbsenceLog[Record ID],$A43)&gt;1,"Duplicate Record ID",IF($B43="","Missing Absence Date",IF($C43="","Missing Enrollment ID",IF(COUNTIF(tblRoster[Enrollment ID],$C43)=0,"Enrollment ID Not Found",IF($F43="","Missing Category",IF(OR($G43="",NOT(ISNUMBER($G43)),$G43&lt;=0),"Invalid Absence Units",IF($H43="","Missing Excused Status",IF($B43&gt;Dashboard!$B$4,"Future to As of Date","OK")))))))))</f>
        <v/>
      </c>
    </row>
    <row r="44">
      <c r="A44" s="20" t="n"/>
      <c r="B44" s="37" t="n"/>
      <c r="C44" s="20" t="n"/>
      <c r="D44" s="24">
        <f>IF($A44="","",IF($C44="","",IFERROR(INDEX(tblRoster[Participant Name],MATCH($C44,tblRoster[Enrollment ID],0)),"")))</f>
        <v/>
      </c>
      <c r="E44" s="24">
        <f>IF($A44="","",IF($C44="","",IFERROR(INDEX(tblRoster[Course / Section],MATCH($C44,tblRoster[Enrollment ID],0)),"")))</f>
        <v/>
      </c>
      <c r="F44" s="20" t="n"/>
      <c r="G44" s="22" t="n"/>
      <c r="H44" s="20" t="n"/>
      <c r="I44" s="23">
        <f>IF($A44="","",IF(OR($B44="",$C44="",$G44="",$H44=""),"",IF(AND($H44="Yes",Dashboard!$B$5="No"),0,$G44)))</f>
        <v/>
      </c>
      <c r="J44" s="20" t="n"/>
      <c r="K44" s="20" t="n"/>
      <c r="L44" s="37" t="n"/>
      <c r="M44" s="24">
        <f>IF($A44="","",IF(COUNTIF(tblAbsenceLog[Record ID],$A44)&gt;1,"Duplicate Record ID",IF($B44="","Missing Absence Date",IF($C44="","Missing Enrollment ID",IF(COUNTIF(tblRoster[Enrollment ID],$C44)=0,"Enrollment ID Not Found",IF($F44="","Missing Category",IF(OR($G44="",NOT(ISNUMBER($G44)),$G44&lt;=0),"Invalid Absence Units",IF($H44="","Missing Excused Status",IF($B44&gt;Dashboard!$B$4,"Future to As of Date","OK")))))))))</f>
        <v/>
      </c>
    </row>
    <row r="45">
      <c r="A45" s="20" t="n"/>
      <c r="B45" s="37" t="n"/>
      <c r="C45" s="20" t="n"/>
      <c r="D45" s="24">
        <f>IF($A45="","",IF($C45="","",IFERROR(INDEX(tblRoster[Participant Name],MATCH($C45,tblRoster[Enrollment ID],0)),"")))</f>
        <v/>
      </c>
      <c r="E45" s="24">
        <f>IF($A45="","",IF($C45="","",IFERROR(INDEX(tblRoster[Course / Section],MATCH($C45,tblRoster[Enrollment ID],0)),"")))</f>
        <v/>
      </c>
      <c r="F45" s="20" t="n"/>
      <c r="G45" s="22" t="n"/>
      <c r="H45" s="20" t="n"/>
      <c r="I45" s="23">
        <f>IF($A45="","",IF(OR($B45="",$C45="",$G45="",$H45=""),"",IF(AND($H45="Yes",Dashboard!$B$5="No"),0,$G45)))</f>
        <v/>
      </c>
      <c r="J45" s="20" t="n"/>
      <c r="K45" s="20" t="n"/>
      <c r="L45" s="37" t="n"/>
      <c r="M45" s="24">
        <f>IF($A45="","",IF(COUNTIF(tblAbsenceLog[Record ID],$A45)&gt;1,"Duplicate Record ID",IF($B45="","Missing Absence Date",IF($C45="","Missing Enrollment ID",IF(COUNTIF(tblRoster[Enrollment ID],$C45)=0,"Enrollment ID Not Found",IF($F45="","Missing Category",IF(OR($G45="",NOT(ISNUMBER($G45)),$G45&lt;=0),"Invalid Absence Units",IF($H45="","Missing Excused Status",IF($B45&gt;Dashboard!$B$4,"Future to As of Date","OK")))))))))</f>
        <v/>
      </c>
    </row>
    <row r="46">
      <c r="A46" s="20" t="n"/>
      <c r="B46" s="37" t="n"/>
      <c r="C46" s="20" t="n"/>
      <c r="D46" s="24">
        <f>IF($A46="","",IF($C46="","",IFERROR(INDEX(tblRoster[Participant Name],MATCH($C46,tblRoster[Enrollment ID],0)),"")))</f>
        <v/>
      </c>
      <c r="E46" s="24">
        <f>IF($A46="","",IF($C46="","",IFERROR(INDEX(tblRoster[Course / Section],MATCH($C46,tblRoster[Enrollment ID],0)),"")))</f>
        <v/>
      </c>
      <c r="F46" s="20" t="n"/>
      <c r="G46" s="22" t="n"/>
      <c r="H46" s="20" t="n"/>
      <c r="I46" s="23">
        <f>IF($A46="","",IF(OR($B46="",$C46="",$G46="",$H46=""),"",IF(AND($H46="Yes",Dashboard!$B$5="No"),0,$G46)))</f>
        <v/>
      </c>
      <c r="J46" s="20" t="n"/>
      <c r="K46" s="20" t="n"/>
      <c r="L46" s="37" t="n"/>
      <c r="M46" s="24">
        <f>IF($A46="","",IF(COUNTIF(tblAbsenceLog[Record ID],$A46)&gt;1,"Duplicate Record ID",IF($B46="","Missing Absence Date",IF($C46="","Missing Enrollment ID",IF(COUNTIF(tblRoster[Enrollment ID],$C46)=0,"Enrollment ID Not Found",IF($F46="","Missing Category",IF(OR($G46="",NOT(ISNUMBER($G46)),$G46&lt;=0),"Invalid Absence Units",IF($H46="","Missing Excused Status",IF($B46&gt;Dashboard!$B$4,"Future to As of Date","OK")))))))))</f>
        <v/>
      </c>
    </row>
    <row r="47">
      <c r="A47" s="20" t="n"/>
      <c r="B47" s="37" t="n"/>
      <c r="C47" s="20" t="n"/>
      <c r="D47" s="24">
        <f>IF($A47="","",IF($C47="","",IFERROR(INDEX(tblRoster[Participant Name],MATCH($C47,tblRoster[Enrollment ID],0)),"")))</f>
        <v/>
      </c>
      <c r="E47" s="24">
        <f>IF($A47="","",IF($C47="","",IFERROR(INDEX(tblRoster[Course / Section],MATCH($C47,tblRoster[Enrollment ID],0)),"")))</f>
        <v/>
      </c>
      <c r="F47" s="20" t="n"/>
      <c r="G47" s="22" t="n"/>
      <c r="H47" s="20" t="n"/>
      <c r="I47" s="23">
        <f>IF($A47="","",IF(OR($B47="",$C47="",$G47="",$H47=""),"",IF(AND($H47="Yes",Dashboard!$B$5="No"),0,$G47)))</f>
        <v/>
      </c>
      <c r="J47" s="20" t="n"/>
      <c r="K47" s="20" t="n"/>
      <c r="L47" s="37" t="n"/>
      <c r="M47" s="24">
        <f>IF($A47="","",IF(COUNTIF(tblAbsenceLog[Record ID],$A47)&gt;1,"Duplicate Record ID",IF($B47="","Missing Absence Date",IF($C47="","Missing Enrollment ID",IF(COUNTIF(tblRoster[Enrollment ID],$C47)=0,"Enrollment ID Not Found",IF($F47="","Missing Category",IF(OR($G47="",NOT(ISNUMBER($G47)),$G47&lt;=0),"Invalid Absence Units",IF($H47="","Missing Excused Status",IF($B47&gt;Dashboard!$B$4,"Future to As of Date","OK")))))))))</f>
        <v/>
      </c>
    </row>
    <row r="48">
      <c r="A48" s="20" t="n"/>
      <c r="B48" s="37" t="n"/>
      <c r="C48" s="20" t="n"/>
      <c r="D48" s="24">
        <f>IF($A48="","",IF($C48="","",IFERROR(INDEX(tblRoster[Participant Name],MATCH($C48,tblRoster[Enrollment ID],0)),"")))</f>
        <v/>
      </c>
      <c r="E48" s="24">
        <f>IF($A48="","",IF($C48="","",IFERROR(INDEX(tblRoster[Course / Section],MATCH($C48,tblRoster[Enrollment ID],0)),"")))</f>
        <v/>
      </c>
      <c r="F48" s="20" t="n"/>
      <c r="G48" s="22" t="n"/>
      <c r="H48" s="20" t="n"/>
      <c r="I48" s="23">
        <f>IF($A48="","",IF(OR($B48="",$C48="",$G48="",$H48=""),"",IF(AND($H48="Yes",Dashboard!$B$5="No"),0,$G48)))</f>
        <v/>
      </c>
      <c r="J48" s="20" t="n"/>
      <c r="K48" s="20" t="n"/>
      <c r="L48" s="37" t="n"/>
      <c r="M48" s="24">
        <f>IF($A48="","",IF(COUNTIF(tblAbsenceLog[Record ID],$A48)&gt;1,"Duplicate Record ID",IF($B48="","Missing Absence Date",IF($C48="","Missing Enrollment ID",IF(COUNTIF(tblRoster[Enrollment ID],$C48)=0,"Enrollment ID Not Found",IF($F48="","Missing Category",IF(OR($G48="",NOT(ISNUMBER($G48)),$G48&lt;=0),"Invalid Absence Units",IF($H48="","Missing Excused Status",IF($B48&gt;Dashboard!$B$4,"Future to As of Date","OK")))))))))</f>
        <v/>
      </c>
    </row>
    <row r="49">
      <c r="A49" s="20" t="n"/>
      <c r="B49" s="37" t="n"/>
      <c r="C49" s="20" t="n"/>
      <c r="D49" s="24">
        <f>IF($A49="","",IF($C49="","",IFERROR(INDEX(tblRoster[Participant Name],MATCH($C49,tblRoster[Enrollment ID],0)),"")))</f>
        <v/>
      </c>
      <c r="E49" s="24">
        <f>IF($A49="","",IF($C49="","",IFERROR(INDEX(tblRoster[Course / Section],MATCH($C49,tblRoster[Enrollment ID],0)),"")))</f>
        <v/>
      </c>
      <c r="F49" s="20" t="n"/>
      <c r="G49" s="22" t="n"/>
      <c r="H49" s="20" t="n"/>
      <c r="I49" s="23">
        <f>IF($A49="","",IF(OR($B49="",$C49="",$G49="",$H49=""),"",IF(AND($H49="Yes",Dashboard!$B$5="No"),0,$G49)))</f>
        <v/>
      </c>
      <c r="J49" s="20" t="n"/>
      <c r="K49" s="20" t="n"/>
      <c r="L49" s="37" t="n"/>
      <c r="M49" s="24">
        <f>IF($A49="","",IF(COUNTIF(tblAbsenceLog[Record ID],$A49)&gt;1,"Duplicate Record ID",IF($B49="","Missing Absence Date",IF($C49="","Missing Enrollment ID",IF(COUNTIF(tblRoster[Enrollment ID],$C49)=0,"Enrollment ID Not Found",IF($F49="","Missing Category",IF(OR($G49="",NOT(ISNUMBER($G49)),$G49&lt;=0),"Invalid Absence Units",IF($H49="","Missing Excused Status",IF($B49&gt;Dashboard!$B$4,"Future to As of Date","OK")))))))))</f>
        <v/>
      </c>
    </row>
    <row r="50">
      <c r="A50" s="20" t="n"/>
      <c r="B50" s="37" t="n"/>
      <c r="C50" s="20" t="n"/>
      <c r="D50" s="24">
        <f>IF($A50="","",IF($C50="","",IFERROR(INDEX(tblRoster[Participant Name],MATCH($C50,tblRoster[Enrollment ID],0)),"")))</f>
        <v/>
      </c>
      <c r="E50" s="24">
        <f>IF($A50="","",IF($C50="","",IFERROR(INDEX(tblRoster[Course / Section],MATCH($C50,tblRoster[Enrollment ID],0)),"")))</f>
        <v/>
      </c>
      <c r="F50" s="20" t="n"/>
      <c r="G50" s="22" t="n"/>
      <c r="H50" s="20" t="n"/>
      <c r="I50" s="23">
        <f>IF($A50="","",IF(OR($B50="",$C50="",$G50="",$H50=""),"",IF(AND($H50="Yes",Dashboard!$B$5="No"),0,$G50)))</f>
        <v/>
      </c>
      <c r="J50" s="20" t="n"/>
      <c r="K50" s="20" t="n"/>
      <c r="L50" s="37" t="n"/>
      <c r="M50" s="24">
        <f>IF($A50="","",IF(COUNTIF(tblAbsenceLog[Record ID],$A50)&gt;1,"Duplicate Record ID",IF($B50="","Missing Absence Date",IF($C50="","Missing Enrollment ID",IF(COUNTIF(tblRoster[Enrollment ID],$C50)=0,"Enrollment ID Not Found",IF($F50="","Missing Category",IF(OR($G50="",NOT(ISNUMBER($G50)),$G50&lt;=0),"Invalid Absence Units",IF($H50="","Missing Excused Status",IF($B50&gt;Dashboard!$B$4,"Future to As of Date","OK")))))))))</f>
        <v/>
      </c>
    </row>
    <row r="51">
      <c r="A51" s="20" t="n"/>
      <c r="B51" s="37" t="n"/>
      <c r="C51" s="20" t="n"/>
      <c r="D51" s="24">
        <f>IF($A51="","",IF($C51="","",IFERROR(INDEX(tblRoster[Participant Name],MATCH($C51,tblRoster[Enrollment ID],0)),"")))</f>
        <v/>
      </c>
      <c r="E51" s="24">
        <f>IF($A51="","",IF($C51="","",IFERROR(INDEX(tblRoster[Course / Section],MATCH($C51,tblRoster[Enrollment ID],0)),"")))</f>
        <v/>
      </c>
      <c r="F51" s="20" t="n"/>
      <c r="G51" s="22" t="n"/>
      <c r="H51" s="20" t="n"/>
      <c r="I51" s="23">
        <f>IF($A51="","",IF(OR($B51="",$C51="",$G51="",$H51=""),"",IF(AND($H51="Yes",Dashboard!$B$5="No"),0,$G51)))</f>
        <v/>
      </c>
      <c r="J51" s="20" t="n"/>
      <c r="K51" s="20" t="n"/>
      <c r="L51" s="37" t="n"/>
      <c r="M51" s="24">
        <f>IF($A51="","",IF(COUNTIF(tblAbsenceLog[Record ID],$A51)&gt;1,"Duplicate Record ID",IF($B51="","Missing Absence Date",IF($C51="","Missing Enrollment ID",IF(COUNTIF(tblRoster[Enrollment ID],$C51)=0,"Enrollment ID Not Found",IF($F51="","Missing Category",IF(OR($G51="",NOT(ISNUMBER($G51)),$G51&lt;=0),"Invalid Absence Units",IF($H51="","Missing Excused Status",IF($B51&gt;Dashboard!$B$4,"Future to As of Date","OK")))))))))</f>
        <v/>
      </c>
    </row>
    <row r="52">
      <c r="A52" s="20" t="n"/>
      <c r="B52" s="37" t="n"/>
      <c r="C52" s="20" t="n"/>
      <c r="D52" s="24">
        <f>IF($A52="","",IF($C52="","",IFERROR(INDEX(tblRoster[Participant Name],MATCH($C52,tblRoster[Enrollment ID],0)),"")))</f>
        <v/>
      </c>
      <c r="E52" s="24">
        <f>IF($A52="","",IF($C52="","",IFERROR(INDEX(tblRoster[Course / Section],MATCH($C52,tblRoster[Enrollment ID],0)),"")))</f>
        <v/>
      </c>
      <c r="F52" s="20" t="n"/>
      <c r="G52" s="22" t="n"/>
      <c r="H52" s="20" t="n"/>
      <c r="I52" s="23">
        <f>IF($A52="","",IF(OR($B52="",$C52="",$G52="",$H52=""),"",IF(AND($H52="Yes",Dashboard!$B$5="No"),0,$G52)))</f>
        <v/>
      </c>
      <c r="J52" s="20" t="n"/>
      <c r="K52" s="20" t="n"/>
      <c r="L52" s="37" t="n"/>
      <c r="M52" s="24">
        <f>IF($A52="","",IF(COUNTIF(tblAbsenceLog[Record ID],$A52)&gt;1,"Duplicate Record ID",IF($B52="","Missing Absence Date",IF($C52="","Missing Enrollment ID",IF(COUNTIF(tblRoster[Enrollment ID],$C52)=0,"Enrollment ID Not Found",IF($F52="","Missing Category",IF(OR($G52="",NOT(ISNUMBER($G52)),$G52&lt;=0),"Invalid Absence Units",IF($H52="","Missing Excused Status",IF($B52&gt;Dashboard!$B$4,"Future to As of Date","OK")))))))))</f>
        <v/>
      </c>
    </row>
    <row r="53">
      <c r="A53" s="20" t="n"/>
      <c r="B53" s="37" t="n"/>
      <c r="C53" s="20" t="n"/>
      <c r="D53" s="24">
        <f>IF($A53="","",IF($C53="","",IFERROR(INDEX(tblRoster[Participant Name],MATCH($C53,tblRoster[Enrollment ID],0)),"")))</f>
        <v/>
      </c>
      <c r="E53" s="24">
        <f>IF($A53="","",IF($C53="","",IFERROR(INDEX(tblRoster[Course / Section],MATCH($C53,tblRoster[Enrollment ID],0)),"")))</f>
        <v/>
      </c>
      <c r="F53" s="20" t="n"/>
      <c r="G53" s="22" t="n"/>
      <c r="H53" s="20" t="n"/>
      <c r="I53" s="23">
        <f>IF($A53="","",IF(OR($B53="",$C53="",$G53="",$H53=""),"",IF(AND($H53="Yes",Dashboard!$B$5="No"),0,$G53)))</f>
        <v/>
      </c>
      <c r="J53" s="20" t="n"/>
      <c r="K53" s="20" t="n"/>
      <c r="L53" s="37" t="n"/>
      <c r="M53" s="24">
        <f>IF($A53="","",IF(COUNTIF(tblAbsenceLog[Record ID],$A53)&gt;1,"Duplicate Record ID",IF($B53="","Missing Absence Date",IF($C53="","Missing Enrollment ID",IF(COUNTIF(tblRoster[Enrollment ID],$C53)=0,"Enrollment ID Not Found",IF($F53="","Missing Category",IF(OR($G53="",NOT(ISNUMBER($G53)),$G53&lt;=0),"Invalid Absence Units",IF($H53="","Missing Excused Status",IF($B53&gt;Dashboard!$B$4,"Future to As of Date","OK")))))))))</f>
        <v/>
      </c>
    </row>
    <row r="54">
      <c r="A54" s="20" t="n"/>
      <c r="B54" s="37" t="n"/>
      <c r="C54" s="20" t="n"/>
      <c r="D54" s="24">
        <f>IF($A54="","",IF($C54="","",IFERROR(INDEX(tblRoster[Participant Name],MATCH($C54,tblRoster[Enrollment ID],0)),"")))</f>
        <v/>
      </c>
      <c r="E54" s="24">
        <f>IF($A54="","",IF($C54="","",IFERROR(INDEX(tblRoster[Course / Section],MATCH($C54,tblRoster[Enrollment ID],0)),"")))</f>
        <v/>
      </c>
      <c r="F54" s="20" t="n"/>
      <c r="G54" s="22" t="n"/>
      <c r="H54" s="20" t="n"/>
      <c r="I54" s="23">
        <f>IF($A54="","",IF(OR($B54="",$C54="",$G54="",$H54=""),"",IF(AND($H54="Yes",Dashboard!$B$5="No"),0,$G54)))</f>
        <v/>
      </c>
      <c r="J54" s="20" t="n"/>
      <c r="K54" s="20" t="n"/>
      <c r="L54" s="37" t="n"/>
      <c r="M54" s="24">
        <f>IF($A54="","",IF(COUNTIF(tblAbsenceLog[Record ID],$A54)&gt;1,"Duplicate Record ID",IF($B54="","Missing Absence Date",IF($C54="","Missing Enrollment ID",IF(COUNTIF(tblRoster[Enrollment ID],$C54)=0,"Enrollment ID Not Found",IF($F54="","Missing Category",IF(OR($G54="",NOT(ISNUMBER($G54)),$G54&lt;=0),"Invalid Absence Units",IF($H54="","Missing Excused Status",IF($B54&gt;Dashboard!$B$4,"Future to As of Date","OK")))))))))</f>
        <v/>
      </c>
    </row>
    <row r="55">
      <c r="A55" s="20" t="n"/>
      <c r="B55" s="37" t="n"/>
      <c r="C55" s="20" t="n"/>
      <c r="D55" s="24">
        <f>IF($A55="","",IF($C55="","",IFERROR(INDEX(tblRoster[Participant Name],MATCH($C55,tblRoster[Enrollment ID],0)),"")))</f>
        <v/>
      </c>
      <c r="E55" s="24">
        <f>IF($A55="","",IF($C55="","",IFERROR(INDEX(tblRoster[Course / Section],MATCH($C55,tblRoster[Enrollment ID],0)),"")))</f>
        <v/>
      </c>
      <c r="F55" s="20" t="n"/>
      <c r="G55" s="22" t="n"/>
      <c r="H55" s="20" t="n"/>
      <c r="I55" s="23">
        <f>IF($A55="","",IF(OR($B55="",$C55="",$G55="",$H55=""),"",IF(AND($H55="Yes",Dashboard!$B$5="No"),0,$G55)))</f>
        <v/>
      </c>
      <c r="J55" s="20" t="n"/>
      <c r="K55" s="20" t="n"/>
      <c r="L55" s="37" t="n"/>
      <c r="M55" s="24">
        <f>IF($A55="","",IF(COUNTIF(tblAbsenceLog[Record ID],$A55)&gt;1,"Duplicate Record ID",IF($B55="","Missing Absence Date",IF($C55="","Missing Enrollment ID",IF(COUNTIF(tblRoster[Enrollment ID],$C55)=0,"Enrollment ID Not Found",IF($F55="","Missing Category",IF(OR($G55="",NOT(ISNUMBER($G55)),$G55&lt;=0),"Invalid Absence Units",IF($H55="","Missing Excused Status",IF($B55&gt;Dashboard!$B$4,"Future to As of Date","OK")))))))))</f>
        <v/>
      </c>
    </row>
    <row r="56">
      <c r="A56" s="20" t="n"/>
      <c r="B56" s="37" t="n"/>
      <c r="C56" s="20" t="n"/>
      <c r="D56" s="24">
        <f>IF($A56="","",IF($C56="","",IFERROR(INDEX(tblRoster[Participant Name],MATCH($C56,tblRoster[Enrollment ID],0)),"")))</f>
        <v/>
      </c>
      <c r="E56" s="24">
        <f>IF($A56="","",IF($C56="","",IFERROR(INDEX(tblRoster[Course / Section],MATCH($C56,tblRoster[Enrollment ID],0)),"")))</f>
        <v/>
      </c>
      <c r="F56" s="20" t="n"/>
      <c r="G56" s="22" t="n"/>
      <c r="H56" s="20" t="n"/>
      <c r="I56" s="23">
        <f>IF($A56="","",IF(OR($B56="",$C56="",$G56="",$H56=""),"",IF(AND($H56="Yes",Dashboard!$B$5="No"),0,$G56)))</f>
        <v/>
      </c>
      <c r="J56" s="20" t="n"/>
      <c r="K56" s="20" t="n"/>
      <c r="L56" s="37" t="n"/>
      <c r="M56" s="24">
        <f>IF($A56="","",IF(COUNTIF(tblAbsenceLog[Record ID],$A56)&gt;1,"Duplicate Record ID",IF($B56="","Missing Absence Date",IF($C56="","Missing Enrollment ID",IF(COUNTIF(tblRoster[Enrollment ID],$C56)=0,"Enrollment ID Not Found",IF($F56="","Missing Category",IF(OR($G56="",NOT(ISNUMBER($G56)),$G56&lt;=0),"Invalid Absence Units",IF($H56="","Missing Excused Status",IF($B56&gt;Dashboard!$B$4,"Future to As of Date","OK")))))))))</f>
        <v/>
      </c>
    </row>
    <row r="57">
      <c r="A57" s="20" t="n"/>
      <c r="B57" s="37" t="n"/>
      <c r="C57" s="20" t="n"/>
      <c r="D57" s="24">
        <f>IF($A57="","",IF($C57="","",IFERROR(INDEX(tblRoster[Participant Name],MATCH($C57,tblRoster[Enrollment ID],0)),"")))</f>
        <v/>
      </c>
      <c r="E57" s="24">
        <f>IF($A57="","",IF($C57="","",IFERROR(INDEX(tblRoster[Course / Section],MATCH($C57,tblRoster[Enrollment ID],0)),"")))</f>
        <v/>
      </c>
      <c r="F57" s="20" t="n"/>
      <c r="G57" s="22" t="n"/>
      <c r="H57" s="20" t="n"/>
      <c r="I57" s="23">
        <f>IF($A57="","",IF(OR($B57="",$C57="",$G57="",$H57=""),"",IF(AND($H57="Yes",Dashboard!$B$5="No"),0,$G57)))</f>
        <v/>
      </c>
      <c r="J57" s="20" t="n"/>
      <c r="K57" s="20" t="n"/>
      <c r="L57" s="37" t="n"/>
      <c r="M57" s="24">
        <f>IF($A57="","",IF(COUNTIF(tblAbsenceLog[Record ID],$A57)&gt;1,"Duplicate Record ID",IF($B57="","Missing Absence Date",IF($C57="","Missing Enrollment ID",IF(COUNTIF(tblRoster[Enrollment ID],$C57)=0,"Enrollment ID Not Found",IF($F57="","Missing Category",IF(OR($G57="",NOT(ISNUMBER($G57)),$G57&lt;=0),"Invalid Absence Units",IF($H57="","Missing Excused Status",IF($B57&gt;Dashboard!$B$4,"Future to As of Date","OK")))))))))</f>
        <v/>
      </c>
    </row>
    <row r="58">
      <c r="A58" s="20" t="n"/>
      <c r="B58" s="37" t="n"/>
      <c r="C58" s="20" t="n"/>
      <c r="D58" s="24">
        <f>IF($A58="","",IF($C58="","",IFERROR(INDEX(tblRoster[Participant Name],MATCH($C58,tblRoster[Enrollment ID],0)),"")))</f>
        <v/>
      </c>
      <c r="E58" s="24">
        <f>IF($A58="","",IF($C58="","",IFERROR(INDEX(tblRoster[Course / Section],MATCH($C58,tblRoster[Enrollment ID],0)),"")))</f>
        <v/>
      </c>
      <c r="F58" s="20" t="n"/>
      <c r="G58" s="22" t="n"/>
      <c r="H58" s="20" t="n"/>
      <c r="I58" s="23">
        <f>IF($A58="","",IF(OR($B58="",$C58="",$G58="",$H58=""),"",IF(AND($H58="Yes",Dashboard!$B$5="No"),0,$G58)))</f>
        <v/>
      </c>
      <c r="J58" s="20" t="n"/>
      <c r="K58" s="20" t="n"/>
      <c r="L58" s="37" t="n"/>
      <c r="M58" s="24">
        <f>IF($A58="","",IF(COUNTIF(tblAbsenceLog[Record ID],$A58)&gt;1,"Duplicate Record ID",IF($B58="","Missing Absence Date",IF($C58="","Missing Enrollment ID",IF(COUNTIF(tblRoster[Enrollment ID],$C58)=0,"Enrollment ID Not Found",IF($F58="","Missing Category",IF(OR($G58="",NOT(ISNUMBER($G58)),$G58&lt;=0),"Invalid Absence Units",IF($H58="","Missing Excused Status",IF($B58&gt;Dashboard!$B$4,"Future to As of Date","OK")))))))))</f>
        <v/>
      </c>
    </row>
    <row r="59">
      <c r="A59" s="20" t="n"/>
      <c r="B59" s="37" t="n"/>
      <c r="C59" s="20" t="n"/>
      <c r="D59" s="24">
        <f>IF($A59="","",IF($C59="","",IFERROR(INDEX(tblRoster[Participant Name],MATCH($C59,tblRoster[Enrollment ID],0)),"")))</f>
        <v/>
      </c>
      <c r="E59" s="24">
        <f>IF($A59="","",IF($C59="","",IFERROR(INDEX(tblRoster[Course / Section],MATCH($C59,tblRoster[Enrollment ID],0)),"")))</f>
        <v/>
      </c>
      <c r="F59" s="20" t="n"/>
      <c r="G59" s="22" t="n"/>
      <c r="H59" s="20" t="n"/>
      <c r="I59" s="23">
        <f>IF($A59="","",IF(OR($B59="",$C59="",$G59="",$H59=""),"",IF(AND($H59="Yes",Dashboard!$B$5="No"),0,$G59)))</f>
        <v/>
      </c>
      <c r="J59" s="20" t="n"/>
      <c r="K59" s="20" t="n"/>
      <c r="L59" s="37" t="n"/>
      <c r="M59" s="24">
        <f>IF($A59="","",IF(COUNTIF(tblAbsenceLog[Record ID],$A59)&gt;1,"Duplicate Record ID",IF($B59="","Missing Absence Date",IF($C59="","Missing Enrollment ID",IF(COUNTIF(tblRoster[Enrollment ID],$C59)=0,"Enrollment ID Not Found",IF($F59="","Missing Category",IF(OR($G59="",NOT(ISNUMBER($G59)),$G59&lt;=0),"Invalid Absence Units",IF($H59="","Missing Excused Status",IF($B59&gt;Dashboard!$B$4,"Future to As of Date","OK")))))))))</f>
        <v/>
      </c>
    </row>
    <row r="60">
      <c r="A60" s="20" t="n"/>
      <c r="B60" s="37" t="n"/>
      <c r="C60" s="20" t="n"/>
      <c r="D60" s="24">
        <f>IF($A60="","",IF($C60="","",IFERROR(INDEX(tblRoster[Participant Name],MATCH($C60,tblRoster[Enrollment ID],0)),"")))</f>
        <v/>
      </c>
      <c r="E60" s="24">
        <f>IF($A60="","",IF($C60="","",IFERROR(INDEX(tblRoster[Course / Section],MATCH($C60,tblRoster[Enrollment ID],0)),"")))</f>
        <v/>
      </c>
      <c r="F60" s="20" t="n"/>
      <c r="G60" s="22" t="n"/>
      <c r="H60" s="20" t="n"/>
      <c r="I60" s="23">
        <f>IF($A60="","",IF(OR($B60="",$C60="",$G60="",$H60=""),"",IF(AND($H60="Yes",Dashboard!$B$5="No"),0,$G60)))</f>
        <v/>
      </c>
      <c r="J60" s="20" t="n"/>
      <c r="K60" s="20" t="n"/>
      <c r="L60" s="37" t="n"/>
      <c r="M60" s="24">
        <f>IF($A60="","",IF(COUNTIF(tblAbsenceLog[Record ID],$A60)&gt;1,"Duplicate Record ID",IF($B60="","Missing Absence Date",IF($C60="","Missing Enrollment ID",IF(COUNTIF(tblRoster[Enrollment ID],$C60)=0,"Enrollment ID Not Found",IF($F60="","Missing Category",IF(OR($G60="",NOT(ISNUMBER($G60)),$G60&lt;=0),"Invalid Absence Units",IF($H60="","Missing Excused Status",IF($B60&gt;Dashboard!$B$4,"Future to As of Date","OK")))))))))</f>
        <v/>
      </c>
    </row>
    <row r="61">
      <c r="A61" s="20" t="n"/>
      <c r="B61" s="37" t="n"/>
      <c r="C61" s="20" t="n"/>
      <c r="D61" s="24">
        <f>IF($A61="","",IF($C61="","",IFERROR(INDEX(tblRoster[Participant Name],MATCH($C61,tblRoster[Enrollment ID],0)),"")))</f>
        <v/>
      </c>
      <c r="E61" s="24">
        <f>IF($A61="","",IF($C61="","",IFERROR(INDEX(tblRoster[Course / Section],MATCH($C61,tblRoster[Enrollment ID],0)),"")))</f>
        <v/>
      </c>
      <c r="F61" s="20" t="n"/>
      <c r="G61" s="22" t="n"/>
      <c r="H61" s="20" t="n"/>
      <c r="I61" s="23">
        <f>IF($A61="","",IF(OR($B61="",$C61="",$G61="",$H61=""),"",IF(AND($H61="Yes",Dashboard!$B$5="No"),0,$G61)))</f>
        <v/>
      </c>
      <c r="J61" s="20" t="n"/>
      <c r="K61" s="20" t="n"/>
      <c r="L61" s="37" t="n"/>
      <c r="M61" s="24">
        <f>IF($A61="","",IF(COUNTIF(tblAbsenceLog[Record ID],$A61)&gt;1,"Duplicate Record ID",IF($B61="","Missing Absence Date",IF($C61="","Missing Enrollment ID",IF(COUNTIF(tblRoster[Enrollment ID],$C61)=0,"Enrollment ID Not Found",IF($F61="","Missing Category",IF(OR($G61="",NOT(ISNUMBER($G61)),$G61&lt;=0),"Invalid Absence Units",IF($H61="","Missing Excused Status",IF($B61&gt;Dashboard!$B$4,"Future to As of Date","OK")))))))))</f>
        <v/>
      </c>
    </row>
    <row r="62">
      <c r="A62" s="20" t="n"/>
      <c r="B62" s="37" t="n"/>
      <c r="C62" s="20" t="n"/>
      <c r="D62" s="24">
        <f>IF($A62="","",IF($C62="","",IFERROR(INDEX(tblRoster[Participant Name],MATCH($C62,tblRoster[Enrollment ID],0)),"")))</f>
        <v/>
      </c>
      <c r="E62" s="24">
        <f>IF($A62="","",IF($C62="","",IFERROR(INDEX(tblRoster[Course / Section],MATCH($C62,tblRoster[Enrollment ID],0)),"")))</f>
        <v/>
      </c>
      <c r="F62" s="20" t="n"/>
      <c r="G62" s="22" t="n"/>
      <c r="H62" s="20" t="n"/>
      <c r="I62" s="23">
        <f>IF($A62="","",IF(OR($B62="",$C62="",$G62="",$H62=""),"",IF(AND($H62="Yes",Dashboard!$B$5="No"),0,$G62)))</f>
        <v/>
      </c>
      <c r="J62" s="20" t="n"/>
      <c r="K62" s="20" t="n"/>
      <c r="L62" s="37" t="n"/>
      <c r="M62" s="24">
        <f>IF($A62="","",IF(COUNTIF(tblAbsenceLog[Record ID],$A62)&gt;1,"Duplicate Record ID",IF($B62="","Missing Absence Date",IF($C62="","Missing Enrollment ID",IF(COUNTIF(tblRoster[Enrollment ID],$C62)=0,"Enrollment ID Not Found",IF($F62="","Missing Category",IF(OR($G62="",NOT(ISNUMBER($G62)),$G62&lt;=0),"Invalid Absence Units",IF($H62="","Missing Excused Status",IF($B62&gt;Dashboard!$B$4,"Future to As of Date","OK")))))))))</f>
        <v/>
      </c>
    </row>
    <row r="63">
      <c r="A63" s="20" t="n"/>
      <c r="B63" s="37" t="n"/>
      <c r="C63" s="20" t="n"/>
      <c r="D63" s="24">
        <f>IF($A63="","",IF($C63="","",IFERROR(INDEX(tblRoster[Participant Name],MATCH($C63,tblRoster[Enrollment ID],0)),"")))</f>
        <v/>
      </c>
      <c r="E63" s="24">
        <f>IF($A63="","",IF($C63="","",IFERROR(INDEX(tblRoster[Course / Section],MATCH($C63,tblRoster[Enrollment ID],0)),"")))</f>
        <v/>
      </c>
      <c r="F63" s="20" t="n"/>
      <c r="G63" s="22" t="n"/>
      <c r="H63" s="20" t="n"/>
      <c r="I63" s="23">
        <f>IF($A63="","",IF(OR($B63="",$C63="",$G63="",$H63=""),"",IF(AND($H63="Yes",Dashboard!$B$5="No"),0,$G63)))</f>
        <v/>
      </c>
      <c r="J63" s="20" t="n"/>
      <c r="K63" s="20" t="n"/>
      <c r="L63" s="37" t="n"/>
      <c r="M63" s="24">
        <f>IF($A63="","",IF(COUNTIF(tblAbsenceLog[Record ID],$A63)&gt;1,"Duplicate Record ID",IF($B63="","Missing Absence Date",IF($C63="","Missing Enrollment ID",IF(COUNTIF(tblRoster[Enrollment ID],$C63)=0,"Enrollment ID Not Found",IF($F63="","Missing Category",IF(OR($G63="",NOT(ISNUMBER($G63)),$G63&lt;=0),"Invalid Absence Units",IF($H63="","Missing Excused Status",IF($B63&gt;Dashboard!$B$4,"Future to As of Date","OK")))))))))</f>
        <v/>
      </c>
    </row>
    <row r="64">
      <c r="A64" s="20" t="n"/>
      <c r="B64" s="37" t="n"/>
      <c r="C64" s="20" t="n"/>
      <c r="D64" s="24">
        <f>IF($A64="","",IF($C64="","",IFERROR(INDEX(tblRoster[Participant Name],MATCH($C64,tblRoster[Enrollment ID],0)),"")))</f>
        <v/>
      </c>
      <c r="E64" s="24">
        <f>IF($A64="","",IF($C64="","",IFERROR(INDEX(tblRoster[Course / Section],MATCH($C64,tblRoster[Enrollment ID],0)),"")))</f>
        <v/>
      </c>
      <c r="F64" s="20" t="n"/>
      <c r="G64" s="22" t="n"/>
      <c r="H64" s="20" t="n"/>
      <c r="I64" s="23">
        <f>IF($A64="","",IF(OR($B64="",$C64="",$G64="",$H64=""),"",IF(AND($H64="Yes",Dashboard!$B$5="No"),0,$G64)))</f>
        <v/>
      </c>
      <c r="J64" s="20" t="n"/>
      <c r="K64" s="20" t="n"/>
      <c r="L64" s="37" t="n"/>
      <c r="M64" s="24">
        <f>IF($A64="","",IF(COUNTIF(tblAbsenceLog[Record ID],$A64)&gt;1,"Duplicate Record ID",IF($B64="","Missing Absence Date",IF($C64="","Missing Enrollment ID",IF(COUNTIF(tblRoster[Enrollment ID],$C64)=0,"Enrollment ID Not Found",IF($F64="","Missing Category",IF(OR($G64="",NOT(ISNUMBER($G64)),$G64&lt;=0),"Invalid Absence Units",IF($H64="","Missing Excused Status",IF($B64&gt;Dashboard!$B$4,"Future to As of Date","OK")))))))))</f>
        <v/>
      </c>
    </row>
    <row r="65">
      <c r="A65" s="20" t="n"/>
      <c r="B65" s="37" t="n"/>
      <c r="C65" s="20" t="n"/>
      <c r="D65" s="24">
        <f>IF($A65="","",IF($C65="","",IFERROR(INDEX(tblRoster[Participant Name],MATCH($C65,tblRoster[Enrollment ID],0)),"")))</f>
        <v/>
      </c>
      <c r="E65" s="24">
        <f>IF($A65="","",IF($C65="","",IFERROR(INDEX(tblRoster[Course / Section],MATCH($C65,tblRoster[Enrollment ID],0)),"")))</f>
        <v/>
      </c>
      <c r="F65" s="20" t="n"/>
      <c r="G65" s="22" t="n"/>
      <c r="H65" s="20" t="n"/>
      <c r="I65" s="23">
        <f>IF($A65="","",IF(OR($B65="",$C65="",$G65="",$H65=""),"",IF(AND($H65="Yes",Dashboard!$B$5="No"),0,$G65)))</f>
        <v/>
      </c>
      <c r="J65" s="20" t="n"/>
      <c r="K65" s="20" t="n"/>
      <c r="L65" s="37" t="n"/>
      <c r="M65" s="24">
        <f>IF($A65="","",IF(COUNTIF(tblAbsenceLog[Record ID],$A65)&gt;1,"Duplicate Record ID",IF($B65="","Missing Absence Date",IF($C65="","Missing Enrollment ID",IF(COUNTIF(tblRoster[Enrollment ID],$C65)=0,"Enrollment ID Not Found",IF($F65="","Missing Category",IF(OR($G65="",NOT(ISNUMBER($G65)),$G65&lt;=0),"Invalid Absence Units",IF($H65="","Missing Excused Status",IF($B65&gt;Dashboard!$B$4,"Future to As of Date","OK")))))))))</f>
        <v/>
      </c>
    </row>
    <row r="66">
      <c r="A66" s="20" t="n"/>
      <c r="B66" s="37" t="n"/>
      <c r="C66" s="20" t="n"/>
      <c r="D66" s="24">
        <f>IF($A66="","",IF($C66="","",IFERROR(INDEX(tblRoster[Participant Name],MATCH($C66,tblRoster[Enrollment ID],0)),"")))</f>
        <v/>
      </c>
      <c r="E66" s="24">
        <f>IF($A66="","",IF($C66="","",IFERROR(INDEX(tblRoster[Course / Section],MATCH($C66,tblRoster[Enrollment ID],0)),"")))</f>
        <v/>
      </c>
      <c r="F66" s="20" t="n"/>
      <c r="G66" s="22" t="n"/>
      <c r="H66" s="20" t="n"/>
      <c r="I66" s="23">
        <f>IF($A66="","",IF(OR($B66="",$C66="",$G66="",$H66=""),"",IF(AND($H66="Yes",Dashboard!$B$5="No"),0,$G66)))</f>
        <v/>
      </c>
      <c r="J66" s="20" t="n"/>
      <c r="K66" s="20" t="n"/>
      <c r="L66" s="37" t="n"/>
      <c r="M66" s="24">
        <f>IF($A66="","",IF(COUNTIF(tblAbsenceLog[Record ID],$A66)&gt;1,"Duplicate Record ID",IF($B66="","Missing Absence Date",IF($C66="","Missing Enrollment ID",IF(COUNTIF(tblRoster[Enrollment ID],$C66)=0,"Enrollment ID Not Found",IF($F66="","Missing Category",IF(OR($G66="",NOT(ISNUMBER($G66)),$G66&lt;=0),"Invalid Absence Units",IF($H66="","Missing Excused Status",IF($B66&gt;Dashboard!$B$4,"Future to As of Date","OK")))))))))</f>
        <v/>
      </c>
    </row>
    <row r="67">
      <c r="A67" s="20" t="n"/>
      <c r="B67" s="37" t="n"/>
      <c r="C67" s="20" t="n"/>
      <c r="D67" s="24">
        <f>IF($A67="","",IF($C67="","",IFERROR(INDEX(tblRoster[Participant Name],MATCH($C67,tblRoster[Enrollment ID],0)),"")))</f>
        <v/>
      </c>
      <c r="E67" s="24">
        <f>IF($A67="","",IF($C67="","",IFERROR(INDEX(tblRoster[Course / Section],MATCH($C67,tblRoster[Enrollment ID],0)),"")))</f>
        <v/>
      </c>
      <c r="F67" s="20" t="n"/>
      <c r="G67" s="22" t="n"/>
      <c r="H67" s="20" t="n"/>
      <c r="I67" s="23">
        <f>IF($A67="","",IF(OR($B67="",$C67="",$G67="",$H67=""),"",IF(AND($H67="Yes",Dashboard!$B$5="No"),0,$G67)))</f>
        <v/>
      </c>
      <c r="J67" s="20" t="n"/>
      <c r="K67" s="20" t="n"/>
      <c r="L67" s="37" t="n"/>
      <c r="M67" s="24">
        <f>IF($A67="","",IF(COUNTIF(tblAbsenceLog[Record ID],$A67)&gt;1,"Duplicate Record ID",IF($B67="","Missing Absence Date",IF($C67="","Missing Enrollment ID",IF(COUNTIF(tblRoster[Enrollment ID],$C67)=0,"Enrollment ID Not Found",IF($F67="","Missing Category",IF(OR($G67="",NOT(ISNUMBER($G67)),$G67&lt;=0),"Invalid Absence Units",IF($H67="","Missing Excused Status",IF($B67&gt;Dashboard!$B$4,"Future to As of Date","OK")))))))))</f>
        <v/>
      </c>
    </row>
    <row r="68">
      <c r="A68" s="20" t="n"/>
      <c r="B68" s="37" t="n"/>
      <c r="C68" s="20" t="n"/>
      <c r="D68" s="24">
        <f>IF($A68="","",IF($C68="","",IFERROR(INDEX(tblRoster[Participant Name],MATCH($C68,tblRoster[Enrollment ID],0)),"")))</f>
        <v/>
      </c>
      <c r="E68" s="24">
        <f>IF($A68="","",IF($C68="","",IFERROR(INDEX(tblRoster[Course / Section],MATCH($C68,tblRoster[Enrollment ID],0)),"")))</f>
        <v/>
      </c>
      <c r="F68" s="20" t="n"/>
      <c r="G68" s="22" t="n"/>
      <c r="H68" s="20" t="n"/>
      <c r="I68" s="23">
        <f>IF($A68="","",IF(OR($B68="",$C68="",$G68="",$H68=""),"",IF(AND($H68="Yes",Dashboard!$B$5="No"),0,$G68)))</f>
        <v/>
      </c>
      <c r="J68" s="20" t="n"/>
      <c r="K68" s="20" t="n"/>
      <c r="L68" s="37" t="n"/>
      <c r="M68" s="24">
        <f>IF($A68="","",IF(COUNTIF(tblAbsenceLog[Record ID],$A68)&gt;1,"Duplicate Record ID",IF($B68="","Missing Absence Date",IF($C68="","Missing Enrollment ID",IF(COUNTIF(tblRoster[Enrollment ID],$C68)=0,"Enrollment ID Not Found",IF($F68="","Missing Category",IF(OR($G68="",NOT(ISNUMBER($G68)),$G68&lt;=0),"Invalid Absence Units",IF($H68="","Missing Excused Status",IF($B68&gt;Dashboard!$B$4,"Future to As of Date","OK")))))))))</f>
        <v/>
      </c>
    </row>
    <row r="69">
      <c r="A69" s="20" t="n"/>
      <c r="B69" s="37" t="n"/>
      <c r="C69" s="20" t="n"/>
      <c r="D69" s="24">
        <f>IF($A69="","",IF($C69="","",IFERROR(INDEX(tblRoster[Participant Name],MATCH($C69,tblRoster[Enrollment ID],0)),"")))</f>
        <v/>
      </c>
      <c r="E69" s="24">
        <f>IF($A69="","",IF($C69="","",IFERROR(INDEX(tblRoster[Course / Section],MATCH($C69,tblRoster[Enrollment ID],0)),"")))</f>
        <v/>
      </c>
      <c r="F69" s="20" t="n"/>
      <c r="G69" s="22" t="n"/>
      <c r="H69" s="20" t="n"/>
      <c r="I69" s="23">
        <f>IF($A69="","",IF(OR($B69="",$C69="",$G69="",$H69=""),"",IF(AND($H69="Yes",Dashboard!$B$5="No"),0,$G69)))</f>
        <v/>
      </c>
      <c r="J69" s="20" t="n"/>
      <c r="K69" s="20" t="n"/>
      <c r="L69" s="37" t="n"/>
      <c r="M69" s="24">
        <f>IF($A69="","",IF(COUNTIF(tblAbsenceLog[Record ID],$A69)&gt;1,"Duplicate Record ID",IF($B69="","Missing Absence Date",IF($C69="","Missing Enrollment ID",IF(COUNTIF(tblRoster[Enrollment ID],$C69)=0,"Enrollment ID Not Found",IF($F69="","Missing Category",IF(OR($G69="",NOT(ISNUMBER($G69)),$G69&lt;=0),"Invalid Absence Units",IF($H69="","Missing Excused Status",IF($B69&gt;Dashboard!$B$4,"Future to As of Date","OK")))))))))</f>
        <v/>
      </c>
    </row>
    <row r="70">
      <c r="A70" s="20" t="n"/>
      <c r="B70" s="37" t="n"/>
      <c r="C70" s="20" t="n"/>
      <c r="D70" s="24">
        <f>IF($A70="","",IF($C70="","",IFERROR(INDEX(tblRoster[Participant Name],MATCH($C70,tblRoster[Enrollment ID],0)),"")))</f>
        <v/>
      </c>
      <c r="E70" s="24">
        <f>IF($A70="","",IF($C70="","",IFERROR(INDEX(tblRoster[Course / Section],MATCH($C70,tblRoster[Enrollment ID],0)),"")))</f>
        <v/>
      </c>
      <c r="F70" s="20" t="n"/>
      <c r="G70" s="22" t="n"/>
      <c r="H70" s="20" t="n"/>
      <c r="I70" s="23">
        <f>IF($A70="","",IF(OR($B70="",$C70="",$G70="",$H70=""),"",IF(AND($H70="Yes",Dashboard!$B$5="No"),0,$G70)))</f>
        <v/>
      </c>
      <c r="J70" s="20" t="n"/>
      <c r="K70" s="20" t="n"/>
      <c r="L70" s="37" t="n"/>
      <c r="M70" s="24">
        <f>IF($A70="","",IF(COUNTIF(tblAbsenceLog[Record ID],$A70)&gt;1,"Duplicate Record ID",IF($B70="","Missing Absence Date",IF($C70="","Missing Enrollment ID",IF(COUNTIF(tblRoster[Enrollment ID],$C70)=0,"Enrollment ID Not Found",IF($F70="","Missing Category",IF(OR($G70="",NOT(ISNUMBER($G70)),$G70&lt;=0),"Invalid Absence Units",IF($H70="","Missing Excused Status",IF($B70&gt;Dashboard!$B$4,"Future to As of Date","OK")))))))))</f>
        <v/>
      </c>
    </row>
    <row r="71">
      <c r="A71" s="20" t="n"/>
      <c r="B71" s="37" t="n"/>
      <c r="C71" s="20" t="n"/>
      <c r="D71" s="24">
        <f>IF($A71="","",IF($C71="","",IFERROR(INDEX(tblRoster[Participant Name],MATCH($C71,tblRoster[Enrollment ID],0)),"")))</f>
        <v/>
      </c>
      <c r="E71" s="24">
        <f>IF($A71="","",IF($C71="","",IFERROR(INDEX(tblRoster[Course / Section],MATCH($C71,tblRoster[Enrollment ID],0)),"")))</f>
        <v/>
      </c>
      <c r="F71" s="20" t="n"/>
      <c r="G71" s="22" t="n"/>
      <c r="H71" s="20" t="n"/>
      <c r="I71" s="23">
        <f>IF($A71="","",IF(OR($B71="",$C71="",$G71="",$H71=""),"",IF(AND($H71="Yes",Dashboard!$B$5="No"),0,$G71)))</f>
        <v/>
      </c>
      <c r="J71" s="20" t="n"/>
      <c r="K71" s="20" t="n"/>
      <c r="L71" s="37" t="n"/>
      <c r="M71" s="24">
        <f>IF($A71="","",IF(COUNTIF(tblAbsenceLog[Record ID],$A71)&gt;1,"Duplicate Record ID",IF($B71="","Missing Absence Date",IF($C71="","Missing Enrollment ID",IF(COUNTIF(tblRoster[Enrollment ID],$C71)=0,"Enrollment ID Not Found",IF($F71="","Missing Category",IF(OR($G71="",NOT(ISNUMBER($G71)),$G71&lt;=0),"Invalid Absence Units",IF($H71="","Missing Excused Status",IF($B71&gt;Dashboard!$B$4,"Future to As of Date","OK")))))))))</f>
        <v/>
      </c>
    </row>
    <row r="72">
      <c r="A72" s="20" t="n"/>
      <c r="B72" s="37" t="n"/>
      <c r="C72" s="20" t="n"/>
      <c r="D72" s="24">
        <f>IF($A72="","",IF($C72="","",IFERROR(INDEX(tblRoster[Participant Name],MATCH($C72,tblRoster[Enrollment ID],0)),"")))</f>
        <v/>
      </c>
      <c r="E72" s="24">
        <f>IF($A72="","",IF($C72="","",IFERROR(INDEX(tblRoster[Course / Section],MATCH($C72,tblRoster[Enrollment ID],0)),"")))</f>
        <v/>
      </c>
      <c r="F72" s="20" t="n"/>
      <c r="G72" s="22" t="n"/>
      <c r="H72" s="20" t="n"/>
      <c r="I72" s="23">
        <f>IF($A72="","",IF(OR($B72="",$C72="",$G72="",$H72=""),"",IF(AND($H72="Yes",Dashboard!$B$5="No"),0,$G72)))</f>
        <v/>
      </c>
      <c r="J72" s="20" t="n"/>
      <c r="K72" s="20" t="n"/>
      <c r="L72" s="37" t="n"/>
      <c r="M72" s="24">
        <f>IF($A72="","",IF(COUNTIF(tblAbsenceLog[Record ID],$A72)&gt;1,"Duplicate Record ID",IF($B72="","Missing Absence Date",IF($C72="","Missing Enrollment ID",IF(COUNTIF(tblRoster[Enrollment ID],$C72)=0,"Enrollment ID Not Found",IF($F72="","Missing Category",IF(OR($G72="",NOT(ISNUMBER($G72)),$G72&lt;=0),"Invalid Absence Units",IF($H72="","Missing Excused Status",IF($B72&gt;Dashboard!$B$4,"Future to As of Date","OK")))))))))</f>
        <v/>
      </c>
    </row>
    <row r="73">
      <c r="A73" s="20" t="n"/>
      <c r="B73" s="37" t="n"/>
      <c r="C73" s="20" t="n"/>
      <c r="D73" s="24">
        <f>IF($A73="","",IF($C73="","",IFERROR(INDEX(tblRoster[Participant Name],MATCH($C73,tblRoster[Enrollment ID],0)),"")))</f>
        <v/>
      </c>
      <c r="E73" s="24">
        <f>IF($A73="","",IF($C73="","",IFERROR(INDEX(tblRoster[Course / Section],MATCH($C73,tblRoster[Enrollment ID],0)),"")))</f>
        <v/>
      </c>
      <c r="F73" s="20" t="n"/>
      <c r="G73" s="22" t="n"/>
      <c r="H73" s="20" t="n"/>
      <c r="I73" s="23">
        <f>IF($A73="","",IF(OR($B73="",$C73="",$G73="",$H73=""),"",IF(AND($H73="Yes",Dashboard!$B$5="No"),0,$G73)))</f>
        <v/>
      </c>
      <c r="J73" s="20" t="n"/>
      <c r="K73" s="20" t="n"/>
      <c r="L73" s="37" t="n"/>
      <c r="M73" s="24">
        <f>IF($A73="","",IF(COUNTIF(tblAbsenceLog[Record ID],$A73)&gt;1,"Duplicate Record ID",IF($B73="","Missing Absence Date",IF($C73="","Missing Enrollment ID",IF(COUNTIF(tblRoster[Enrollment ID],$C73)=0,"Enrollment ID Not Found",IF($F73="","Missing Category",IF(OR($G73="",NOT(ISNUMBER($G73)),$G73&lt;=0),"Invalid Absence Units",IF($H73="","Missing Excused Status",IF($B73&gt;Dashboard!$B$4,"Future to As of Date","OK")))))))))</f>
        <v/>
      </c>
    </row>
    <row r="74">
      <c r="A74" s="20" t="n"/>
      <c r="B74" s="37" t="n"/>
      <c r="C74" s="20" t="n"/>
      <c r="D74" s="24">
        <f>IF($A74="","",IF($C74="","",IFERROR(INDEX(tblRoster[Participant Name],MATCH($C74,tblRoster[Enrollment ID],0)),"")))</f>
        <v/>
      </c>
      <c r="E74" s="24">
        <f>IF($A74="","",IF($C74="","",IFERROR(INDEX(tblRoster[Course / Section],MATCH($C74,tblRoster[Enrollment ID],0)),"")))</f>
        <v/>
      </c>
      <c r="F74" s="20" t="n"/>
      <c r="G74" s="22" t="n"/>
      <c r="H74" s="20" t="n"/>
      <c r="I74" s="23">
        <f>IF($A74="","",IF(OR($B74="",$C74="",$G74="",$H74=""),"",IF(AND($H74="Yes",Dashboard!$B$5="No"),0,$G74)))</f>
        <v/>
      </c>
      <c r="J74" s="20" t="n"/>
      <c r="K74" s="20" t="n"/>
      <c r="L74" s="37" t="n"/>
      <c r="M74" s="24">
        <f>IF($A74="","",IF(COUNTIF(tblAbsenceLog[Record ID],$A74)&gt;1,"Duplicate Record ID",IF($B74="","Missing Absence Date",IF($C74="","Missing Enrollment ID",IF(COUNTIF(tblRoster[Enrollment ID],$C74)=0,"Enrollment ID Not Found",IF($F74="","Missing Category",IF(OR($G74="",NOT(ISNUMBER($G74)),$G74&lt;=0),"Invalid Absence Units",IF($H74="","Missing Excused Status",IF($B74&gt;Dashboard!$B$4,"Future to As of Date","OK")))))))))</f>
        <v/>
      </c>
    </row>
    <row r="75">
      <c r="A75" s="20" t="n"/>
      <c r="B75" s="37" t="n"/>
      <c r="C75" s="20" t="n"/>
      <c r="D75" s="24">
        <f>IF($A75="","",IF($C75="","",IFERROR(INDEX(tblRoster[Participant Name],MATCH($C75,tblRoster[Enrollment ID],0)),"")))</f>
        <v/>
      </c>
      <c r="E75" s="24">
        <f>IF($A75="","",IF($C75="","",IFERROR(INDEX(tblRoster[Course / Section],MATCH($C75,tblRoster[Enrollment ID],0)),"")))</f>
        <v/>
      </c>
      <c r="F75" s="20" t="n"/>
      <c r="G75" s="22" t="n"/>
      <c r="H75" s="20" t="n"/>
      <c r="I75" s="23">
        <f>IF($A75="","",IF(OR($B75="",$C75="",$G75="",$H75=""),"",IF(AND($H75="Yes",Dashboard!$B$5="No"),0,$G75)))</f>
        <v/>
      </c>
      <c r="J75" s="20" t="n"/>
      <c r="K75" s="20" t="n"/>
      <c r="L75" s="37" t="n"/>
      <c r="M75" s="24">
        <f>IF($A75="","",IF(COUNTIF(tblAbsenceLog[Record ID],$A75)&gt;1,"Duplicate Record ID",IF($B75="","Missing Absence Date",IF($C75="","Missing Enrollment ID",IF(COUNTIF(tblRoster[Enrollment ID],$C75)=0,"Enrollment ID Not Found",IF($F75="","Missing Category",IF(OR($G75="",NOT(ISNUMBER($G75)),$G75&lt;=0),"Invalid Absence Units",IF($H75="","Missing Excused Status",IF($B75&gt;Dashboard!$B$4,"Future to As of Date","OK")))))))))</f>
        <v/>
      </c>
    </row>
    <row r="76">
      <c r="A76" s="20" t="n"/>
      <c r="B76" s="37" t="n"/>
      <c r="C76" s="20" t="n"/>
      <c r="D76" s="24">
        <f>IF($A76="","",IF($C76="","",IFERROR(INDEX(tblRoster[Participant Name],MATCH($C76,tblRoster[Enrollment ID],0)),"")))</f>
        <v/>
      </c>
      <c r="E76" s="24">
        <f>IF($A76="","",IF($C76="","",IFERROR(INDEX(tblRoster[Course / Section],MATCH($C76,tblRoster[Enrollment ID],0)),"")))</f>
        <v/>
      </c>
      <c r="F76" s="20" t="n"/>
      <c r="G76" s="22" t="n"/>
      <c r="H76" s="20" t="n"/>
      <c r="I76" s="23">
        <f>IF($A76="","",IF(OR($B76="",$C76="",$G76="",$H76=""),"",IF(AND($H76="Yes",Dashboard!$B$5="No"),0,$G76)))</f>
        <v/>
      </c>
      <c r="J76" s="20" t="n"/>
      <c r="K76" s="20" t="n"/>
      <c r="L76" s="37" t="n"/>
      <c r="M76" s="24">
        <f>IF($A76="","",IF(COUNTIF(tblAbsenceLog[Record ID],$A76)&gt;1,"Duplicate Record ID",IF($B76="","Missing Absence Date",IF($C76="","Missing Enrollment ID",IF(COUNTIF(tblRoster[Enrollment ID],$C76)=0,"Enrollment ID Not Found",IF($F76="","Missing Category",IF(OR($G76="",NOT(ISNUMBER($G76)),$G76&lt;=0),"Invalid Absence Units",IF($H76="","Missing Excused Status",IF($B76&gt;Dashboard!$B$4,"Future to As of Date","OK")))))))))</f>
        <v/>
      </c>
    </row>
    <row r="77">
      <c r="A77" s="20" t="n"/>
      <c r="B77" s="37" t="n"/>
      <c r="C77" s="20" t="n"/>
      <c r="D77" s="24">
        <f>IF($A77="","",IF($C77="","",IFERROR(INDEX(tblRoster[Participant Name],MATCH($C77,tblRoster[Enrollment ID],0)),"")))</f>
        <v/>
      </c>
      <c r="E77" s="24">
        <f>IF($A77="","",IF($C77="","",IFERROR(INDEX(tblRoster[Course / Section],MATCH($C77,tblRoster[Enrollment ID],0)),"")))</f>
        <v/>
      </c>
      <c r="F77" s="20" t="n"/>
      <c r="G77" s="22" t="n"/>
      <c r="H77" s="20" t="n"/>
      <c r="I77" s="23">
        <f>IF($A77="","",IF(OR($B77="",$C77="",$G77="",$H77=""),"",IF(AND($H77="Yes",Dashboard!$B$5="No"),0,$G77)))</f>
        <v/>
      </c>
      <c r="J77" s="20" t="n"/>
      <c r="K77" s="20" t="n"/>
      <c r="L77" s="37" t="n"/>
      <c r="M77" s="24">
        <f>IF($A77="","",IF(COUNTIF(tblAbsenceLog[Record ID],$A77)&gt;1,"Duplicate Record ID",IF($B77="","Missing Absence Date",IF($C77="","Missing Enrollment ID",IF(COUNTIF(tblRoster[Enrollment ID],$C77)=0,"Enrollment ID Not Found",IF($F77="","Missing Category",IF(OR($G77="",NOT(ISNUMBER($G77)),$G77&lt;=0),"Invalid Absence Units",IF($H77="","Missing Excused Status",IF($B77&gt;Dashboard!$B$4,"Future to As of Date","OK")))))))))</f>
        <v/>
      </c>
    </row>
    <row r="78">
      <c r="A78" s="20" t="n"/>
      <c r="B78" s="37" t="n"/>
      <c r="C78" s="20" t="n"/>
      <c r="D78" s="24">
        <f>IF($A78="","",IF($C78="","",IFERROR(INDEX(tblRoster[Participant Name],MATCH($C78,tblRoster[Enrollment ID],0)),"")))</f>
        <v/>
      </c>
      <c r="E78" s="24">
        <f>IF($A78="","",IF($C78="","",IFERROR(INDEX(tblRoster[Course / Section],MATCH($C78,tblRoster[Enrollment ID],0)),"")))</f>
        <v/>
      </c>
      <c r="F78" s="20" t="n"/>
      <c r="G78" s="22" t="n"/>
      <c r="H78" s="20" t="n"/>
      <c r="I78" s="23">
        <f>IF($A78="","",IF(OR($B78="",$C78="",$G78="",$H78=""),"",IF(AND($H78="Yes",Dashboard!$B$5="No"),0,$G78)))</f>
        <v/>
      </c>
      <c r="J78" s="20" t="n"/>
      <c r="K78" s="20" t="n"/>
      <c r="L78" s="37" t="n"/>
      <c r="M78" s="24">
        <f>IF($A78="","",IF(COUNTIF(tblAbsenceLog[Record ID],$A78)&gt;1,"Duplicate Record ID",IF($B78="","Missing Absence Date",IF($C78="","Missing Enrollment ID",IF(COUNTIF(tblRoster[Enrollment ID],$C78)=0,"Enrollment ID Not Found",IF($F78="","Missing Category",IF(OR($G78="",NOT(ISNUMBER($G78)),$G78&lt;=0),"Invalid Absence Units",IF($H78="","Missing Excused Status",IF($B78&gt;Dashboard!$B$4,"Future to As of Date","OK")))))))))</f>
        <v/>
      </c>
    </row>
    <row r="79">
      <c r="A79" s="20" t="n"/>
      <c r="B79" s="37" t="n"/>
      <c r="C79" s="20" t="n"/>
      <c r="D79" s="24">
        <f>IF($A79="","",IF($C79="","",IFERROR(INDEX(tblRoster[Participant Name],MATCH($C79,tblRoster[Enrollment ID],0)),"")))</f>
        <v/>
      </c>
      <c r="E79" s="24">
        <f>IF($A79="","",IF($C79="","",IFERROR(INDEX(tblRoster[Course / Section],MATCH($C79,tblRoster[Enrollment ID],0)),"")))</f>
        <v/>
      </c>
      <c r="F79" s="20" t="n"/>
      <c r="G79" s="22" t="n"/>
      <c r="H79" s="20" t="n"/>
      <c r="I79" s="23">
        <f>IF($A79="","",IF(OR($B79="",$C79="",$G79="",$H79=""),"",IF(AND($H79="Yes",Dashboard!$B$5="No"),0,$G79)))</f>
        <v/>
      </c>
      <c r="J79" s="20" t="n"/>
      <c r="K79" s="20" t="n"/>
      <c r="L79" s="37" t="n"/>
      <c r="M79" s="24">
        <f>IF($A79="","",IF(COUNTIF(tblAbsenceLog[Record ID],$A79)&gt;1,"Duplicate Record ID",IF($B79="","Missing Absence Date",IF($C79="","Missing Enrollment ID",IF(COUNTIF(tblRoster[Enrollment ID],$C79)=0,"Enrollment ID Not Found",IF($F79="","Missing Category",IF(OR($G79="",NOT(ISNUMBER($G79)),$G79&lt;=0),"Invalid Absence Units",IF($H79="","Missing Excused Status",IF($B79&gt;Dashboard!$B$4,"Future to As of Date","OK")))))))))</f>
        <v/>
      </c>
    </row>
    <row r="80">
      <c r="A80" s="20" t="n"/>
      <c r="B80" s="37" t="n"/>
      <c r="C80" s="20" t="n"/>
      <c r="D80" s="24">
        <f>IF($A80="","",IF($C80="","",IFERROR(INDEX(tblRoster[Participant Name],MATCH($C80,tblRoster[Enrollment ID],0)),"")))</f>
        <v/>
      </c>
      <c r="E80" s="24">
        <f>IF($A80="","",IF($C80="","",IFERROR(INDEX(tblRoster[Course / Section],MATCH($C80,tblRoster[Enrollment ID],0)),"")))</f>
        <v/>
      </c>
      <c r="F80" s="20" t="n"/>
      <c r="G80" s="22" t="n"/>
      <c r="H80" s="20" t="n"/>
      <c r="I80" s="23">
        <f>IF($A80="","",IF(OR($B80="",$C80="",$G80="",$H80=""),"",IF(AND($H80="Yes",Dashboard!$B$5="No"),0,$G80)))</f>
        <v/>
      </c>
      <c r="J80" s="20" t="n"/>
      <c r="K80" s="20" t="n"/>
      <c r="L80" s="37" t="n"/>
      <c r="M80" s="24">
        <f>IF($A80="","",IF(COUNTIF(tblAbsenceLog[Record ID],$A80)&gt;1,"Duplicate Record ID",IF($B80="","Missing Absence Date",IF($C80="","Missing Enrollment ID",IF(COUNTIF(tblRoster[Enrollment ID],$C80)=0,"Enrollment ID Not Found",IF($F80="","Missing Category",IF(OR($G80="",NOT(ISNUMBER($G80)),$G80&lt;=0),"Invalid Absence Units",IF($H80="","Missing Excused Status",IF($B80&gt;Dashboard!$B$4,"Future to As of Date","OK")))))))))</f>
        <v/>
      </c>
    </row>
    <row r="81">
      <c r="A81" s="20" t="n"/>
      <c r="B81" s="37" t="n"/>
      <c r="C81" s="20" t="n"/>
      <c r="D81" s="24">
        <f>IF($A81="","",IF($C81="","",IFERROR(INDEX(tblRoster[Participant Name],MATCH($C81,tblRoster[Enrollment ID],0)),"")))</f>
        <v/>
      </c>
      <c r="E81" s="24">
        <f>IF($A81="","",IF($C81="","",IFERROR(INDEX(tblRoster[Course / Section],MATCH($C81,tblRoster[Enrollment ID],0)),"")))</f>
        <v/>
      </c>
      <c r="F81" s="20" t="n"/>
      <c r="G81" s="22" t="n"/>
      <c r="H81" s="20" t="n"/>
      <c r="I81" s="23">
        <f>IF($A81="","",IF(OR($B81="",$C81="",$G81="",$H81=""),"",IF(AND($H81="Yes",Dashboard!$B$5="No"),0,$G81)))</f>
        <v/>
      </c>
      <c r="J81" s="20" t="n"/>
      <c r="K81" s="20" t="n"/>
      <c r="L81" s="37" t="n"/>
      <c r="M81" s="24">
        <f>IF($A81="","",IF(COUNTIF(tblAbsenceLog[Record ID],$A81)&gt;1,"Duplicate Record ID",IF($B81="","Missing Absence Date",IF($C81="","Missing Enrollment ID",IF(COUNTIF(tblRoster[Enrollment ID],$C81)=0,"Enrollment ID Not Found",IF($F81="","Missing Category",IF(OR($G81="",NOT(ISNUMBER($G81)),$G81&lt;=0),"Invalid Absence Units",IF($H81="","Missing Excused Status",IF($B81&gt;Dashboard!$B$4,"Future to As of Date","OK")))))))))</f>
        <v/>
      </c>
    </row>
    <row r="82">
      <c r="A82" s="20" t="n"/>
      <c r="B82" s="37" t="n"/>
      <c r="C82" s="20" t="n"/>
      <c r="D82" s="24">
        <f>IF($A82="","",IF($C82="","",IFERROR(INDEX(tblRoster[Participant Name],MATCH($C82,tblRoster[Enrollment ID],0)),"")))</f>
        <v/>
      </c>
      <c r="E82" s="24">
        <f>IF($A82="","",IF($C82="","",IFERROR(INDEX(tblRoster[Course / Section],MATCH($C82,tblRoster[Enrollment ID],0)),"")))</f>
        <v/>
      </c>
      <c r="F82" s="20" t="n"/>
      <c r="G82" s="22" t="n"/>
      <c r="H82" s="20" t="n"/>
      <c r="I82" s="23">
        <f>IF($A82="","",IF(OR($B82="",$C82="",$G82="",$H82=""),"",IF(AND($H82="Yes",Dashboard!$B$5="No"),0,$G82)))</f>
        <v/>
      </c>
      <c r="J82" s="20" t="n"/>
      <c r="K82" s="20" t="n"/>
      <c r="L82" s="37" t="n"/>
      <c r="M82" s="24">
        <f>IF($A82="","",IF(COUNTIF(tblAbsenceLog[Record ID],$A82)&gt;1,"Duplicate Record ID",IF($B82="","Missing Absence Date",IF($C82="","Missing Enrollment ID",IF(COUNTIF(tblRoster[Enrollment ID],$C82)=0,"Enrollment ID Not Found",IF($F82="","Missing Category",IF(OR($G82="",NOT(ISNUMBER($G82)),$G82&lt;=0),"Invalid Absence Units",IF($H82="","Missing Excused Status",IF($B82&gt;Dashboard!$B$4,"Future to As of Date","OK")))))))))</f>
        <v/>
      </c>
    </row>
    <row r="83">
      <c r="A83" s="20" t="n"/>
      <c r="B83" s="37" t="n"/>
      <c r="C83" s="20" t="n"/>
      <c r="D83" s="24">
        <f>IF($A83="","",IF($C83="","",IFERROR(INDEX(tblRoster[Participant Name],MATCH($C83,tblRoster[Enrollment ID],0)),"")))</f>
        <v/>
      </c>
      <c r="E83" s="24">
        <f>IF($A83="","",IF($C83="","",IFERROR(INDEX(tblRoster[Course / Section],MATCH($C83,tblRoster[Enrollment ID],0)),"")))</f>
        <v/>
      </c>
      <c r="F83" s="20" t="n"/>
      <c r="G83" s="22" t="n"/>
      <c r="H83" s="20" t="n"/>
      <c r="I83" s="23">
        <f>IF($A83="","",IF(OR($B83="",$C83="",$G83="",$H83=""),"",IF(AND($H83="Yes",Dashboard!$B$5="No"),0,$G83)))</f>
        <v/>
      </c>
      <c r="J83" s="20" t="n"/>
      <c r="K83" s="20" t="n"/>
      <c r="L83" s="37" t="n"/>
      <c r="M83" s="24">
        <f>IF($A83="","",IF(COUNTIF(tblAbsenceLog[Record ID],$A83)&gt;1,"Duplicate Record ID",IF($B83="","Missing Absence Date",IF($C83="","Missing Enrollment ID",IF(COUNTIF(tblRoster[Enrollment ID],$C83)=0,"Enrollment ID Not Found",IF($F83="","Missing Category",IF(OR($G83="",NOT(ISNUMBER($G83)),$G83&lt;=0),"Invalid Absence Units",IF($H83="","Missing Excused Status",IF($B83&gt;Dashboard!$B$4,"Future to As of Date","OK")))))))))</f>
        <v/>
      </c>
    </row>
    <row r="84">
      <c r="A84" s="20" t="n"/>
      <c r="B84" s="37" t="n"/>
      <c r="C84" s="20" t="n"/>
      <c r="D84" s="24">
        <f>IF($A84="","",IF($C84="","",IFERROR(INDEX(tblRoster[Participant Name],MATCH($C84,tblRoster[Enrollment ID],0)),"")))</f>
        <v/>
      </c>
      <c r="E84" s="24">
        <f>IF($A84="","",IF($C84="","",IFERROR(INDEX(tblRoster[Course / Section],MATCH($C84,tblRoster[Enrollment ID],0)),"")))</f>
        <v/>
      </c>
      <c r="F84" s="20" t="n"/>
      <c r="G84" s="22" t="n"/>
      <c r="H84" s="20" t="n"/>
      <c r="I84" s="23">
        <f>IF($A84="","",IF(OR($B84="",$C84="",$G84="",$H84=""),"",IF(AND($H84="Yes",Dashboard!$B$5="No"),0,$G84)))</f>
        <v/>
      </c>
      <c r="J84" s="20" t="n"/>
      <c r="K84" s="20" t="n"/>
      <c r="L84" s="37" t="n"/>
      <c r="M84" s="24">
        <f>IF($A84="","",IF(COUNTIF(tblAbsenceLog[Record ID],$A84)&gt;1,"Duplicate Record ID",IF($B84="","Missing Absence Date",IF($C84="","Missing Enrollment ID",IF(COUNTIF(tblRoster[Enrollment ID],$C84)=0,"Enrollment ID Not Found",IF($F84="","Missing Category",IF(OR($G84="",NOT(ISNUMBER($G84)),$G84&lt;=0),"Invalid Absence Units",IF($H84="","Missing Excused Status",IF($B84&gt;Dashboard!$B$4,"Future to As of Date","OK")))))))))</f>
        <v/>
      </c>
    </row>
    <row r="85">
      <c r="A85" s="20" t="n"/>
      <c r="B85" s="37" t="n"/>
      <c r="C85" s="20" t="n"/>
      <c r="D85" s="24">
        <f>IF($A85="","",IF($C85="","",IFERROR(INDEX(tblRoster[Participant Name],MATCH($C85,tblRoster[Enrollment ID],0)),"")))</f>
        <v/>
      </c>
      <c r="E85" s="24">
        <f>IF($A85="","",IF($C85="","",IFERROR(INDEX(tblRoster[Course / Section],MATCH($C85,tblRoster[Enrollment ID],0)),"")))</f>
        <v/>
      </c>
      <c r="F85" s="20" t="n"/>
      <c r="G85" s="22" t="n"/>
      <c r="H85" s="20" t="n"/>
      <c r="I85" s="23">
        <f>IF($A85="","",IF(OR($B85="",$C85="",$G85="",$H85=""),"",IF(AND($H85="Yes",Dashboard!$B$5="No"),0,$G85)))</f>
        <v/>
      </c>
      <c r="J85" s="20" t="n"/>
      <c r="K85" s="20" t="n"/>
      <c r="L85" s="37" t="n"/>
      <c r="M85" s="24">
        <f>IF($A85="","",IF(COUNTIF(tblAbsenceLog[Record ID],$A85)&gt;1,"Duplicate Record ID",IF($B85="","Missing Absence Date",IF($C85="","Missing Enrollment ID",IF(COUNTIF(tblRoster[Enrollment ID],$C85)=0,"Enrollment ID Not Found",IF($F85="","Missing Category",IF(OR($G85="",NOT(ISNUMBER($G85)),$G85&lt;=0),"Invalid Absence Units",IF($H85="","Missing Excused Status",IF($B85&gt;Dashboard!$B$4,"Future to As of Date","OK")))))))))</f>
        <v/>
      </c>
    </row>
    <row r="86">
      <c r="A86" s="20" t="n"/>
      <c r="B86" s="37" t="n"/>
      <c r="C86" s="20" t="n"/>
      <c r="D86" s="24">
        <f>IF($A86="","",IF($C86="","",IFERROR(INDEX(tblRoster[Participant Name],MATCH($C86,tblRoster[Enrollment ID],0)),"")))</f>
        <v/>
      </c>
      <c r="E86" s="24">
        <f>IF($A86="","",IF($C86="","",IFERROR(INDEX(tblRoster[Course / Section],MATCH($C86,tblRoster[Enrollment ID],0)),"")))</f>
        <v/>
      </c>
      <c r="F86" s="20" t="n"/>
      <c r="G86" s="22" t="n"/>
      <c r="H86" s="20" t="n"/>
      <c r="I86" s="23">
        <f>IF($A86="","",IF(OR($B86="",$C86="",$G86="",$H86=""),"",IF(AND($H86="Yes",Dashboard!$B$5="No"),0,$G86)))</f>
        <v/>
      </c>
      <c r="J86" s="20" t="n"/>
      <c r="K86" s="20" t="n"/>
      <c r="L86" s="37" t="n"/>
      <c r="M86" s="24">
        <f>IF($A86="","",IF(COUNTIF(tblAbsenceLog[Record ID],$A86)&gt;1,"Duplicate Record ID",IF($B86="","Missing Absence Date",IF($C86="","Missing Enrollment ID",IF(COUNTIF(tblRoster[Enrollment ID],$C86)=0,"Enrollment ID Not Found",IF($F86="","Missing Category",IF(OR($G86="",NOT(ISNUMBER($G86)),$G86&lt;=0),"Invalid Absence Units",IF($H86="","Missing Excused Status",IF($B86&gt;Dashboard!$B$4,"Future to As of Date","OK")))))))))</f>
        <v/>
      </c>
    </row>
    <row r="87">
      <c r="A87" s="20" t="n"/>
      <c r="B87" s="37" t="n"/>
      <c r="C87" s="20" t="n"/>
      <c r="D87" s="24">
        <f>IF($A87="","",IF($C87="","",IFERROR(INDEX(tblRoster[Participant Name],MATCH($C87,tblRoster[Enrollment ID],0)),"")))</f>
        <v/>
      </c>
      <c r="E87" s="24">
        <f>IF($A87="","",IF($C87="","",IFERROR(INDEX(tblRoster[Course / Section],MATCH($C87,tblRoster[Enrollment ID],0)),"")))</f>
        <v/>
      </c>
      <c r="F87" s="20" t="n"/>
      <c r="G87" s="22" t="n"/>
      <c r="H87" s="20" t="n"/>
      <c r="I87" s="23">
        <f>IF($A87="","",IF(OR($B87="",$C87="",$G87="",$H87=""),"",IF(AND($H87="Yes",Dashboard!$B$5="No"),0,$G87)))</f>
        <v/>
      </c>
      <c r="J87" s="20" t="n"/>
      <c r="K87" s="20" t="n"/>
      <c r="L87" s="37" t="n"/>
      <c r="M87" s="24">
        <f>IF($A87="","",IF(COUNTIF(tblAbsenceLog[Record ID],$A87)&gt;1,"Duplicate Record ID",IF($B87="","Missing Absence Date",IF($C87="","Missing Enrollment ID",IF(COUNTIF(tblRoster[Enrollment ID],$C87)=0,"Enrollment ID Not Found",IF($F87="","Missing Category",IF(OR($G87="",NOT(ISNUMBER($G87)),$G87&lt;=0),"Invalid Absence Units",IF($H87="","Missing Excused Status",IF($B87&gt;Dashboard!$B$4,"Future to As of Date","OK")))))))))</f>
        <v/>
      </c>
    </row>
    <row r="88">
      <c r="A88" s="20" t="n"/>
      <c r="B88" s="37" t="n"/>
      <c r="C88" s="20" t="n"/>
      <c r="D88" s="24">
        <f>IF($A88="","",IF($C88="","",IFERROR(INDEX(tblRoster[Participant Name],MATCH($C88,tblRoster[Enrollment ID],0)),"")))</f>
        <v/>
      </c>
      <c r="E88" s="24">
        <f>IF($A88="","",IF($C88="","",IFERROR(INDEX(tblRoster[Course / Section],MATCH($C88,tblRoster[Enrollment ID],0)),"")))</f>
        <v/>
      </c>
      <c r="F88" s="20" t="n"/>
      <c r="G88" s="22" t="n"/>
      <c r="H88" s="20" t="n"/>
      <c r="I88" s="23">
        <f>IF($A88="","",IF(OR($B88="",$C88="",$G88="",$H88=""),"",IF(AND($H88="Yes",Dashboard!$B$5="No"),0,$G88)))</f>
        <v/>
      </c>
      <c r="J88" s="20" t="n"/>
      <c r="K88" s="20" t="n"/>
      <c r="L88" s="37" t="n"/>
      <c r="M88" s="24">
        <f>IF($A88="","",IF(COUNTIF(tblAbsenceLog[Record ID],$A88)&gt;1,"Duplicate Record ID",IF($B88="","Missing Absence Date",IF($C88="","Missing Enrollment ID",IF(COUNTIF(tblRoster[Enrollment ID],$C88)=0,"Enrollment ID Not Found",IF($F88="","Missing Category",IF(OR($G88="",NOT(ISNUMBER($G88)),$G88&lt;=0),"Invalid Absence Units",IF($H88="","Missing Excused Status",IF($B88&gt;Dashboard!$B$4,"Future to As of Date","OK")))))))))</f>
        <v/>
      </c>
    </row>
    <row r="89">
      <c r="A89" s="20" t="n"/>
      <c r="B89" s="37" t="n"/>
      <c r="C89" s="20" t="n"/>
      <c r="D89" s="24">
        <f>IF($A89="","",IF($C89="","",IFERROR(INDEX(tblRoster[Participant Name],MATCH($C89,tblRoster[Enrollment ID],0)),"")))</f>
        <v/>
      </c>
      <c r="E89" s="24">
        <f>IF($A89="","",IF($C89="","",IFERROR(INDEX(tblRoster[Course / Section],MATCH($C89,tblRoster[Enrollment ID],0)),"")))</f>
        <v/>
      </c>
      <c r="F89" s="20" t="n"/>
      <c r="G89" s="22" t="n"/>
      <c r="H89" s="20" t="n"/>
      <c r="I89" s="23">
        <f>IF($A89="","",IF(OR($B89="",$C89="",$G89="",$H89=""),"",IF(AND($H89="Yes",Dashboard!$B$5="No"),0,$G89)))</f>
        <v/>
      </c>
      <c r="J89" s="20" t="n"/>
      <c r="K89" s="20" t="n"/>
      <c r="L89" s="37" t="n"/>
      <c r="M89" s="24">
        <f>IF($A89="","",IF(COUNTIF(tblAbsenceLog[Record ID],$A89)&gt;1,"Duplicate Record ID",IF($B89="","Missing Absence Date",IF($C89="","Missing Enrollment ID",IF(COUNTIF(tblRoster[Enrollment ID],$C89)=0,"Enrollment ID Not Found",IF($F89="","Missing Category",IF(OR($G89="",NOT(ISNUMBER($G89)),$G89&lt;=0),"Invalid Absence Units",IF($H89="","Missing Excused Status",IF($B89&gt;Dashboard!$B$4,"Future to As of Date","OK")))))))))</f>
        <v/>
      </c>
    </row>
    <row r="90">
      <c r="A90" s="20" t="n"/>
      <c r="B90" s="37" t="n"/>
      <c r="C90" s="20" t="n"/>
      <c r="D90" s="24">
        <f>IF($A90="","",IF($C90="","",IFERROR(INDEX(tblRoster[Participant Name],MATCH($C90,tblRoster[Enrollment ID],0)),"")))</f>
        <v/>
      </c>
      <c r="E90" s="24">
        <f>IF($A90="","",IF($C90="","",IFERROR(INDEX(tblRoster[Course / Section],MATCH($C90,tblRoster[Enrollment ID],0)),"")))</f>
        <v/>
      </c>
      <c r="F90" s="20" t="n"/>
      <c r="G90" s="22" t="n"/>
      <c r="H90" s="20" t="n"/>
      <c r="I90" s="23">
        <f>IF($A90="","",IF(OR($B90="",$C90="",$G90="",$H90=""),"",IF(AND($H90="Yes",Dashboard!$B$5="No"),0,$G90)))</f>
        <v/>
      </c>
      <c r="J90" s="20" t="n"/>
      <c r="K90" s="20" t="n"/>
      <c r="L90" s="37" t="n"/>
      <c r="M90" s="24">
        <f>IF($A90="","",IF(COUNTIF(tblAbsenceLog[Record ID],$A90)&gt;1,"Duplicate Record ID",IF($B90="","Missing Absence Date",IF($C90="","Missing Enrollment ID",IF(COUNTIF(tblRoster[Enrollment ID],$C90)=0,"Enrollment ID Not Found",IF($F90="","Missing Category",IF(OR($G90="",NOT(ISNUMBER($G90)),$G90&lt;=0),"Invalid Absence Units",IF($H90="","Missing Excused Status",IF($B90&gt;Dashboard!$B$4,"Future to As of Date","OK")))))))))</f>
        <v/>
      </c>
    </row>
    <row r="91">
      <c r="A91" s="20" t="n"/>
      <c r="B91" s="37" t="n"/>
      <c r="C91" s="20" t="n"/>
      <c r="D91" s="24">
        <f>IF($A91="","",IF($C91="","",IFERROR(INDEX(tblRoster[Participant Name],MATCH($C91,tblRoster[Enrollment ID],0)),"")))</f>
        <v/>
      </c>
      <c r="E91" s="24">
        <f>IF($A91="","",IF($C91="","",IFERROR(INDEX(tblRoster[Course / Section],MATCH($C91,tblRoster[Enrollment ID],0)),"")))</f>
        <v/>
      </c>
      <c r="F91" s="20" t="n"/>
      <c r="G91" s="22" t="n"/>
      <c r="H91" s="20" t="n"/>
      <c r="I91" s="23">
        <f>IF($A91="","",IF(OR($B91="",$C91="",$G91="",$H91=""),"",IF(AND($H91="Yes",Dashboard!$B$5="No"),0,$G91)))</f>
        <v/>
      </c>
      <c r="J91" s="20" t="n"/>
      <c r="K91" s="20" t="n"/>
      <c r="L91" s="37" t="n"/>
      <c r="M91" s="24">
        <f>IF($A91="","",IF(COUNTIF(tblAbsenceLog[Record ID],$A91)&gt;1,"Duplicate Record ID",IF($B91="","Missing Absence Date",IF($C91="","Missing Enrollment ID",IF(COUNTIF(tblRoster[Enrollment ID],$C91)=0,"Enrollment ID Not Found",IF($F91="","Missing Category",IF(OR($G91="",NOT(ISNUMBER($G91)),$G91&lt;=0),"Invalid Absence Units",IF($H91="","Missing Excused Status",IF($B91&gt;Dashboard!$B$4,"Future to As of Date","OK")))))))))</f>
        <v/>
      </c>
    </row>
    <row r="92">
      <c r="A92" s="20" t="n"/>
      <c r="B92" s="37" t="n"/>
      <c r="C92" s="20" t="n"/>
      <c r="D92" s="24">
        <f>IF($A92="","",IF($C92="","",IFERROR(INDEX(tblRoster[Participant Name],MATCH($C92,tblRoster[Enrollment ID],0)),"")))</f>
        <v/>
      </c>
      <c r="E92" s="24">
        <f>IF($A92="","",IF($C92="","",IFERROR(INDEX(tblRoster[Course / Section],MATCH($C92,tblRoster[Enrollment ID],0)),"")))</f>
        <v/>
      </c>
      <c r="F92" s="20" t="n"/>
      <c r="G92" s="22" t="n"/>
      <c r="H92" s="20" t="n"/>
      <c r="I92" s="23">
        <f>IF($A92="","",IF(OR($B92="",$C92="",$G92="",$H92=""),"",IF(AND($H92="Yes",Dashboard!$B$5="No"),0,$G92)))</f>
        <v/>
      </c>
      <c r="J92" s="20" t="n"/>
      <c r="K92" s="20" t="n"/>
      <c r="L92" s="37" t="n"/>
      <c r="M92" s="24">
        <f>IF($A92="","",IF(COUNTIF(tblAbsenceLog[Record ID],$A92)&gt;1,"Duplicate Record ID",IF($B92="","Missing Absence Date",IF($C92="","Missing Enrollment ID",IF(COUNTIF(tblRoster[Enrollment ID],$C92)=0,"Enrollment ID Not Found",IF($F92="","Missing Category",IF(OR($G92="",NOT(ISNUMBER($G92)),$G92&lt;=0),"Invalid Absence Units",IF($H92="","Missing Excused Status",IF($B92&gt;Dashboard!$B$4,"Future to As of Date","OK")))))))))</f>
        <v/>
      </c>
    </row>
    <row r="93">
      <c r="A93" s="20" t="n"/>
      <c r="B93" s="37" t="n"/>
      <c r="C93" s="20" t="n"/>
      <c r="D93" s="24">
        <f>IF($A93="","",IF($C93="","",IFERROR(INDEX(tblRoster[Participant Name],MATCH($C93,tblRoster[Enrollment ID],0)),"")))</f>
        <v/>
      </c>
      <c r="E93" s="24">
        <f>IF($A93="","",IF($C93="","",IFERROR(INDEX(tblRoster[Course / Section],MATCH($C93,tblRoster[Enrollment ID],0)),"")))</f>
        <v/>
      </c>
      <c r="F93" s="20" t="n"/>
      <c r="G93" s="22" t="n"/>
      <c r="H93" s="20" t="n"/>
      <c r="I93" s="23">
        <f>IF($A93="","",IF(OR($B93="",$C93="",$G93="",$H93=""),"",IF(AND($H93="Yes",Dashboard!$B$5="No"),0,$G93)))</f>
        <v/>
      </c>
      <c r="J93" s="20" t="n"/>
      <c r="K93" s="20" t="n"/>
      <c r="L93" s="37" t="n"/>
      <c r="M93" s="24">
        <f>IF($A93="","",IF(COUNTIF(tblAbsenceLog[Record ID],$A93)&gt;1,"Duplicate Record ID",IF($B93="","Missing Absence Date",IF($C93="","Missing Enrollment ID",IF(COUNTIF(tblRoster[Enrollment ID],$C93)=0,"Enrollment ID Not Found",IF($F93="","Missing Category",IF(OR($G93="",NOT(ISNUMBER($G93)),$G93&lt;=0),"Invalid Absence Units",IF($H93="","Missing Excused Status",IF($B93&gt;Dashboard!$B$4,"Future to As of Date","OK")))))))))</f>
        <v/>
      </c>
    </row>
    <row r="94">
      <c r="A94" s="20" t="n"/>
      <c r="B94" s="37" t="n"/>
      <c r="C94" s="20" t="n"/>
      <c r="D94" s="24">
        <f>IF($A94="","",IF($C94="","",IFERROR(INDEX(tblRoster[Participant Name],MATCH($C94,tblRoster[Enrollment ID],0)),"")))</f>
        <v/>
      </c>
      <c r="E94" s="24">
        <f>IF($A94="","",IF($C94="","",IFERROR(INDEX(tblRoster[Course / Section],MATCH($C94,tblRoster[Enrollment ID],0)),"")))</f>
        <v/>
      </c>
      <c r="F94" s="20" t="n"/>
      <c r="G94" s="22" t="n"/>
      <c r="H94" s="20" t="n"/>
      <c r="I94" s="23">
        <f>IF($A94="","",IF(OR($B94="",$C94="",$G94="",$H94=""),"",IF(AND($H94="Yes",Dashboard!$B$5="No"),0,$G94)))</f>
        <v/>
      </c>
      <c r="J94" s="20" t="n"/>
      <c r="K94" s="20" t="n"/>
      <c r="L94" s="37" t="n"/>
      <c r="M94" s="24">
        <f>IF($A94="","",IF(COUNTIF(tblAbsenceLog[Record ID],$A94)&gt;1,"Duplicate Record ID",IF($B94="","Missing Absence Date",IF($C94="","Missing Enrollment ID",IF(COUNTIF(tblRoster[Enrollment ID],$C94)=0,"Enrollment ID Not Found",IF($F94="","Missing Category",IF(OR($G94="",NOT(ISNUMBER($G94)),$G94&lt;=0),"Invalid Absence Units",IF($H94="","Missing Excused Status",IF($B94&gt;Dashboard!$B$4,"Future to As of Date","OK")))))))))</f>
        <v/>
      </c>
    </row>
    <row r="95">
      <c r="A95" s="20" t="n"/>
      <c r="B95" s="37" t="n"/>
      <c r="C95" s="20" t="n"/>
      <c r="D95" s="24">
        <f>IF($A95="","",IF($C95="","",IFERROR(INDEX(tblRoster[Participant Name],MATCH($C95,tblRoster[Enrollment ID],0)),"")))</f>
        <v/>
      </c>
      <c r="E95" s="24">
        <f>IF($A95="","",IF($C95="","",IFERROR(INDEX(tblRoster[Course / Section],MATCH($C95,tblRoster[Enrollment ID],0)),"")))</f>
        <v/>
      </c>
      <c r="F95" s="20" t="n"/>
      <c r="G95" s="22" t="n"/>
      <c r="H95" s="20" t="n"/>
      <c r="I95" s="23">
        <f>IF($A95="","",IF(OR($B95="",$C95="",$G95="",$H95=""),"",IF(AND($H95="Yes",Dashboard!$B$5="No"),0,$G95)))</f>
        <v/>
      </c>
      <c r="J95" s="20" t="n"/>
      <c r="K95" s="20" t="n"/>
      <c r="L95" s="37" t="n"/>
      <c r="M95" s="24">
        <f>IF($A95="","",IF(COUNTIF(tblAbsenceLog[Record ID],$A95)&gt;1,"Duplicate Record ID",IF($B95="","Missing Absence Date",IF($C95="","Missing Enrollment ID",IF(COUNTIF(tblRoster[Enrollment ID],$C95)=0,"Enrollment ID Not Found",IF($F95="","Missing Category",IF(OR($G95="",NOT(ISNUMBER($G95)),$G95&lt;=0),"Invalid Absence Units",IF($H95="","Missing Excused Status",IF($B95&gt;Dashboard!$B$4,"Future to As of Date","OK")))))))))</f>
        <v/>
      </c>
    </row>
    <row r="96">
      <c r="A96" s="20" t="n"/>
      <c r="B96" s="37" t="n"/>
      <c r="C96" s="20" t="n"/>
      <c r="D96" s="24">
        <f>IF($A96="","",IF($C96="","",IFERROR(INDEX(tblRoster[Participant Name],MATCH($C96,tblRoster[Enrollment ID],0)),"")))</f>
        <v/>
      </c>
      <c r="E96" s="24">
        <f>IF($A96="","",IF($C96="","",IFERROR(INDEX(tblRoster[Course / Section],MATCH($C96,tblRoster[Enrollment ID],0)),"")))</f>
        <v/>
      </c>
      <c r="F96" s="20" t="n"/>
      <c r="G96" s="22" t="n"/>
      <c r="H96" s="20" t="n"/>
      <c r="I96" s="23">
        <f>IF($A96="","",IF(OR($B96="",$C96="",$G96="",$H96=""),"",IF(AND($H96="Yes",Dashboard!$B$5="No"),0,$G96)))</f>
        <v/>
      </c>
      <c r="J96" s="20" t="n"/>
      <c r="K96" s="20" t="n"/>
      <c r="L96" s="37" t="n"/>
      <c r="M96" s="24">
        <f>IF($A96="","",IF(COUNTIF(tblAbsenceLog[Record ID],$A96)&gt;1,"Duplicate Record ID",IF($B96="","Missing Absence Date",IF($C96="","Missing Enrollment ID",IF(COUNTIF(tblRoster[Enrollment ID],$C96)=0,"Enrollment ID Not Found",IF($F96="","Missing Category",IF(OR($G96="",NOT(ISNUMBER($G96)),$G96&lt;=0),"Invalid Absence Units",IF($H96="","Missing Excused Status",IF($B96&gt;Dashboard!$B$4,"Future to As of Date","OK")))))))))</f>
        <v/>
      </c>
    </row>
    <row r="97">
      <c r="A97" s="20" t="n"/>
      <c r="B97" s="37" t="n"/>
      <c r="C97" s="20" t="n"/>
      <c r="D97" s="24">
        <f>IF($A97="","",IF($C97="","",IFERROR(INDEX(tblRoster[Participant Name],MATCH($C97,tblRoster[Enrollment ID],0)),"")))</f>
        <v/>
      </c>
      <c r="E97" s="24">
        <f>IF($A97="","",IF($C97="","",IFERROR(INDEX(tblRoster[Course / Section],MATCH($C97,tblRoster[Enrollment ID],0)),"")))</f>
        <v/>
      </c>
      <c r="F97" s="20" t="n"/>
      <c r="G97" s="22" t="n"/>
      <c r="H97" s="20" t="n"/>
      <c r="I97" s="23">
        <f>IF($A97="","",IF(OR($B97="",$C97="",$G97="",$H97=""),"",IF(AND($H97="Yes",Dashboard!$B$5="No"),0,$G97)))</f>
        <v/>
      </c>
      <c r="J97" s="20" t="n"/>
      <c r="K97" s="20" t="n"/>
      <c r="L97" s="37" t="n"/>
      <c r="M97" s="24">
        <f>IF($A97="","",IF(COUNTIF(tblAbsenceLog[Record ID],$A97)&gt;1,"Duplicate Record ID",IF($B97="","Missing Absence Date",IF($C97="","Missing Enrollment ID",IF(COUNTIF(tblRoster[Enrollment ID],$C97)=0,"Enrollment ID Not Found",IF($F97="","Missing Category",IF(OR($G97="",NOT(ISNUMBER($G97)),$G97&lt;=0),"Invalid Absence Units",IF($H97="","Missing Excused Status",IF($B97&gt;Dashboard!$B$4,"Future to As of Date","OK")))))))))</f>
        <v/>
      </c>
    </row>
    <row r="98">
      <c r="A98" s="20" t="n"/>
      <c r="B98" s="37" t="n"/>
      <c r="C98" s="20" t="n"/>
      <c r="D98" s="24">
        <f>IF($A98="","",IF($C98="","",IFERROR(INDEX(tblRoster[Participant Name],MATCH($C98,tblRoster[Enrollment ID],0)),"")))</f>
        <v/>
      </c>
      <c r="E98" s="24">
        <f>IF($A98="","",IF($C98="","",IFERROR(INDEX(tblRoster[Course / Section],MATCH($C98,tblRoster[Enrollment ID],0)),"")))</f>
        <v/>
      </c>
      <c r="F98" s="20" t="n"/>
      <c r="G98" s="22" t="n"/>
      <c r="H98" s="20" t="n"/>
      <c r="I98" s="23">
        <f>IF($A98="","",IF(OR($B98="",$C98="",$G98="",$H98=""),"",IF(AND($H98="Yes",Dashboard!$B$5="No"),0,$G98)))</f>
        <v/>
      </c>
      <c r="J98" s="20" t="n"/>
      <c r="K98" s="20" t="n"/>
      <c r="L98" s="37" t="n"/>
      <c r="M98" s="24">
        <f>IF($A98="","",IF(COUNTIF(tblAbsenceLog[Record ID],$A98)&gt;1,"Duplicate Record ID",IF($B98="","Missing Absence Date",IF($C98="","Missing Enrollment ID",IF(COUNTIF(tblRoster[Enrollment ID],$C98)=0,"Enrollment ID Not Found",IF($F98="","Missing Category",IF(OR($G98="",NOT(ISNUMBER($G98)),$G98&lt;=0),"Invalid Absence Units",IF($H98="","Missing Excused Status",IF($B98&gt;Dashboard!$B$4,"Future to As of Date","OK")))))))))</f>
        <v/>
      </c>
    </row>
    <row r="99">
      <c r="A99" s="20" t="n"/>
      <c r="B99" s="37" t="n"/>
      <c r="C99" s="20" t="n"/>
      <c r="D99" s="24">
        <f>IF($A99="","",IF($C99="","",IFERROR(INDEX(tblRoster[Participant Name],MATCH($C99,tblRoster[Enrollment ID],0)),"")))</f>
        <v/>
      </c>
      <c r="E99" s="24">
        <f>IF($A99="","",IF($C99="","",IFERROR(INDEX(tblRoster[Course / Section],MATCH($C99,tblRoster[Enrollment ID],0)),"")))</f>
        <v/>
      </c>
      <c r="F99" s="20" t="n"/>
      <c r="G99" s="22" t="n"/>
      <c r="H99" s="20" t="n"/>
      <c r="I99" s="23">
        <f>IF($A99="","",IF(OR($B99="",$C99="",$G99="",$H99=""),"",IF(AND($H99="Yes",Dashboard!$B$5="No"),0,$G99)))</f>
        <v/>
      </c>
      <c r="J99" s="20" t="n"/>
      <c r="K99" s="20" t="n"/>
      <c r="L99" s="37" t="n"/>
      <c r="M99" s="24">
        <f>IF($A99="","",IF(COUNTIF(tblAbsenceLog[Record ID],$A99)&gt;1,"Duplicate Record ID",IF($B99="","Missing Absence Date",IF($C99="","Missing Enrollment ID",IF(COUNTIF(tblRoster[Enrollment ID],$C99)=0,"Enrollment ID Not Found",IF($F99="","Missing Category",IF(OR($G99="",NOT(ISNUMBER($G99)),$G99&lt;=0),"Invalid Absence Units",IF($H99="","Missing Excused Status",IF($B99&gt;Dashboard!$B$4,"Future to As of Date","OK")))))))))</f>
        <v/>
      </c>
    </row>
    <row r="100">
      <c r="A100" s="20" t="n"/>
      <c r="B100" s="37" t="n"/>
      <c r="C100" s="20" t="n"/>
      <c r="D100" s="24">
        <f>IF($A100="","",IF($C100="","",IFERROR(INDEX(tblRoster[Participant Name],MATCH($C100,tblRoster[Enrollment ID],0)),"")))</f>
        <v/>
      </c>
      <c r="E100" s="24">
        <f>IF($A100="","",IF($C100="","",IFERROR(INDEX(tblRoster[Course / Section],MATCH($C100,tblRoster[Enrollment ID],0)),"")))</f>
        <v/>
      </c>
      <c r="F100" s="20" t="n"/>
      <c r="G100" s="22" t="n"/>
      <c r="H100" s="20" t="n"/>
      <c r="I100" s="23">
        <f>IF($A100="","",IF(OR($B100="",$C100="",$G100="",$H100=""),"",IF(AND($H100="Yes",Dashboard!$B$5="No"),0,$G100)))</f>
        <v/>
      </c>
      <c r="J100" s="20" t="n"/>
      <c r="K100" s="20" t="n"/>
      <c r="L100" s="37" t="n"/>
      <c r="M100" s="24">
        <f>IF($A100="","",IF(COUNTIF(tblAbsenceLog[Record ID],$A100)&gt;1,"Duplicate Record ID",IF($B100="","Missing Absence Date",IF($C100="","Missing Enrollment ID",IF(COUNTIF(tblRoster[Enrollment ID],$C100)=0,"Enrollment ID Not Found",IF($F100="","Missing Category",IF(OR($G100="",NOT(ISNUMBER($G100)),$G100&lt;=0),"Invalid Absence Units",IF($H100="","Missing Excused Status",IF($B100&gt;Dashboard!$B$4,"Future to As of Date","OK")))))))))</f>
        <v/>
      </c>
    </row>
    <row r="101">
      <c r="A101" s="20" t="n"/>
      <c r="B101" s="37" t="n"/>
      <c r="C101" s="20" t="n"/>
      <c r="D101" s="24">
        <f>IF($A101="","",IF($C101="","",IFERROR(INDEX(tblRoster[Participant Name],MATCH($C101,tblRoster[Enrollment ID],0)),"")))</f>
        <v/>
      </c>
      <c r="E101" s="24">
        <f>IF($A101="","",IF($C101="","",IFERROR(INDEX(tblRoster[Course / Section],MATCH($C101,tblRoster[Enrollment ID],0)),"")))</f>
        <v/>
      </c>
      <c r="F101" s="20" t="n"/>
      <c r="G101" s="22" t="n"/>
      <c r="H101" s="20" t="n"/>
      <c r="I101" s="23">
        <f>IF($A101="","",IF(OR($B101="",$C101="",$G101="",$H101=""),"",IF(AND($H101="Yes",Dashboard!$B$5="No"),0,$G101)))</f>
        <v/>
      </c>
      <c r="J101" s="20" t="n"/>
      <c r="K101" s="20" t="n"/>
      <c r="L101" s="37" t="n"/>
      <c r="M101" s="24">
        <f>IF($A101="","",IF(COUNTIF(tblAbsenceLog[Record ID],$A101)&gt;1,"Duplicate Record ID",IF($B101="","Missing Absence Date",IF($C101="","Missing Enrollment ID",IF(COUNTIF(tblRoster[Enrollment ID],$C101)=0,"Enrollment ID Not Found",IF($F101="","Missing Category",IF(OR($G101="",NOT(ISNUMBER($G101)),$G101&lt;=0),"Invalid Absence Units",IF($H101="","Missing Excused Status",IF($B101&gt;Dashboard!$B$4,"Future to As of Date","OK")))))))))</f>
        <v/>
      </c>
    </row>
    <row r="102">
      <c r="A102" s="20" t="n"/>
      <c r="B102" s="37" t="n"/>
      <c r="C102" s="20" t="n"/>
      <c r="D102" s="24">
        <f>IF($A102="","",IF($C102="","",IFERROR(INDEX(tblRoster[Participant Name],MATCH($C102,tblRoster[Enrollment ID],0)),"")))</f>
        <v/>
      </c>
      <c r="E102" s="24">
        <f>IF($A102="","",IF($C102="","",IFERROR(INDEX(tblRoster[Course / Section],MATCH($C102,tblRoster[Enrollment ID],0)),"")))</f>
        <v/>
      </c>
      <c r="F102" s="20" t="n"/>
      <c r="G102" s="22" t="n"/>
      <c r="H102" s="20" t="n"/>
      <c r="I102" s="23">
        <f>IF($A102="","",IF(OR($B102="",$C102="",$G102="",$H102=""),"",IF(AND($H102="Yes",Dashboard!$B$5="No"),0,$G102)))</f>
        <v/>
      </c>
      <c r="J102" s="20" t="n"/>
      <c r="K102" s="20" t="n"/>
      <c r="L102" s="37" t="n"/>
      <c r="M102" s="24">
        <f>IF($A102="","",IF(COUNTIF(tblAbsenceLog[Record ID],$A102)&gt;1,"Duplicate Record ID",IF($B102="","Missing Absence Date",IF($C102="","Missing Enrollment ID",IF(COUNTIF(tblRoster[Enrollment ID],$C102)=0,"Enrollment ID Not Found",IF($F102="","Missing Category",IF(OR($G102="",NOT(ISNUMBER($G102)),$G102&lt;=0),"Invalid Absence Units",IF($H102="","Missing Excused Status",IF($B102&gt;Dashboard!$B$4,"Future to As of Date","OK")))))))))</f>
        <v/>
      </c>
    </row>
    <row r="103">
      <c r="A103" s="20" t="n"/>
      <c r="B103" s="37" t="n"/>
      <c r="C103" s="20" t="n"/>
      <c r="D103" s="24">
        <f>IF($A103="","",IF($C103="","",IFERROR(INDEX(tblRoster[Participant Name],MATCH($C103,tblRoster[Enrollment ID],0)),"")))</f>
        <v/>
      </c>
      <c r="E103" s="24">
        <f>IF($A103="","",IF($C103="","",IFERROR(INDEX(tblRoster[Course / Section],MATCH($C103,tblRoster[Enrollment ID],0)),"")))</f>
        <v/>
      </c>
      <c r="F103" s="20" t="n"/>
      <c r="G103" s="22" t="n"/>
      <c r="H103" s="20" t="n"/>
      <c r="I103" s="23">
        <f>IF($A103="","",IF(OR($B103="",$C103="",$G103="",$H103=""),"",IF(AND($H103="Yes",Dashboard!$B$5="No"),0,$G103)))</f>
        <v/>
      </c>
      <c r="J103" s="20" t="n"/>
      <c r="K103" s="20" t="n"/>
      <c r="L103" s="37" t="n"/>
      <c r="M103" s="24">
        <f>IF($A103="","",IF(COUNTIF(tblAbsenceLog[Record ID],$A103)&gt;1,"Duplicate Record ID",IF($B103="","Missing Absence Date",IF($C103="","Missing Enrollment ID",IF(COUNTIF(tblRoster[Enrollment ID],$C103)=0,"Enrollment ID Not Found",IF($F103="","Missing Category",IF(OR($G103="",NOT(ISNUMBER($G103)),$G103&lt;=0),"Invalid Absence Units",IF($H103="","Missing Excused Status",IF($B103&gt;Dashboard!$B$4,"Future to As of Date","OK")))))))))</f>
        <v/>
      </c>
    </row>
    <row r="104">
      <c r="A104" s="20" t="n"/>
      <c r="B104" s="37" t="n"/>
      <c r="C104" s="20" t="n"/>
      <c r="D104" s="24">
        <f>IF($A104="","",IF($C104="","",IFERROR(INDEX(tblRoster[Participant Name],MATCH($C104,tblRoster[Enrollment ID],0)),"")))</f>
        <v/>
      </c>
      <c r="E104" s="24">
        <f>IF($A104="","",IF($C104="","",IFERROR(INDEX(tblRoster[Course / Section],MATCH($C104,tblRoster[Enrollment ID],0)),"")))</f>
        <v/>
      </c>
      <c r="F104" s="20" t="n"/>
      <c r="G104" s="22" t="n"/>
      <c r="H104" s="20" t="n"/>
      <c r="I104" s="23">
        <f>IF($A104="","",IF(OR($B104="",$C104="",$G104="",$H104=""),"",IF(AND($H104="Yes",Dashboard!$B$5="No"),0,$G104)))</f>
        <v/>
      </c>
      <c r="J104" s="20" t="n"/>
      <c r="K104" s="20" t="n"/>
      <c r="L104" s="37" t="n"/>
      <c r="M104" s="24">
        <f>IF($A104="","",IF(COUNTIF(tblAbsenceLog[Record ID],$A104)&gt;1,"Duplicate Record ID",IF($B104="","Missing Absence Date",IF($C104="","Missing Enrollment ID",IF(COUNTIF(tblRoster[Enrollment ID],$C104)=0,"Enrollment ID Not Found",IF($F104="","Missing Category",IF(OR($G104="",NOT(ISNUMBER($G104)),$G104&lt;=0),"Invalid Absence Units",IF($H104="","Missing Excused Status",IF($B104&gt;Dashboard!$B$4,"Future to As of Date","OK")))))))))</f>
        <v/>
      </c>
    </row>
    <row r="105">
      <c r="A105" s="20" t="n"/>
      <c r="B105" s="37" t="n"/>
      <c r="C105" s="20" t="n"/>
      <c r="D105" s="24">
        <f>IF($A105="","",IF($C105="","",IFERROR(INDEX(tblRoster[Participant Name],MATCH($C105,tblRoster[Enrollment ID],0)),"")))</f>
        <v/>
      </c>
      <c r="E105" s="24">
        <f>IF($A105="","",IF($C105="","",IFERROR(INDEX(tblRoster[Course / Section],MATCH($C105,tblRoster[Enrollment ID],0)),"")))</f>
        <v/>
      </c>
      <c r="F105" s="20" t="n"/>
      <c r="G105" s="22" t="n"/>
      <c r="H105" s="20" t="n"/>
      <c r="I105" s="23">
        <f>IF($A105="","",IF(OR($B105="",$C105="",$G105="",$H105=""),"",IF(AND($H105="Yes",Dashboard!$B$5="No"),0,$G105)))</f>
        <v/>
      </c>
      <c r="J105" s="20" t="n"/>
      <c r="K105" s="20" t="n"/>
      <c r="L105" s="37" t="n"/>
      <c r="M105" s="24">
        <f>IF($A105="","",IF(COUNTIF(tblAbsenceLog[Record ID],$A105)&gt;1,"Duplicate Record ID",IF($B105="","Missing Absence Date",IF($C105="","Missing Enrollment ID",IF(COUNTIF(tblRoster[Enrollment ID],$C105)=0,"Enrollment ID Not Found",IF($F105="","Missing Category",IF(OR($G105="",NOT(ISNUMBER($G105)),$G105&lt;=0),"Invalid Absence Units",IF($H105="","Missing Excused Status",IF($B105&gt;Dashboard!$B$4,"Future to As of Date","OK")))))))))</f>
        <v/>
      </c>
    </row>
    <row r="106">
      <c r="A106" s="20" t="n"/>
      <c r="B106" s="37" t="n"/>
      <c r="C106" s="20" t="n"/>
      <c r="D106" s="24">
        <f>IF($A106="","",IF($C106="","",IFERROR(INDEX(tblRoster[Participant Name],MATCH($C106,tblRoster[Enrollment ID],0)),"")))</f>
        <v/>
      </c>
      <c r="E106" s="24">
        <f>IF($A106="","",IF($C106="","",IFERROR(INDEX(tblRoster[Course / Section],MATCH($C106,tblRoster[Enrollment ID],0)),"")))</f>
        <v/>
      </c>
      <c r="F106" s="20" t="n"/>
      <c r="G106" s="22" t="n"/>
      <c r="H106" s="20" t="n"/>
      <c r="I106" s="23">
        <f>IF($A106="","",IF(OR($B106="",$C106="",$G106="",$H106=""),"",IF(AND($H106="Yes",Dashboard!$B$5="No"),0,$G106)))</f>
        <v/>
      </c>
      <c r="J106" s="20" t="n"/>
      <c r="K106" s="20" t="n"/>
      <c r="L106" s="37" t="n"/>
      <c r="M106" s="24">
        <f>IF($A106="","",IF(COUNTIF(tblAbsenceLog[Record ID],$A106)&gt;1,"Duplicate Record ID",IF($B106="","Missing Absence Date",IF($C106="","Missing Enrollment ID",IF(COUNTIF(tblRoster[Enrollment ID],$C106)=0,"Enrollment ID Not Found",IF($F106="","Missing Category",IF(OR($G106="",NOT(ISNUMBER($G106)),$G106&lt;=0),"Invalid Absence Units",IF($H106="","Missing Excused Status",IF($B106&gt;Dashboard!$B$4,"Future to As of Date","OK")))))))))</f>
        <v/>
      </c>
    </row>
    <row r="107">
      <c r="A107" s="20" t="n"/>
      <c r="B107" s="37" t="n"/>
      <c r="C107" s="20" t="n"/>
      <c r="D107" s="24">
        <f>IF($A107="","",IF($C107="","",IFERROR(INDEX(tblRoster[Participant Name],MATCH($C107,tblRoster[Enrollment ID],0)),"")))</f>
        <v/>
      </c>
      <c r="E107" s="24">
        <f>IF($A107="","",IF($C107="","",IFERROR(INDEX(tblRoster[Course / Section],MATCH($C107,tblRoster[Enrollment ID],0)),"")))</f>
        <v/>
      </c>
      <c r="F107" s="20" t="n"/>
      <c r="G107" s="22" t="n"/>
      <c r="H107" s="20" t="n"/>
      <c r="I107" s="23">
        <f>IF($A107="","",IF(OR($B107="",$C107="",$G107="",$H107=""),"",IF(AND($H107="Yes",Dashboard!$B$5="No"),0,$G107)))</f>
        <v/>
      </c>
      <c r="J107" s="20" t="n"/>
      <c r="K107" s="20" t="n"/>
      <c r="L107" s="37" t="n"/>
      <c r="M107" s="24">
        <f>IF($A107="","",IF(COUNTIF(tblAbsenceLog[Record ID],$A107)&gt;1,"Duplicate Record ID",IF($B107="","Missing Absence Date",IF($C107="","Missing Enrollment ID",IF(COUNTIF(tblRoster[Enrollment ID],$C107)=0,"Enrollment ID Not Found",IF($F107="","Missing Category",IF(OR($G107="",NOT(ISNUMBER($G107)),$G107&lt;=0),"Invalid Absence Units",IF($H107="","Missing Excused Status",IF($B107&gt;Dashboard!$B$4,"Future to As of Date","OK")))))))))</f>
        <v/>
      </c>
    </row>
    <row r="108">
      <c r="A108" s="20" t="n"/>
      <c r="B108" s="37" t="n"/>
      <c r="C108" s="20" t="n"/>
      <c r="D108" s="24">
        <f>IF($A108="","",IF($C108="","",IFERROR(INDEX(tblRoster[Participant Name],MATCH($C108,tblRoster[Enrollment ID],0)),"")))</f>
        <v/>
      </c>
      <c r="E108" s="24">
        <f>IF($A108="","",IF($C108="","",IFERROR(INDEX(tblRoster[Course / Section],MATCH($C108,tblRoster[Enrollment ID],0)),"")))</f>
        <v/>
      </c>
      <c r="F108" s="20" t="n"/>
      <c r="G108" s="22" t="n"/>
      <c r="H108" s="20" t="n"/>
      <c r="I108" s="23">
        <f>IF($A108="","",IF(OR($B108="",$C108="",$G108="",$H108=""),"",IF(AND($H108="Yes",Dashboard!$B$5="No"),0,$G108)))</f>
        <v/>
      </c>
      <c r="J108" s="20" t="n"/>
      <c r="K108" s="20" t="n"/>
      <c r="L108" s="37" t="n"/>
      <c r="M108" s="24">
        <f>IF($A108="","",IF(COUNTIF(tblAbsenceLog[Record ID],$A108)&gt;1,"Duplicate Record ID",IF($B108="","Missing Absence Date",IF($C108="","Missing Enrollment ID",IF(COUNTIF(tblRoster[Enrollment ID],$C108)=0,"Enrollment ID Not Found",IF($F108="","Missing Category",IF(OR($G108="",NOT(ISNUMBER($G108)),$G108&lt;=0),"Invalid Absence Units",IF($H108="","Missing Excused Status",IF($B108&gt;Dashboard!$B$4,"Future to As of Date","OK")))))))))</f>
        <v/>
      </c>
    </row>
    <row r="109">
      <c r="A109" s="20" t="n"/>
      <c r="B109" s="37" t="n"/>
      <c r="C109" s="20" t="n"/>
      <c r="D109" s="24">
        <f>IF($A109="","",IF($C109="","",IFERROR(INDEX(tblRoster[Participant Name],MATCH($C109,tblRoster[Enrollment ID],0)),"")))</f>
        <v/>
      </c>
      <c r="E109" s="24">
        <f>IF($A109="","",IF($C109="","",IFERROR(INDEX(tblRoster[Course / Section],MATCH($C109,tblRoster[Enrollment ID],0)),"")))</f>
        <v/>
      </c>
      <c r="F109" s="20" t="n"/>
      <c r="G109" s="22" t="n"/>
      <c r="H109" s="20" t="n"/>
      <c r="I109" s="23">
        <f>IF($A109="","",IF(OR($B109="",$C109="",$G109="",$H109=""),"",IF(AND($H109="Yes",Dashboard!$B$5="No"),0,$G109)))</f>
        <v/>
      </c>
      <c r="J109" s="20" t="n"/>
      <c r="K109" s="20" t="n"/>
      <c r="L109" s="37" t="n"/>
      <c r="M109" s="24">
        <f>IF($A109="","",IF(COUNTIF(tblAbsenceLog[Record ID],$A109)&gt;1,"Duplicate Record ID",IF($B109="","Missing Absence Date",IF($C109="","Missing Enrollment ID",IF(COUNTIF(tblRoster[Enrollment ID],$C109)=0,"Enrollment ID Not Found",IF($F109="","Missing Category",IF(OR($G109="",NOT(ISNUMBER($G109)),$G109&lt;=0),"Invalid Absence Units",IF($H109="","Missing Excused Status",IF($B109&gt;Dashboard!$B$4,"Future to As of Date","OK")))))))))</f>
        <v/>
      </c>
    </row>
    <row r="110">
      <c r="A110" s="20" t="n"/>
      <c r="B110" s="37" t="n"/>
      <c r="C110" s="20" t="n"/>
      <c r="D110" s="24">
        <f>IF($A110="","",IF($C110="","",IFERROR(INDEX(tblRoster[Participant Name],MATCH($C110,tblRoster[Enrollment ID],0)),"")))</f>
        <v/>
      </c>
      <c r="E110" s="24">
        <f>IF($A110="","",IF($C110="","",IFERROR(INDEX(tblRoster[Course / Section],MATCH($C110,tblRoster[Enrollment ID],0)),"")))</f>
        <v/>
      </c>
      <c r="F110" s="20" t="n"/>
      <c r="G110" s="22" t="n"/>
      <c r="H110" s="20" t="n"/>
      <c r="I110" s="23">
        <f>IF($A110="","",IF(OR($B110="",$C110="",$G110="",$H110=""),"",IF(AND($H110="Yes",Dashboard!$B$5="No"),0,$G110)))</f>
        <v/>
      </c>
      <c r="J110" s="20" t="n"/>
      <c r="K110" s="20" t="n"/>
      <c r="L110" s="37" t="n"/>
      <c r="M110" s="24">
        <f>IF($A110="","",IF(COUNTIF(tblAbsenceLog[Record ID],$A110)&gt;1,"Duplicate Record ID",IF($B110="","Missing Absence Date",IF($C110="","Missing Enrollment ID",IF(COUNTIF(tblRoster[Enrollment ID],$C110)=0,"Enrollment ID Not Found",IF($F110="","Missing Category",IF(OR($G110="",NOT(ISNUMBER($G110)),$G110&lt;=0),"Invalid Absence Units",IF($H110="","Missing Excused Status",IF($B110&gt;Dashboard!$B$4,"Future to As of Date","OK")))))))))</f>
        <v/>
      </c>
    </row>
    <row r="111">
      <c r="A111" s="20" t="n"/>
      <c r="B111" s="37" t="n"/>
      <c r="C111" s="20" t="n"/>
      <c r="D111" s="24">
        <f>IF($A111="","",IF($C111="","",IFERROR(INDEX(tblRoster[Participant Name],MATCH($C111,tblRoster[Enrollment ID],0)),"")))</f>
        <v/>
      </c>
      <c r="E111" s="24">
        <f>IF($A111="","",IF($C111="","",IFERROR(INDEX(tblRoster[Course / Section],MATCH($C111,tblRoster[Enrollment ID],0)),"")))</f>
        <v/>
      </c>
      <c r="F111" s="20" t="n"/>
      <c r="G111" s="22" t="n"/>
      <c r="H111" s="20" t="n"/>
      <c r="I111" s="23">
        <f>IF($A111="","",IF(OR($B111="",$C111="",$G111="",$H111=""),"",IF(AND($H111="Yes",Dashboard!$B$5="No"),0,$G111)))</f>
        <v/>
      </c>
      <c r="J111" s="20" t="n"/>
      <c r="K111" s="20" t="n"/>
      <c r="L111" s="37" t="n"/>
      <c r="M111" s="24">
        <f>IF($A111="","",IF(COUNTIF(tblAbsenceLog[Record ID],$A111)&gt;1,"Duplicate Record ID",IF($B111="","Missing Absence Date",IF($C111="","Missing Enrollment ID",IF(COUNTIF(tblRoster[Enrollment ID],$C111)=0,"Enrollment ID Not Found",IF($F111="","Missing Category",IF(OR($G111="",NOT(ISNUMBER($G111)),$G111&lt;=0),"Invalid Absence Units",IF($H111="","Missing Excused Status",IF($B111&gt;Dashboard!$B$4,"Future to As of Date","OK")))))))))</f>
        <v/>
      </c>
    </row>
    <row r="112">
      <c r="A112" s="20" t="n"/>
      <c r="B112" s="37" t="n"/>
      <c r="C112" s="20" t="n"/>
      <c r="D112" s="24">
        <f>IF($A112="","",IF($C112="","",IFERROR(INDEX(tblRoster[Participant Name],MATCH($C112,tblRoster[Enrollment ID],0)),"")))</f>
        <v/>
      </c>
      <c r="E112" s="24">
        <f>IF($A112="","",IF($C112="","",IFERROR(INDEX(tblRoster[Course / Section],MATCH($C112,tblRoster[Enrollment ID],0)),"")))</f>
        <v/>
      </c>
      <c r="F112" s="20" t="n"/>
      <c r="G112" s="22" t="n"/>
      <c r="H112" s="20" t="n"/>
      <c r="I112" s="23">
        <f>IF($A112="","",IF(OR($B112="",$C112="",$G112="",$H112=""),"",IF(AND($H112="Yes",Dashboard!$B$5="No"),0,$G112)))</f>
        <v/>
      </c>
      <c r="J112" s="20" t="n"/>
      <c r="K112" s="20" t="n"/>
      <c r="L112" s="37" t="n"/>
      <c r="M112" s="24">
        <f>IF($A112="","",IF(COUNTIF(tblAbsenceLog[Record ID],$A112)&gt;1,"Duplicate Record ID",IF($B112="","Missing Absence Date",IF($C112="","Missing Enrollment ID",IF(COUNTIF(tblRoster[Enrollment ID],$C112)=0,"Enrollment ID Not Found",IF($F112="","Missing Category",IF(OR($G112="",NOT(ISNUMBER($G112)),$G112&lt;=0),"Invalid Absence Units",IF($H112="","Missing Excused Status",IF($B112&gt;Dashboard!$B$4,"Future to As of Date","OK")))))))))</f>
        <v/>
      </c>
    </row>
    <row r="113">
      <c r="A113" s="20" t="n"/>
      <c r="B113" s="37" t="n"/>
      <c r="C113" s="20" t="n"/>
      <c r="D113" s="24">
        <f>IF($A113="","",IF($C113="","",IFERROR(INDEX(tblRoster[Participant Name],MATCH($C113,tblRoster[Enrollment ID],0)),"")))</f>
        <v/>
      </c>
      <c r="E113" s="24">
        <f>IF($A113="","",IF($C113="","",IFERROR(INDEX(tblRoster[Course / Section],MATCH($C113,tblRoster[Enrollment ID],0)),"")))</f>
        <v/>
      </c>
      <c r="F113" s="20" t="n"/>
      <c r="G113" s="22" t="n"/>
      <c r="H113" s="20" t="n"/>
      <c r="I113" s="23">
        <f>IF($A113="","",IF(OR($B113="",$C113="",$G113="",$H113=""),"",IF(AND($H113="Yes",Dashboard!$B$5="No"),0,$G113)))</f>
        <v/>
      </c>
      <c r="J113" s="20" t="n"/>
      <c r="K113" s="20" t="n"/>
      <c r="L113" s="37" t="n"/>
      <c r="M113" s="24">
        <f>IF($A113="","",IF(COUNTIF(tblAbsenceLog[Record ID],$A113)&gt;1,"Duplicate Record ID",IF($B113="","Missing Absence Date",IF($C113="","Missing Enrollment ID",IF(COUNTIF(tblRoster[Enrollment ID],$C113)=0,"Enrollment ID Not Found",IF($F113="","Missing Category",IF(OR($G113="",NOT(ISNUMBER($G113)),$G113&lt;=0),"Invalid Absence Units",IF($H113="","Missing Excused Status",IF($B113&gt;Dashboard!$B$4,"Future to As of Date","OK")))))))))</f>
        <v/>
      </c>
    </row>
    <row r="114">
      <c r="A114" s="20" t="n"/>
      <c r="B114" s="37" t="n"/>
      <c r="C114" s="20" t="n"/>
      <c r="D114" s="24">
        <f>IF($A114="","",IF($C114="","",IFERROR(INDEX(tblRoster[Participant Name],MATCH($C114,tblRoster[Enrollment ID],0)),"")))</f>
        <v/>
      </c>
      <c r="E114" s="24">
        <f>IF($A114="","",IF($C114="","",IFERROR(INDEX(tblRoster[Course / Section],MATCH($C114,tblRoster[Enrollment ID],0)),"")))</f>
        <v/>
      </c>
      <c r="F114" s="20" t="n"/>
      <c r="G114" s="22" t="n"/>
      <c r="H114" s="20" t="n"/>
      <c r="I114" s="23">
        <f>IF($A114="","",IF(OR($B114="",$C114="",$G114="",$H114=""),"",IF(AND($H114="Yes",Dashboard!$B$5="No"),0,$G114)))</f>
        <v/>
      </c>
      <c r="J114" s="20" t="n"/>
      <c r="K114" s="20" t="n"/>
      <c r="L114" s="37" t="n"/>
      <c r="M114" s="24">
        <f>IF($A114="","",IF(COUNTIF(tblAbsenceLog[Record ID],$A114)&gt;1,"Duplicate Record ID",IF($B114="","Missing Absence Date",IF($C114="","Missing Enrollment ID",IF(COUNTIF(tblRoster[Enrollment ID],$C114)=0,"Enrollment ID Not Found",IF($F114="","Missing Category",IF(OR($G114="",NOT(ISNUMBER($G114)),$G114&lt;=0),"Invalid Absence Units",IF($H114="","Missing Excused Status",IF($B114&gt;Dashboard!$B$4,"Future to As of Date","OK")))))))))</f>
        <v/>
      </c>
    </row>
    <row r="115">
      <c r="A115" s="20" t="n"/>
      <c r="B115" s="37" t="n"/>
      <c r="C115" s="20" t="n"/>
      <c r="D115" s="24">
        <f>IF($A115="","",IF($C115="","",IFERROR(INDEX(tblRoster[Participant Name],MATCH($C115,tblRoster[Enrollment ID],0)),"")))</f>
        <v/>
      </c>
      <c r="E115" s="24">
        <f>IF($A115="","",IF($C115="","",IFERROR(INDEX(tblRoster[Course / Section],MATCH($C115,tblRoster[Enrollment ID],0)),"")))</f>
        <v/>
      </c>
      <c r="F115" s="20" t="n"/>
      <c r="G115" s="22" t="n"/>
      <c r="H115" s="20" t="n"/>
      <c r="I115" s="23">
        <f>IF($A115="","",IF(OR($B115="",$C115="",$G115="",$H115=""),"",IF(AND($H115="Yes",Dashboard!$B$5="No"),0,$G115)))</f>
        <v/>
      </c>
      <c r="J115" s="20" t="n"/>
      <c r="K115" s="20" t="n"/>
      <c r="L115" s="37" t="n"/>
      <c r="M115" s="24">
        <f>IF($A115="","",IF(COUNTIF(tblAbsenceLog[Record ID],$A115)&gt;1,"Duplicate Record ID",IF($B115="","Missing Absence Date",IF($C115="","Missing Enrollment ID",IF(COUNTIF(tblRoster[Enrollment ID],$C115)=0,"Enrollment ID Not Found",IF($F115="","Missing Category",IF(OR($G115="",NOT(ISNUMBER($G115)),$G115&lt;=0),"Invalid Absence Units",IF($H115="","Missing Excused Status",IF($B115&gt;Dashboard!$B$4,"Future to As of Date","OK")))))))))</f>
        <v/>
      </c>
    </row>
    <row r="116">
      <c r="A116" s="20" t="n"/>
      <c r="B116" s="37" t="n"/>
      <c r="C116" s="20" t="n"/>
      <c r="D116" s="24">
        <f>IF($A116="","",IF($C116="","",IFERROR(INDEX(tblRoster[Participant Name],MATCH($C116,tblRoster[Enrollment ID],0)),"")))</f>
        <v/>
      </c>
      <c r="E116" s="24">
        <f>IF($A116="","",IF($C116="","",IFERROR(INDEX(tblRoster[Course / Section],MATCH($C116,tblRoster[Enrollment ID],0)),"")))</f>
        <v/>
      </c>
      <c r="F116" s="20" t="n"/>
      <c r="G116" s="22" t="n"/>
      <c r="H116" s="20" t="n"/>
      <c r="I116" s="23">
        <f>IF($A116="","",IF(OR($B116="",$C116="",$G116="",$H116=""),"",IF(AND($H116="Yes",Dashboard!$B$5="No"),0,$G116)))</f>
        <v/>
      </c>
      <c r="J116" s="20" t="n"/>
      <c r="K116" s="20" t="n"/>
      <c r="L116" s="37" t="n"/>
      <c r="M116" s="24">
        <f>IF($A116="","",IF(COUNTIF(tblAbsenceLog[Record ID],$A116)&gt;1,"Duplicate Record ID",IF($B116="","Missing Absence Date",IF($C116="","Missing Enrollment ID",IF(COUNTIF(tblRoster[Enrollment ID],$C116)=0,"Enrollment ID Not Found",IF($F116="","Missing Category",IF(OR($G116="",NOT(ISNUMBER($G116)),$G116&lt;=0),"Invalid Absence Units",IF($H116="","Missing Excused Status",IF($B116&gt;Dashboard!$B$4,"Future to As of Date","OK")))))))))</f>
        <v/>
      </c>
    </row>
    <row r="117">
      <c r="A117" s="20" t="n"/>
      <c r="B117" s="37" t="n"/>
      <c r="C117" s="20" t="n"/>
      <c r="D117" s="24">
        <f>IF($A117="","",IF($C117="","",IFERROR(INDEX(tblRoster[Participant Name],MATCH($C117,tblRoster[Enrollment ID],0)),"")))</f>
        <v/>
      </c>
      <c r="E117" s="24">
        <f>IF($A117="","",IF($C117="","",IFERROR(INDEX(tblRoster[Course / Section],MATCH($C117,tblRoster[Enrollment ID],0)),"")))</f>
        <v/>
      </c>
      <c r="F117" s="20" t="n"/>
      <c r="G117" s="22" t="n"/>
      <c r="H117" s="20" t="n"/>
      <c r="I117" s="23">
        <f>IF($A117="","",IF(OR($B117="",$C117="",$G117="",$H117=""),"",IF(AND($H117="Yes",Dashboard!$B$5="No"),0,$G117)))</f>
        <v/>
      </c>
      <c r="J117" s="20" t="n"/>
      <c r="K117" s="20" t="n"/>
      <c r="L117" s="37" t="n"/>
      <c r="M117" s="24">
        <f>IF($A117="","",IF(COUNTIF(tblAbsenceLog[Record ID],$A117)&gt;1,"Duplicate Record ID",IF($B117="","Missing Absence Date",IF($C117="","Missing Enrollment ID",IF(COUNTIF(tblRoster[Enrollment ID],$C117)=0,"Enrollment ID Not Found",IF($F117="","Missing Category",IF(OR($G117="",NOT(ISNUMBER($G117)),$G117&lt;=0),"Invalid Absence Units",IF($H117="","Missing Excused Status",IF($B117&gt;Dashboard!$B$4,"Future to As of Date","OK")))))))))</f>
        <v/>
      </c>
    </row>
    <row r="118">
      <c r="A118" s="20" t="n"/>
      <c r="B118" s="37" t="n"/>
      <c r="C118" s="20" t="n"/>
      <c r="D118" s="24">
        <f>IF($A118="","",IF($C118="","",IFERROR(INDEX(tblRoster[Participant Name],MATCH($C118,tblRoster[Enrollment ID],0)),"")))</f>
        <v/>
      </c>
      <c r="E118" s="24">
        <f>IF($A118="","",IF($C118="","",IFERROR(INDEX(tblRoster[Course / Section],MATCH($C118,tblRoster[Enrollment ID],0)),"")))</f>
        <v/>
      </c>
      <c r="F118" s="20" t="n"/>
      <c r="G118" s="22" t="n"/>
      <c r="H118" s="20" t="n"/>
      <c r="I118" s="23">
        <f>IF($A118="","",IF(OR($B118="",$C118="",$G118="",$H118=""),"",IF(AND($H118="Yes",Dashboard!$B$5="No"),0,$G118)))</f>
        <v/>
      </c>
      <c r="J118" s="20" t="n"/>
      <c r="K118" s="20" t="n"/>
      <c r="L118" s="37" t="n"/>
      <c r="M118" s="24">
        <f>IF($A118="","",IF(COUNTIF(tblAbsenceLog[Record ID],$A118)&gt;1,"Duplicate Record ID",IF($B118="","Missing Absence Date",IF($C118="","Missing Enrollment ID",IF(COUNTIF(tblRoster[Enrollment ID],$C118)=0,"Enrollment ID Not Found",IF($F118="","Missing Category",IF(OR($G118="",NOT(ISNUMBER($G118)),$G118&lt;=0),"Invalid Absence Units",IF($H118="","Missing Excused Status",IF($B118&gt;Dashboard!$B$4,"Future to As of Date","OK")))))))))</f>
        <v/>
      </c>
    </row>
    <row r="119">
      <c r="A119" s="20" t="n"/>
      <c r="B119" s="37" t="n"/>
      <c r="C119" s="20" t="n"/>
      <c r="D119" s="24">
        <f>IF($A119="","",IF($C119="","",IFERROR(INDEX(tblRoster[Participant Name],MATCH($C119,tblRoster[Enrollment ID],0)),"")))</f>
        <v/>
      </c>
      <c r="E119" s="24">
        <f>IF($A119="","",IF($C119="","",IFERROR(INDEX(tblRoster[Course / Section],MATCH($C119,tblRoster[Enrollment ID],0)),"")))</f>
        <v/>
      </c>
      <c r="F119" s="20" t="n"/>
      <c r="G119" s="22" t="n"/>
      <c r="H119" s="20" t="n"/>
      <c r="I119" s="23">
        <f>IF($A119="","",IF(OR($B119="",$C119="",$G119="",$H119=""),"",IF(AND($H119="Yes",Dashboard!$B$5="No"),0,$G119)))</f>
        <v/>
      </c>
      <c r="J119" s="20" t="n"/>
      <c r="K119" s="20" t="n"/>
      <c r="L119" s="37" t="n"/>
      <c r="M119" s="24">
        <f>IF($A119="","",IF(COUNTIF(tblAbsenceLog[Record ID],$A119)&gt;1,"Duplicate Record ID",IF($B119="","Missing Absence Date",IF($C119="","Missing Enrollment ID",IF(COUNTIF(tblRoster[Enrollment ID],$C119)=0,"Enrollment ID Not Found",IF($F119="","Missing Category",IF(OR($G119="",NOT(ISNUMBER($G119)),$G119&lt;=0),"Invalid Absence Units",IF($H119="","Missing Excused Status",IF($B119&gt;Dashboard!$B$4,"Future to As of Date","OK")))))))))</f>
        <v/>
      </c>
    </row>
    <row r="120">
      <c r="A120" s="20" t="n"/>
      <c r="B120" s="37" t="n"/>
      <c r="C120" s="20" t="n"/>
      <c r="D120" s="24">
        <f>IF($A120="","",IF($C120="","",IFERROR(INDEX(tblRoster[Participant Name],MATCH($C120,tblRoster[Enrollment ID],0)),"")))</f>
        <v/>
      </c>
      <c r="E120" s="24">
        <f>IF($A120="","",IF($C120="","",IFERROR(INDEX(tblRoster[Course / Section],MATCH($C120,tblRoster[Enrollment ID],0)),"")))</f>
        <v/>
      </c>
      <c r="F120" s="20" t="n"/>
      <c r="G120" s="22" t="n"/>
      <c r="H120" s="20" t="n"/>
      <c r="I120" s="23">
        <f>IF($A120="","",IF(OR($B120="",$C120="",$G120="",$H120=""),"",IF(AND($H120="Yes",Dashboard!$B$5="No"),0,$G120)))</f>
        <v/>
      </c>
      <c r="J120" s="20" t="n"/>
      <c r="K120" s="20" t="n"/>
      <c r="L120" s="37" t="n"/>
      <c r="M120" s="24">
        <f>IF($A120="","",IF(COUNTIF(tblAbsenceLog[Record ID],$A120)&gt;1,"Duplicate Record ID",IF($B120="","Missing Absence Date",IF($C120="","Missing Enrollment ID",IF(COUNTIF(tblRoster[Enrollment ID],$C120)=0,"Enrollment ID Not Found",IF($F120="","Missing Category",IF(OR($G120="",NOT(ISNUMBER($G120)),$G120&lt;=0),"Invalid Absence Units",IF($H120="","Missing Excused Status",IF($B120&gt;Dashboard!$B$4,"Future to As of Date","OK")))))))))</f>
        <v/>
      </c>
    </row>
    <row r="121">
      <c r="A121" s="20" t="n"/>
      <c r="B121" s="37" t="n"/>
      <c r="C121" s="20" t="n"/>
      <c r="D121" s="24">
        <f>IF($A121="","",IF($C121="","",IFERROR(INDEX(tblRoster[Participant Name],MATCH($C121,tblRoster[Enrollment ID],0)),"")))</f>
        <v/>
      </c>
      <c r="E121" s="24">
        <f>IF($A121="","",IF($C121="","",IFERROR(INDEX(tblRoster[Course / Section],MATCH($C121,tblRoster[Enrollment ID],0)),"")))</f>
        <v/>
      </c>
      <c r="F121" s="20" t="n"/>
      <c r="G121" s="22" t="n"/>
      <c r="H121" s="20" t="n"/>
      <c r="I121" s="23">
        <f>IF($A121="","",IF(OR($B121="",$C121="",$G121="",$H121=""),"",IF(AND($H121="Yes",Dashboard!$B$5="No"),0,$G121)))</f>
        <v/>
      </c>
      <c r="J121" s="20" t="n"/>
      <c r="K121" s="20" t="n"/>
      <c r="L121" s="37" t="n"/>
      <c r="M121" s="24">
        <f>IF($A121="","",IF(COUNTIF(tblAbsenceLog[Record ID],$A121)&gt;1,"Duplicate Record ID",IF($B121="","Missing Absence Date",IF($C121="","Missing Enrollment ID",IF(COUNTIF(tblRoster[Enrollment ID],$C121)=0,"Enrollment ID Not Found",IF($F121="","Missing Category",IF(OR($G121="",NOT(ISNUMBER($G121)),$G121&lt;=0),"Invalid Absence Units",IF($H121="","Missing Excused Status",IF($B121&gt;Dashboard!$B$4,"Future to As of Date","OK")))))))))</f>
        <v/>
      </c>
    </row>
    <row r="122">
      <c r="A122" s="20" t="n"/>
      <c r="B122" s="37" t="n"/>
      <c r="C122" s="20" t="n"/>
      <c r="D122" s="24">
        <f>IF($A122="","",IF($C122="","",IFERROR(INDEX(tblRoster[Participant Name],MATCH($C122,tblRoster[Enrollment ID],0)),"")))</f>
        <v/>
      </c>
      <c r="E122" s="24">
        <f>IF($A122="","",IF($C122="","",IFERROR(INDEX(tblRoster[Course / Section],MATCH($C122,tblRoster[Enrollment ID],0)),"")))</f>
        <v/>
      </c>
      <c r="F122" s="20" t="n"/>
      <c r="G122" s="22" t="n"/>
      <c r="H122" s="20" t="n"/>
      <c r="I122" s="23">
        <f>IF($A122="","",IF(OR($B122="",$C122="",$G122="",$H122=""),"",IF(AND($H122="Yes",Dashboard!$B$5="No"),0,$G122)))</f>
        <v/>
      </c>
      <c r="J122" s="20" t="n"/>
      <c r="K122" s="20" t="n"/>
      <c r="L122" s="37" t="n"/>
      <c r="M122" s="24">
        <f>IF($A122="","",IF(COUNTIF(tblAbsenceLog[Record ID],$A122)&gt;1,"Duplicate Record ID",IF($B122="","Missing Absence Date",IF($C122="","Missing Enrollment ID",IF(COUNTIF(tblRoster[Enrollment ID],$C122)=0,"Enrollment ID Not Found",IF($F122="","Missing Category",IF(OR($G122="",NOT(ISNUMBER($G122)),$G122&lt;=0),"Invalid Absence Units",IF($H122="","Missing Excused Status",IF($B122&gt;Dashboard!$B$4,"Future to As of Date","OK")))))))))</f>
        <v/>
      </c>
    </row>
    <row r="123">
      <c r="A123" s="20" t="n"/>
      <c r="B123" s="37" t="n"/>
      <c r="C123" s="20" t="n"/>
      <c r="D123" s="24">
        <f>IF($A123="","",IF($C123="","",IFERROR(INDEX(tblRoster[Participant Name],MATCH($C123,tblRoster[Enrollment ID],0)),"")))</f>
        <v/>
      </c>
      <c r="E123" s="24">
        <f>IF($A123="","",IF($C123="","",IFERROR(INDEX(tblRoster[Course / Section],MATCH($C123,tblRoster[Enrollment ID],0)),"")))</f>
        <v/>
      </c>
      <c r="F123" s="20" t="n"/>
      <c r="G123" s="22" t="n"/>
      <c r="H123" s="20" t="n"/>
      <c r="I123" s="23">
        <f>IF($A123="","",IF(OR($B123="",$C123="",$G123="",$H123=""),"",IF(AND($H123="Yes",Dashboard!$B$5="No"),0,$G123)))</f>
        <v/>
      </c>
      <c r="J123" s="20" t="n"/>
      <c r="K123" s="20" t="n"/>
      <c r="L123" s="37" t="n"/>
      <c r="M123" s="24">
        <f>IF($A123="","",IF(COUNTIF(tblAbsenceLog[Record ID],$A123)&gt;1,"Duplicate Record ID",IF($B123="","Missing Absence Date",IF($C123="","Missing Enrollment ID",IF(COUNTIF(tblRoster[Enrollment ID],$C123)=0,"Enrollment ID Not Found",IF($F123="","Missing Category",IF(OR($G123="",NOT(ISNUMBER($G123)),$G123&lt;=0),"Invalid Absence Units",IF($H123="","Missing Excused Status",IF($B123&gt;Dashboard!$B$4,"Future to As of Date","OK")))))))))</f>
        <v/>
      </c>
    </row>
    <row r="124">
      <c r="A124" s="20" t="n"/>
      <c r="B124" s="37" t="n"/>
      <c r="C124" s="20" t="n"/>
      <c r="D124" s="24">
        <f>IF($A124="","",IF($C124="","",IFERROR(INDEX(tblRoster[Participant Name],MATCH($C124,tblRoster[Enrollment ID],0)),"")))</f>
        <v/>
      </c>
      <c r="E124" s="24">
        <f>IF($A124="","",IF($C124="","",IFERROR(INDEX(tblRoster[Course / Section],MATCH($C124,tblRoster[Enrollment ID],0)),"")))</f>
        <v/>
      </c>
      <c r="F124" s="20" t="n"/>
      <c r="G124" s="22" t="n"/>
      <c r="H124" s="20" t="n"/>
      <c r="I124" s="23">
        <f>IF($A124="","",IF(OR($B124="",$C124="",$G124="",$H124=""),"",IF(AND($H124="Yes",Dashboard!$B$5="No"),0,$G124)))</f>
        <v/>
      </c>
      <c r="J124" s="20" t="n"/>
      <c r="K124" s="20" t="n"/>
      <c r="L124" s="37" t="n"/>
      <c r="M124" s="24">
        <f>IF($A124="","",IF(COUNTIF(tblAbsenceLog[Record ID],$A124)&gt;1,"Duplicate Record ID",IF($B124="","Missing Absence Date",IF($C124="","Missing Enrollment ID",IF(COUNTIF(tblRoster[Enrollment ID],$C124)=0,"Enrollment ID Not Found",IF($F124="","Missing Category",IF(OR($G124="",NOT(ISNUMBER($G124)),$G124&lt;=0),"Invalid Absence Units",IF($H124="","Missing Excused Status",IF($B124&gt;Dashboard!$B$4,"Future to As of Date","OK")))))))))</f>
        <v/>
      </c>
    </row>
    <row r="125">
      <c r="A125" s="20" t="n"/>
      <c r="B125" s="37" t="n"/>
      <c r="C125" s="20" t="n"/>
      <c r="D125" s="24">
        <f>IF($A125="","",IF($C125="","",IFERROR(INDEX(tblRoster[Participant Name],MATCH($C125,tblRoster[Enrollment ID],0)),"")))</f>
        <v/>
      </c>
      <c r="E125" s="24">
        <f>IF($A125="","",IF($C125="","",IFERROR(INDEX(tblRoster[Course / Section],MATCH($C125,tblRoster[Enrollment ID],0)),"")))</f>
        <v/>
      </c>
      <c r="F125" s="20" t="n"/>
      <c r="G125" s="22" t="n"/>
      <c r="H125" s="20" t="n"/>
      <c r="I125" s="23">
        <f>IF($A125="","",IF(OR($B125="",$C125="",$G125="",$H125=""),"",IF(AND($H125="Yes",Dashboard!$B$5="No"),0,$G125)))</f>
        <v/>
      </c>
      <c r="J125" s="20" t="n"/>
      <c r="K125" s="20" t="n"/>
      <c r="L125" s="37" t="n"/>
      <c r="M125" s="24">
        <f>IF($A125="","",IF(COUNTIF(tblAbsenceLog[Record ID],$A125)&gt;1,"Duplicate Record ID",IF($B125="","Missing Absence Date",IF($C125="","Missing Enrollment ID",IF(COUNTIF(tblRoster[Enrollment ID],$C125)=0,"Enrollment ID Not Found",IF($F125="","Missing Category",IF(OR($G125="",NOT(ISNUMBER($G125)),$G125&lt;=0),"Invalid Absence Units",IF($H125="","Missing Excused Status",IF($B125&gt;Dashboard!$B$4,"Future to As of Date","OK")))))))))</f>
        <v/>
      </c>
    </row>
    <row r="126">
      <c r="A126" s="20" t="n"/>
      <c r="B126" s="37" t="n"/>
      <c r="C126" s="20" t="n"/>
      <c r="D126" s="24">
        <f>IF($A126="","",IF($C126="","",IFERROR(INDEX(tblRoster[Participant Name],MATCH($C126,tblRoster[Enrollment ID],0)),"")))</f>
        <v/>
      </c>
      <c r="E126" s="24">
        <f>IF($A126="","",IF($C126="","",IFERROR(INDEX(tblRoster[Course / Section],MATCH($C126,tblRoster[Enrollment ID],0)),"")))</f>
        <v/>
      </c>
      <c r="F126" s="20" t="n"/>
      <c r="G126" s="22" t="n"/>
      <c r="H126" s="20" t="n"/>
      <c r="I126" s="23">
        <f>IF($A126="","",IF(OR($B126="",$C126="",$G126="",$H126=""),"",IF(AND($H126="Yes",Dashboard!$B$5="No"),0,$G126)))</f>
        <v/>
      </c>
      <c r="J126" s="20" t="n"/>
      <c r="K126" s="20" t="n"/>
      <c r="L126" s="37" t="n"/>
      <c r="M126" s="24">
        <f>IF($A126="","",IF(COUNTIF(tblAbsenceLog[Record ID],$A126)&gt;1,"Duplicate Record ID",IF($B126="","Missing Absence Date",IF($C126="","Missing Enrollment ID",IF(COUNTIF(tblRoster[Enrollment ID],$C126)=0,"Enrollment ID Not Found",IF($F126="","Missing Category",IF(OR($G126="",NOT(ISNUMBER($G126)),$G126&lt;=0),"Invalid Absence Units",IF($H126="","Missing Excused Status",IF($B126&gt;Dashboard!$B$4,"Future to As of Date","OK")))))))))</f>
        <v/>
      </c>
    </row>
    <row r="127">
      <c r="A127" s="20" t="n"/>
      <c r="B127" s="37" t="n"/>
      <c r="C127" s="20" t="n"/>
      <c r="D127" s="24">
        <f>IF($A127="","",IF($C127="","",IFERROR(INDEX(tblRoster[Participant Name],MATCH($C127,tblRoster[Enrollment ID],0)),"")))</f>
        <v/>
      </c>
      <c r="E127" s="24">
        <f>IF($A127="","",IF($C127="","",IFERROR(INDEX(tblRoster[Course / Section],MATCH($C127,tblRoster[Enrollment ID],0)),"")))</f>
        <v/>
      </c>
      <c r="F127" s="20" t="n"/>
      <c r="G127" s="22" t="n"/>
      <c r="H127" s="20" t="n"/>
      <c r="I127" s="23">
        <f>IF($A127="","",IF(OR($B127="",$C127="",$G127="",$H127=""),"",IF(AND($H127="Yes",Dashboard!$B$5="No"),0,$G127)))</f>
        <v/>
      </c>
      <c r="J127" s="20" t="n"/>
      <c r="K127" s="20" t="n"/>
      <c r="L127" s="37" t="n"/>
      <c r="M127" s="24">
        <f>IF($A127="","",IF(COUNTIF(tblAbsenceLog[Record ID],$A127)&gt;1,"Duplicate Record ID",IF($B127="","Missing Absence Date",IF($C127="","Missing Enrollment ID",IF(COUNTIF(tblRoster[Enrollment ID],$C127)=0,"Enrollment ID Not Found",IF($F127="","Missing Category",IF(OR($G127="",NOT(ISNUMBER($G127)),$G127&lt;=0),"Invalid Absence Units",IF($H127="","Missing Excused Status",IF($B127&gt;Dashboard!$B$4,"Future to As of Date","OK")))))))))</f>
        <v/>
      </c>
    </row>
    <row r="128">
      <c r="A128" s="20" t="n"/>
      <c r="B128" s="37" t="n"/>
      <c r="C128" s="20" t="n"/>
      <c r="D128" s="24">
        <f>IF($A128="","",IF($C128="","",IFERROR(INDEX(tblRoster[Participant Name],MATCH($C128,tblRoster[Enrollment ID],0)),"")))</f>
        <v/>
      </c>
      <c r="E128" s="24">
        <f>IF($A128="","",IF($C128="","",IFERROR(INDEX(tblRoster[Course / Section],MATCH($C128,tblRoster[Enrollment ID],0)),"")))</f>
        <v/>
      </c>
      <c r="F128" s="20" t="n"/>
      <c r="G128" s="22" t="n"/>
      <c r="H128" s="20" t="n"/>
      <c r="I128" s="23">
        <f>IF($A128="","",IF(OR($B128="",$C128="",$G128="",$H128=""),"",IF(AND($H128="Yes",Dashboard!$B$5="No"),0,$G128)))</f>
        <v/>
      </c>
      <c r="J128" s="20" t="n"/>
      <c r="K128" s="20" t="n"/>
      <c r="L128" s="37" t="n"/>
      <c r="M128" s="24">
        <f>IF($A128="","",IF(COUNTIF(tblAbsenceLog[Record ID],$A128)&gt;1,"Duplicate Record ID",IF($B128="","Missing Absence Date",IF($C128="","Missing Enrollment ID",IF(COUNTIF(tblRoster[Enrollment ID],$C128)=0,"Enrollment ID Not Found",IF($F128="","Missing Category",IF(OR($G128="",NOT(ISNUMBER($G128)),$G128&lt;=0),"Invalid Absence Units",IF($H128="","Missing Excused Status",IF($B128&gt;Dashboard!$B$4,"Future to As of Date","OK")))))))))</f>
        <v/>
      </c>
    </row>
    <row r="129">
      <c r="A129" s="20" t="n"/>
      <c r="B129" s="37" t="n"/>
      <c r="C129" s="20" t="n"/>
      <c r="D129" s="24">
        <f>IF($A129="","",IF($C129="","",IFERROR(INDEX(tblRoster[Participant Name],MATCH($C129,tblRoster[Enrollment ID],0)),"")))</f>
        <v/>
      </c>
      <c r="E129" s="24">
        <f>IF($A129="","",IF($C129="","",IFERROR(INDEX(tblRoster[Course / Section],MATCH($C129,tblRoster[Enrollment ID],0)),"")))</f>
        <v/>
      </c>
      <c r="F129" s="20" t="n"/>
      <c r="G129" s="22" t="n"/>
      <c r="H129" s="20" t="n"/>
      <c r="I129" s="23">
        <f>IF($A129="","",IF(OR($B129="",$C129="",$G129="",$H129=""),"",IF(AND($H129="Yes",Dashboard!$B$5="No"),0,$G129)))</f>
        <v/>
      </c>
      <c r="J129" s="20" t="n"/>
      <c r="K129" s="20" t="n"/>
      <c r="L129" s="37" t="n"/>
      <c r="M129" s="24">
        <f>IF($A129="","",IF(COUNTIF(tblAbsenceLog[Record ID],$A129)&gt;1,"Duplicate Record ID",IF($B129="","Missing Absence Date",IF($C129="","Missing Enrollment ID",IF(COUNTIF(tblRoster[Enrollment ID],$C129)=0,"Enrollment ID Not Found",IF($F129="","Missing Category",IF(OR($G129="",NOT(ISNUMBER($G129)),$G129&lt;=0),"Invalid Absence Units",IF($H129="","Missing Excused Status",IF($B129&gt;Dashboard!$B$4,"Future to As of Date","OK")))))))))</f>
        <v/>
      </c>
    </row>
    <row r="130">
      <c r="A130" s="20" t="n"/>
      <c r="B130" s="37" t="n"/>
      <c r="C130" s="20" t="n"/>
      <c r="D130" s="24">
        <f>IF($A130="","",IF($C130="","",IFERROR(INDEX(tblRoster[Participant Name],MATCH($C130,tblRoster[Enrollment ID],0)),"")))</f>
        <v/>
      </c>
      <c r="E130" s="24">
        <f>IF($A130="","",IF($C130="","",IFERROR(INDEX(tblRoster[Course / Section],MATCH($C130,tblRoster[Enrollment ID],0)),"")))</f>
        <v/>
      </c>
      <c r="F130" s="20" t="n"/>
      <c r="G130" s="22" t="n"/>
      <c r="H130" s="20" t="n"/>
      <c r="I130" s="23">
        <f>IF($A130="","",IF(OR($B130="",$C130="",$G130="",$H130=""),"",IF(AND($H130="Yes",Dashboard!$B$5="No"),0,$G130)))</f>
        <v/>
      </c>
      <c r="J130" s="20" t="n"/>
      <c r="K130" s="20" t="n"/>
      <c r="L130" s="37" t="n"/>
      <c r="M130" s="24">
        <f>IF($A130="","",IF(COUNTIF(tblAbsenceLog[Record ID],$A130)&gt;1,"Duplicate Record ID",IF($B130="","Missing Absence Date",IF($C130="","Missing Enrollment ID",IF(COUNTIF(tblRoster[Enrollment ID],$C130)=0,"Enrollment ID Not Found",IF($F130="","Missing Category",IF(OR($G130="",NOT(ISNUMBER($G130)),$G130&lt;=0),"Invalid Absence Units",IF($H130="","Missing Excused Status",IF($B130&gt;Dashboard!$B$4,"Future to As of Date","OK")))))))))</f>
        <v/>
      </c>
    </row>
    <row r="131">
      <c r="A131" s="20" t="n"/>
      <c r="B131" s="37" t="n"/>
      <c r="C131" s="20" t="n"/>
      <c r="D131" s="24">
        <f>IF($A131="","",IF($C131="","",IFERROR(INDEX(tblRoster[Participant Name],MATCH($C131,tblRoster[Enrollment ID],0)),"")))</f>
        <v/>
      </c>
      <c r="E131" s="24">
        <f>IF($A131="","",IF($C131="","",IFERROR(INDEX(tblRoster[Course / Section],MATCH($C131,tblRoster[Enrollment ID],0)),"")))</f>
        <v/>
      </c>
      <c r="F131" s="20" t="n"/>
      <c r="G131" s="22" t="n"/>
      <c r="H131" s="20" t="n"/>
      <c r="I131" s="23">
        <f>IF($A131="","",IF(OR($B131="",$C131="",$G131="",$H131=""),"",IF(AND($H131="Yes",Dashboard!$B$5="No"),0,$G131)))</f>
        <v/>
      </c>
      <c r="J131" s="20" t="n"/>
      <c r="K131" s="20" t="n"/>
      <c r="L131" s="37" t="n"/>
      <c r="M131" s="24">
        <f>IF($A131="","",IF(COUNTIF(tblAbsenceLog[Record ID],$A131)&gt;1,"Duplicate Record ID",IF($B131="","Missing Absence Date",IF($C131="","Missing Enrollment ID",IF(COUNTIF(tblRoster[Enrollment ID],$C131)=0,"Enrollment ID Not Found",IF($F131="","Missing Category",IF(OR($G131="",NOT(ISNUMBER($G131)),$G131&lt;=0),"Invalid Absence Units",IF($H131="","Missing Excused Status",IF($B131&gt;Dashboard!$B$4,"Future to As of Date","OK")))))))))</f>
        <v/>
      </c>
    </row>
    <row r="132">
      <c r="A132" s="20" t="n"/>
      <c r="B132" s="37" t="n"/>
      <c r="C132" s="20" t="n"/>
      <c r="D132" s="24">
        <f>IF($A132="","",IF($C132="","",IFERROR(INDEX(tblRoster[Participant Name],MATCH($C132,tblRoster[Enrollment ID],0)),"")))</f>
        <v/>
      </c>
      <c r="E132" s="24">
        <f>IF($A132="","",IF($C132="","",IFERROR(INDEX(tblRoster[Course / Section],MATCH($C132,tblRoster[Enrollment ID],0)),"")))</f>
        <v/>
      </c>
      <c r="F132" s="20" t="n"/>
      <c r="G132" s="22" t="n"/>
      <c r="H132" s="20" t="n"/>
      <c r="I132" s="23">
        <f>IF($A132="","",IF(OR($B132="",$C132="",$G132="",$H132=""),"",IF(AND($H132="Yes",Dashboard!$B$5="No"),0,$G132)))</f>
        <v/>
      </c>
      <c r="J132" s="20" t="n"/>
      <c r="K132" s="20" t="n"/>
      <c r="L132" s="37" t="n"/>
      <c r="M132" s="24">
        <f>IF($A132="","",IF(COUNTIF(tblAbsenceLog[Record ID],$A132)&gt;1,"Duplicate Record ID",IF($B132="","Missing Absence Date",IF($C132="","Missing Enrollment ID",IF(COUNTIF(tblRoster[Enrollment ID],$C132)=0,"Enrollment ID Not Found",IF($F132="","Missing Category",IF(OR($G132="",NOT(ISNUMBER($G132)),$G132&lt;=0),"Invalid Absence Units",IF($H132="","Missing Excused Status",IF($B132&gt;Dashboard!$B$4,"Future to As of Date","OK")))))))))</f>
        <v/>
      </c>
    </row>
    <row r="133">
      <c r="A133" s="20" t="n"/>
      <c r="B133" s="37" t="n"/>
      <c r="C133" s="20" t="n"/>
      <c r="D133" s="24">
        <f>IF($A133="","",IF($C133="","",IFERROR(INDEX(tblRoster[Participant Name],MATCH($C133,tblRoster[Enrollment ID],0)),"")))</f>
        <v/>
      </c>
      <c r="E133" s="24">
        <f>IF($A133="","",IF($C133="","",IFERROR(INDEX(tblRoster[Course / Section],MATCH($C133,tblRoster[Enrollment ID],0)),"")))</f>
        <v/>
      </c>
      <c r="F133" s="20" t="n"/>
      <c r="G133" s="22" t="n"/>
      <c r="H133" s="20" t="n"/>
      <c r="I133" s="23">
        <f>IF($A133="","",IF(OR($B133="",$C133="",$G133="",$H133=""),"",IF(AND($H133="Yes",Dashboard!$B$5="No"),0,$G133)))</f>
        <v/>
      </c>
      <c r="J133" s="20" t="n"/>
      <c r="K133" s="20" t="n"/>
      <c r="L133" s="37" t="n"/>
      <c r="M133" s="24">
        <f>IF($A133="","",IF(COUNTIF(tblAbsenceLog[Record ID],$A133)&gt;1,"Duplicate Record ID",IF($B133="","Missing Absence Date",IF($C133="","Missing Enrollment ID",IF(COUNTIF(tblRoster[Enrollment ID],$C133)=0,"Enrollment ID Not Found",IF($F133="","Missing Category",IF(OR($G133="",NOT(ISNUMBER($G133)),$G133&lt;=0),"Invalid Absence Units",IF($H133="","Missing Excused Status",IF($B133&gt;Dashboard!$B$4,"Future to As of Date","OK")))))))))</f>
        <v/>
      </c>
    </row>
    <row r="134">
      <c r="A134" s="20" t="n"/>
      <c r="B134" s="37" t="n"/>
      <c r="C134" s="20" t="n"/>
      <c r="D134" s="24">
        <f>IF($A134="","",IF($C134="","",IFERROR(INDEX(tblRoster[Participant Name],MATCH($C134,tblRoster[Enrollment ID],0)),"")))</f>
        <v/>
      </c>
      <c r="E134" s="24">
        <f>IF($A134="","",IF($C134="","",IFERROR(INDEX(tblRoster[Course / Section],MATCH($C134,tblRoster[Enrollment ID],0)),"")))</f>
        <v/>
      </c>
      <c r="F134" s="20" t="n"/>
      <c r="G134" s="22" t="n"/>
      <c r="H134" s="20" t="n"/>
      <c r="I134" s="23">
        <f>IF($A134="","",IF(OR($B134="",$C134="",$G134="",$H134=""),"",IF(AND($H134="Yes",Dashboard!$B$5="No"),0,$G134)))</f>
        <v/>
      </c>
      <c r="J134" s="20" t="n"/>
      <c r="K134" s="20" t="n"/>
      <c r="L134" s="37" t="n"/>
      <c r="M134" s="24">
        <f>IF($A134="","",IF(COUNTIF(tblAbsenceLog[Record ID],$A134)&gt;1,"Duplicate Record ID",IF($B134="","Missing Absence Date",IF($C134="","Missing Enrollment ID",IF(COUNTIF(tblRoster[Enrollment ID],$C134)=0,"Enrollment ID Not Found",IF($F134="","Missing Category",IF(OR($G134="",NOT(ISNUMBER($G134)),$G134&lt;=0),"Invalid Absence Units",IF($H134="","Missing Excused Status",IF($B134&gt;Dashboard!$B$4,"Future to As of Date","OK")))))))))</f>
        <v/>
      </c>
    </row>
    <row r="135">
      <c r="A135" s="20" t="n"/>
      <c r="B135" s="37" t="n"/>
      <c r="C135" s="20" t="n"/>
      <c r="D135" s="24">
        <f>IF($A135="","",IF($C135="","",IFERROR(INDEX(tblRoster[Participant Name],MATCH($C135,tblRoster[Enrollment ID],0)),"")))</f>
        <v/>
      </c>
      <c r="E135" s="24">
        <f>IF($A135="","",IF($C135="","",IFERROR(INDEX(tblRoster[Course / Section],MATCH($C135,tblRoster[Enrollment ID],0)),"")))</f>
        <v/>
      </c>
      <c r="F135" s="20" t="n"/>
      <c r="G135" s="22" t="n"/>
      <c r="H135" s="20" t="n"/>
      <c r="I135" s="23">
        <f>IF($A135="","",IF(OR($B135="",$C135="",$G135="",$H135=""),"",IF(AND($H135="Yes",Dashboard!$B$5="No"),0,$G135)))</f>
        <v/>
      </c>
      <c r="J135" s="20" t="n"/>
      <c r="K135" s="20" t="n"/>
      <c r="L135" s="37" t="n"/>
      <c r="M135" s="24">
        <f>IF($A135="","",IF(COUNTIF(tblAbsenceLog[Record ID],$A135)&gt;1,"Duplicate Record ID",IF($B135="","Missing Absence Date",IF($C135="","Missing Enrollment ID",IF(COUNTIF(tblRoster[Enrollment ID],$C135)=0,"Enrollment ID Not Found",IF($F135="","Missing Category",IF(OR($G135="",NOT(ISNUMBER($G135)),$G135&lt;=0),"Invalid Absence Units",IF($H135="","Missing Excused Status",IF($B135&gt;Dashboard!$B$4,"Future to As of Date","OK")))))))))</f>
        <v/>
      </c>
    </row>
    <row r="136">
      <c r="A136" s="20" t="n"/>
      <c r="B136" s="37" t="n"/>
      <c r="C136" s="20" t="n"/>
      <c r="D136" s="24">
        <f>IF($A136="","",IF($C136="","",IFERROR(INDEX(tblRoster[Participant Name],MATCH($C136,tblRoster[Enrollment ID],0)),"")))</f>
        <v/>
      </c>
      <c r="E136" s="24">
        <f>IF($A136="","",IF($C136="","",IFERROR(INDEX(tblRoster[Course / Section],MATCH($C136,tblRoster[Enrollment ID],0)),"")))</f>
        <v/>
      </c>
      <c r="F136" s="20" t="n"/>
      <c r="G136" s="22" t="n"/>
      <c r="H136" s="20" t="n"/>
      <c r="I136" s="23">
        <f>IF($A136="","",IF(OR($B136="",$C136="",$G136="",$H136=""),"",IF(AND($H136="Yes",Dashboard!$B$5="No"),0,$G136)))</f>
        <v/>
      </c>
      <c r="J136" s="20" t="n"/>
      <c r="K136" s="20" t="n"/>
      <c r="L136" s="37" t="n"/>
      <c r="M136" s="24">
        <f>IF($A136="","",IF(COUNTIF(tblAbsenceLog[Record ID],$A136)&gt;1,"Duplicate Record ID",IF($B136="","Missing Absence Date",IF($C136="","Missing Enrollment ID",IF(COUNTIF(tblRoster[Enrollment ID],$C136)=0,"Enrollment ID Not Found",IF($F136="","Missing Category",IF(OR($G136="",NOT(ISNUMBER($G136)),$G136&lt;=0),"Invalid Absence Units",IF($H136="","Missing Excused Status",IF($B136&gt;Dashboard!$B$4,"Future to As of Date","OK")))))))))</f>
        <v/>
      </c>
    </row>
    <row r="137">
      <c r="A137" s="20" t="n"/>
      <c r="B137" s="37" t="n"/>
      <c r="C137" s="20" t="n"/>
      <c r="D137" s="24">
        <f>IF($A137="","",IF($C137="","",IFERROR(INDEX(tblRoster[Participant Name],MATCH($C137,tblRoster[Enrollment ID],0)),"")))</f>
        <v/>
      </c>
      <c r="E137" s="24">
        <f>IF($A137="","",IF($C137="","",IFERROR(INDEX(tblRoster[Course / Section],MATCH($C137,tblRoster[Enrollment ID],0)),"")))</f>
        <v/>
      </c>
      <c r="F137" s="20" t="n"/>
      <c r="G137" s="22" t="n"/>
      <c r="H137" s="20" t="n"/>
      <c r="I137" s="23">
        <f>IF($A137="","",IF(OR($B137="",$C137="",$G137="",$H137=""),"",IF(AND($H137="Yes",Dashboard!$B$5="No"),0,$G137)))</f>
        <v/>
      </c>
      <c r="J137" s="20" t="n"/>
      <c r="K137" s="20" t="n"/>
      <c r="L137" s="37" t="n"/>
      <c r="M137" s="24">
        <f>IF($A137="","",IF(COUNTIF(tblAbsenceLog[Record ID],$A137)&gt;1,"Duplicate Record ID",IF($B137="","Missing Absence Date",IF($C137="","Missing Enrollment ID",IF(COUNTIF(tblRoster[Enrollment ID],$C137)=0,"Enrollment ID Not Found",IF($F137="","Missing Category",IF(OR($G137="",NOT(ISNUMBER($G137)),$G137&lt;=0),"Invalid Absence Units",IF($H137="","Missing Excused Status",IF($B137&gt;Dashboard!$B$4,"Future to As of Date","OK")))))))))</f>
        <v/>
      </c>
    </row>
    <row r="138">
      <c r="A138" s="20" t="n"/>
      <c r="B138" s="37" t="n"/>
      <c r="C138" s="20" t="n"/>
      <c r="D138" s="24">
        <f>IF($A138="","",IF($C138="","",IFERROR(INDEX(tblRoster[Participant Name],MATCH($C138,tblRoster[Enrollment ID],0)),"")))</f>
        <v/>
      </c>
      <c r="E138" s="24">
        <f>IF($A138="","",IF($C138="","",IFERROR(INDEX(tblRoster[Course / Section],MATCH($C138,tblRoster[Enrollment ID],0)),"")))</f>
        <v/>
      </c>
      <c r="F138" s="20" t="n"/>
      <c r="G138" s="22" t="n"/>
      <c r="H138" s="20" t="n"/>
      <c r="I138" s="23">
        <f>IF($A138="","",IF(OR($B138="",$C138="",$G138="",$H138=""),"",IF(AND($H138="Yes",Dashboard!$B$5="No"),0,$G138)))</f>
        <v/>
      </c>
      <c r="J138" s="20" t="n"/>
      <c r="K138" s="20" t="n"/>
      <c r="L138" s="37" t="n"/>
      <c r="M138" s="24">
        <f>IF($A138="","",IF(COUNTIF(tblAbsenceLog[Record ID],$A138)&gt;1,"Duplicate Record ID",IF($B138="","Missing Absence Date",IF($C138="","Missing Enrollment ID",IF(COUNTIF(tblRoster[Enrollment ID],$C138)=0,"Enrollment ID Not Found",IF($F138="","Missing Category",IF(OR($G138="",NOT(ISNUMBER($G138)),$G138&lt;=0),"Invalid Absence Units",IF($H138="","Missing Excused Status",IF($B138&gt;Dashboard!$B$4,"Future to As of Date","OK")))))))))</f>
        <v/>
      </c>
    </row>
    <row r="139">
      <c r="A139" s="20" t="n"/>
      <c r="B139" s="37" t="n"/>
      <c r="C139" s="20" t="n"/>
      <c r="D139" s="24">
        <f>IF($A139="","",IF($C139="","",IFERROR(INDEX(tblRoster[Participant Name],MATCH($C139,tblRoster[Enrollment ID],0)),"")))</f>
        <v/>
      </c>
      <c r="E139" s="24">
        <f>IF($A139="","",IF($C139="","",IFERROR(INDEX(tblRoster[Course / Section],MATCH($C139,tblRoster[Enrollment ID],0)),"")))</f>
        <v/>
      </c>
      <c r="F139" s="20" t="n"/>
      <c r="G139" s="22" t="n"/>
      <c r="H139" s="20" t="n"/>
      <c r="I139" s="23">
        <f>IF($A139="","",IF(OR($B139="",$C139="",$G139="",$H139=""),"",IF(AND($H139="Yes",Dashboard!$B$5="No"),0,$G139)))</f>
        <v/>
      </c>
      <c r="J139" s="20" t="n"/>
      <c r="K139" s="20" t="n"/>
      <c r="L139" s="37" t="n"/>
      <c r="M139" s="24">
        <f>IF($A139="","",IF(COUNTIF(tblAbsenceLog[Record ID],$A139)&gt;1,"Duplicate Record ID",IF($B139="","Missing Absence Date",IF($C139="","Missing Enrollment ID",IF(COUNTIF(tblRoster[Enrollment ID],$C139)=0,"Enrollment ID Not Found",IF($F139="","Missing Category",IF(OR($G139="",NOT(ISNUMBER($G139)),$G139&lt;=0),"Invalid Absence Units",IF($H139="","Missing Excused Status",IF($B139&gt;Dashboard!$B$4,"Future to As of Date","OK")))))))))</f>
        <v/>
      </c>
    </row>
    <row r="140">
      <c r="A140" s="20" t="n"/>
      <c r="B140" s="37" t="n"/>
      <c r="C140" s="20" t="n"/>
      <c r="D140" s="24">
        <f>IF($A140="","",IF($C140="","",IFERROR(INDEX(tblRoster[Participant Name],MATCH($C140,tblRoster[Enrollment ID],0)),"")))</f>
        <v/>
      </c>
      <c r="E140" s="24">
        <f>IF($A140="","",IF($C140="","",IFERROR(INDEX(tblRoster[Course / Section],MATCH($C140,tblRoster[Enrollment ID],0)),"")))</f>
        <v/>
      </c>
      <c r="F140" s="20" t="n"/>
      <c r="G140" s="22" t="n"/>
      <c r="H140" s="20" t="n"/>
      <c r="I140" s="23">
        <f>IF($A140="","",IF(OR($B140="",$C140="",$G140="",$H140=""),"",IF(AND($H140="Yes",Dashboard!$B$5="No"),0,$G140)))</f>
        <v/>
      </c>
      <c r="J140" s="20" t="n"/>
      <c r="K140" s="20" t="n"/>
      <c r="L140" s="37" t="n"/>
      <c r="M140" s="24">
        <f>IF($A140="","",IF(COUNTIF(tblAbsenceLog[Record ID],$A140)&gt;1,"Duplicate Record ID",IF($B140="","Missing Absence Date",IF($C140="","Missing Enrollment ID",IF(COUNTIF(tblRoster[Enrollment ID],$C140)=0,"Enrollment ID Not Found",IF($F140="","Missing Category",IF(OR($G140="",NOT(ISNUMBER($G140)),$G140&lt;=0),"Invalid Absence Units",IF($H140="","Missing Excused Status",IF($B140&gt;Dashboard!$B$4,"Future to As of Date","OK")))))))))</f>
        <v/>
      </c>
    </row>
    <row r="141">
      <c r="A141" s="20" t="n"/>
      <c r="B141" s="37" t="n"/>
      <c r="C141" s="20" t="n"/>
      <c r="D141" s="24">
        <f>IF($A141="","",IF($C141="","",IFERROR(INDEX(tblRoster[Participant Name],MATCH($C141,tblRoster[Enrollment ID],0)),"")))</f>
        <v/>
      </c>
      <c r="E141" s="24">
        <f>IF($A141="","",IF($C141="","",IFERROR(INDEX(tblRoster[Course / Section],MATCH($C141,tblRoster[Enrollment ID],0)),"")))</f>
        <v/>
      </c>
      <c r="F141" s="20" t="n"/>
      <c r="G141" s="22" t="n"/>
      <c r="H141" s="20" t="n"/>
      <c r="I141" s="23">
        <f>IF($A141="","",IF(OR($B141="",$C141="",$G141="",$H141=""),"",IF(AND($H141="Yes",Dashboard!$B$5="No"),0,$G141)))</f>
        <v/>
      </c>
      <c r="J141" s="20" t="n"/>
      <c r="K141" s="20" t="n"/>
      <c r="L141" s="37" t="n"/>
      <c r="M141" s="24">
        <f>IF($A141="","",IF(COUNTIF(tblAbsenceLog[Record ID],$A141)&gt;1,"Duplicate Record ID",IF($B141="","Missing Absence Date",IF($C141="","Missing Enrollment ID",IF(COUNTIF(tblRoster[Enrollment ID],$C141)=0,"Enrollment ID Not Found",IF($F141="","Missing Category",IF(OR($G141="",NOT(ISNUMBER($G141)),$G141&lt;=0),"Invalid Absence Units",IF($H141="","Missing Excused Status",IF($B141&gt;Dashboard!$B$4,"Future to As of Date","OK")))))))))</f>
        <v/>
      </c>
    </row>
    <row r="142">
      <c r="A142" s="20" t="n"/>
      <c r="B142" s="37" t="n"/>
      <c r="C142" s="20" t="n"/>
      <c r="D142" s="24">
        <f>IF($A142="","",IF($C142="","",IFERROR(INDEX(tblRoster[Participant Name],MATCH($C142,tblRoster[Enrollment ID],0)),"")))</f>
        <v/>
      </c>
      <c r="E142" s="24">
        <f>IF($A142="","",IF($C142="","",IFERROR(INDEX(tblRoster[Course / Section],MATCH($C142,tblRoster[Enrollment ID],0)),"")))</f>
        <v/>
      </c>
      <c r="F142" s="20" t="n"/>
      <c r="G142" s="22" t="n"/>
      <c r="H142" s="20" t="n"/>
      <c r="I142" s="23">
        <f>IF($A142="","",IF(OR($B142="",$C142="",$G142="",$H142=""),"",IF(AND($H142="Yes",Dashboard!$B$5="No"),0,$G142)))</f>
        <v/>
      </c>
      <c r="J142" s="20" t="n"/>
      <c r="K142" s="20" t="n"/>
      <c r="L142" s="37" t="n"/>
      <c r="M142" s="24">
        <f>IF($A142="","",IF(COUNTIF(tblAbsenceLog[Record ID],$A142)&gt;1,"Duplicate Record ID",IF($B142="","Missing Absence Date",IF($C142="","Missing Enrollment ID",IF(COUNTIF(tblRoster[Enrollment ID],$C142)=0,"Enrollment ID Not Found",IF($F142="","Missing Category",IF(OR($G142="",NOT(ISNUMBER($G142)),$G142&lt;=0),"Invalid Absence Units",IF($H142="","Missing Excused Status",IF($B142&gt;Dashboard!$B$4,"Future to As of Date","OK")))))))))</f>
        <v/>
      </c>
    </row>
    <row r="143">
      <c r="A143" s="20" t="n"/>
      <c r="B143" s="37" t="n"/>
      <c r="C143" s="20" t="n"/>
      <c r="D143" s="24">
        <f>IF($A143="","",IF($C143="","",IFERROR(INDEX(tblRoster[Participant Name],MATCH($C143,tblRoster[Enrollment ID],0)),"")))</f>
        <v/>
      </c>
      <c r="E143" s="24">
        <f>IF($A143="","",IF($C143="","",IFERROR(INDEX(tblRoster[Course / Section],MATCH($C143,tblRoster[Enrollment ID],0)),"")))</f>
        <v/>
      </c>
      <c r="F143" s="20" t="n"/>
      <c r="G143" s="22" t="n"/>
      <c r="H143" s="20" t="n"/>
      <c r="I143" s="23">
        <f>IF($A143="","",IF(OR($B143="",$C143="",$G143="",$H143=""),"",IF(AND($H143="Yes",Dashboard!$B$5="No"),0,$G143)))</f>
        <v/>
      </c>
      <c r="J143" s="20" t="n"/>
      <c r="K143" s="20" t="n"/>
      <c r="L143" s="37" t="n"/>
      <c r="M143" s="24">
        <f>IF($A143="","",IF(COUNTIF(tblAbsenceLog[Record ID],$A143)&gt;1,"Duplicate Record ID",IF($B143="","Missing Absence Date",IF($C143="","Missing Enrollment ID",IF(COUNTIF(tblRoster[Enrollment ID],$C143)=0,"Enrollment ID Not Found",IF($F143="","Missing Category",IF(OR($G143="",NOT(ISNUMBER($G143)),$G143&lt;=0),"Invalid Absence Units",IF($H143="","Missing Excused Status",IF($B143&gt;Dashboard!$B$4,"Future to As of Date","OK")))))))))</f>
        <v/>
      </c>
    </row>
    <row r="144">
      <c r="A144" s="20" t="n"/>
      <c r="B144" s="37" t="n"/>
      <c r="C144" s="20" t="n"/>
      <c r="D144" s="24">
        <f>IF($A144="","",IF($C144="","",IFERROR(INDEX(tblRoster[Participant Name],MATCH($C144,tblRoster[Enrollment ID],0)),"")))</f>
        <v/>
      </c>
      <c r="E144" s="24">
        <f>IF($A144="","",IF($C144="","",IFERROR(INDEX(tblRoster[Course / Section],MATCH($C144,tblRoster[Enrollment ID],0)),"")))</f>
        <v/>
      </c>
      <c r="F144" s="20" t="n"/>
      <c r="G144" s="22" t="n"/>
      <c r="H144" s="20" t="n"/>
      <c r="I144" s="23">
        <f>IF($A144="","",IF(OR($B144="",$C144="",$G144="",$H144=""),"",IF(AND($H144="Yes",Dashboard!$B$5="No"),0,$G144)))</f>
        <v/>
      </c>
      <c r="J144" s="20" t="n"/>
      <c r="K144" s="20" t="n"/>
      <c r="L144" s="37" t="n"/>
      <c r="M144" s="24">
        <f>IF($A144="","",IF(COUNTIF(tblAbsenceLog[Record ID],$A144)&gt;1,"Duplicate Record ID",IF($B144="","Missing Absence Date",IF($C144="","Missing Enrollment ID",IF(COUNTIF(tblRoster[Enrollment ID],$C144)=0,"Enrollment ID Not Found",IF($F144="","Missing Category",IF(OR($G144="",NOT(ISNUMBER($G144)),$G144&lt;=0),"Invalid Absence Units",IF($H144="","Missing Excused Status",IF($B144&gt;Dashboard!$B$4,"Future to As of Date","OK")))))))))</f>
        <v/>
      </c>
    </row>
    <row r="145">
      <c r="A145" s="20" t="n"/>
      <c r="B145" s="37" t="n"/>
      <c r="C145" s="20" t="n"/>
      <c r="D145" s="24">
        <f>IF($A145="","",IF($C145="","",IFERROR(INDEX(tblRoster[Participant Name],MATCH($C145,tblRoster[Enrollment ID],0)),"")))</f>
        <v/>
      </c>
      <c r="E145" s="24">
        <f>IF($A145="","",IF($C145="","",IFERROR(INDEX(tblRoster[Course / Section],MATCH($C145,tblRoster[Enrollment ID],0)),"")))</f>
        <v/>
      </c>
      <c r="F145" s="20" t="n"/>
      <c r="G145" s="22" t="n"/>
      <c r="H145" s="20" t="n"/>
      <c r="I145" s="23">
        <f>IF($A145="","",IF(OR($B145="",$C145="",$G145="",$H145=""),"",IF(AND($H145="Yes",Dashboard!$B$5="No"),0,$G145)))</f>
        <v/>
      </c>
      <c r="J145" s="20" t="n"/>
      <c r="K145" s="20" t="n"/>
      <c r="L145" s="37" t="n"/>
      <c r="M145" s="24">
        <f>IF($A145="","",IF(COUNTIF(tblAbsenceLog[Record ID],$A145)&gt;1,"Duplicate Record ID",IF($B145="","Missing Absence Date",IF($C145="","Missing Enrollment ID",IF(COUNTIF(tblRoster[Enrollment ID],$C145)=0,"Enrollment ID Not Found",IF($F145="","Missing Category",IF(OR($G145="",NOT(ISNUMBER($G145)),$G145&lt;=0),"Invalid Absence Units",IF($H145="","Missing Excused Status",IF($B145&gt;Dashboard!$B$4,"Future to As of Date","OK")))))))))</f>
        <v/>
      </c>
    </row>
    <row r="146">
      <c r="A146" s="20" t="n"/>
      <c r="B146" s="37" t="n"/>
      <c r="C146" s="20" t="n"/>
      <c r="D146" s="24">
        <f>IF($A146="","",IF($C146="","",IFERROR(INDEX(tblRoster[Participant Name],MATCH($C146,tblRoster[Enrollment ID],0)),"")))</f>
        <v/>
      </c>
      <c r="E146" s="24">
        <f>IF($A146="","",IF($C146="","",IFERROR(INDEX(tblRoster[Course / Section],MATCH($C146,tblRoster[Enrollment ID],0)),"")))</f>
        <v/>
      </c>
      <c r="F146" s="20" t="n"/>
      <c r="G146" s="22" t="n"/>
      <c r="H146" s="20" t="n"/>
      <c r="I146" s="23">
        <f>IF($A146="","",IF(OR($B146="",$C146="",$G146="",$H146=""),"",IF(AND($H146="Yes",Dashboard!$B$5="No"),0,$G146)))</f>
        <v/>
      </c>
      <c r="J146" s="20" t="n"/>
      <c r="K146" s="20" t="n"/>
      <c r="L146" s="37" t="n"/>
      <c r="M146" s="24">
        <f>IF($A146="","",IF(COUNTIF(tblAbsenceLog[Record ID],$A146)&gt;1,"Duplicate Record ID",IF($B146="","Missing Absence Date",IF($C146="","Missing Enrollment ID",IF(COUNTIF(tblRoster[Enrollment ID],$C146)=0,"Enrollment ID Not Found",IF($F146="","Missing Category",IF(OR($G146="",NOT(ISNUMBER($G146)),$G146&lt;=0),"Invalid Absence Units",IF($H146="","Missing Excused Status",IF($B146&gt;Dashboard!$B$4,"Future to As of Date","OK")))))))))</f>
        <v/>
      </c>
    </row>
    <row r="147">
      <c r="A147" s="20" t="n"/>
      <c r="B147" s="37" t="n"/>
      <c r="C147" s="20" t="n"/>
      <c r="D147" s="24">
        <f>IF($A147="","",IF($C147="","",IFERROR(INDEX(tblRoster[Participant Name],MATCH($C147,tblRoster[Enrollment ID],0)),"")))</f>
        <v/>
      </c>
      <c r="E147" s="24">
        <f>IF($A147="","",IF($C147="","",IFERROR(INDEX(tblRoster[Course / Section],MATCH($C147,tblRoster[Enrollment ID],0)),"")))</f>
        <v/>
      </c>
      <c r="F147" s="20" t="n"/>
      <c r="G147" s="22" t="n"/>
      <c r="H147" s="20" t="n"/>
      <c r="I147" s="23">
        <f>IF($A147="","",IF(OR($B147="",$C147="",$G147="",$H147=""),"",IF(AND($H147="Yes",Dashboard!$B$5="No"),0,$G147)))</f>
        <v/>
      </c>
      <c r="J147" s="20" t="n"/>
      <c r="K147" s="20" t="n"/>
      <c r="L147" s="37" t="n"/>
      <c r="M147" s="24">
        <f>IF($A147="","",IF(COUNTIF(tblAbsenceLog[Record ID],$A147)&gt;1,"Duplicate Record ID",IF($B147="","Missing Absence Date",IF($C147="","Missing Enrollment ID",IF(COUNTIF(tblRoster[Enrollment ID],$C147)=0,"Enrollment ID Not Found",IF($F147="","Missing Category",IF(OR($G147="",NOT(ISNUMBER($G147)),$G147&lt;=0),"Invalid Absence Units",IF($H147="","Missing Excused Status",IF($B147&gt;Dashboard!$B$4,"Future to As of Date","OK")))))))))</f>
        <v/>
      </c>
    </row>
    <row r="148">
      <c r="A148" s="20" t="n"/>
      <c r="B148" s="37" t="n"/>
      <c r="C148" s="20" t="n"/>
      <c r="D148" s="24">
        <f>IF($A148="","",IF($C148="","",IFERROR(INDEX(tblRoster[Participant Name],MATCH($C148,tblRoster[Enrollment ID],0)),"")))</f>
        <v/>
      </c>
      <c r="E148" s="24">
        <f>IF($A148="","",IF($C148="","",IFERROR(INDEX(tblRoster[Course / Section],MATCH($C148,tblRoster[Enrollment ID],0)),"")))</f>
        <v/>
      </c>
      <c r="F148" s="20" t="n"/>
      <c r="G148" s="22" t="n"/>
      <c r="H148" s="20" t="n"/>
      <c r="I148" s="23">
        <f>IF($A148="","",IF(OR($B148="",$C148="",$G148="",$H148=""),"",IF(AND($H148="Yes",Dashboard!$B$5="No"),0,$G148)))</f>
        <v/>
      </c>
      <c r="J148" s="20" t="n"/>
      <c r="K148" s="20" t="n"/>
      <c r="L148" s="37" t="n"/>
      <c r="M148" s="24">
        <f>IF($A148="","",IF(COUNTIF(tblAbsenceLog[Record ID],$A148)&gt;1,"Duplicate Record ID",IF($B148="","Missing Absence Date",IF($C148="","Missing Enrollment ID",IF(COUNTIF(tblRoster[Enrollment ID],$C148)=0,"Enrollment ID Not Found",IF($F148="","Missing Category",IF(OR($G148="",NOT(ISNUMBER($G148)),$G148&lt;=0),"Invalid Absence Units",IF($H148="","Missing Excused Status",IF($B148&gt;Dashboard!$B$4,"Future to As of Date","OK")))))))))</f>
        <v/>
      </c>
    </row>
    <row r="149">
      <c r="A149" s="20" t="n"/>
      <c r="B149" s="37" t="n"/>
      <c r="C149" s="20" t="n"/>
      <c r="D149" s="24">
        <f>IF($A149="","",IF($C149="","",IFERROR(INDEX(tblRoster[Participant Name],MATCH($C149,tblRoster[Enrollment ID],0)),"")))</f>
        <v/>
      </c>
      <c r="E149" s="24">
        <f>IF($A149="","",IF($C149="","",IFERROR(INDEX(tblRoster[Course / Section],MATCH($C149,tblRoster[Enrollment ID],0)),"")))</f>
        <v/>
      </c>
      <c r="F149" s="20" t="n"/>
      <c r="G149" s="22" t="n"/>
      <c r="H149" s="20" t="n"/>
      <c r="I149" s="23">
        <f>IF($A149="","",IF(OR($B149="",$C149="",$G149="",$H149=""),"",IF(AND($H149="Yes",Dashboard!$B$5="No"),0,$G149)))</f>
        <v/>
      </c>
      <c r="J149" s="20" t="n"/>
      <c r="K149" s="20" t="n"/>
      <c r="L149" s="37" t="n"/>
      <c r="M149" s="24">
        <f>IF($A149="","",IF(COUNTIF(tblAbsenceLog[Record ID],$A149)&gt;1,"Duplicate Record ID",IF($B149="","Missing Absence Date",IF($C149="","Missing Enrollment ID",IF(COUNTIF(tblRoster[Enrollment ID],$C149)=0,"Enrollment ID Not Found",IF($F149="","Missing Category",IF(OR($G149="",NOT(ISNUMBER($G149)),$G149&lt;=0),"Invalid Absence Units",IF($H149="","Missing Excused Status",IF($B149&gt;Dashboard!$B$4,"Future to As of Date","OK")))))))))</f>
        <v/>
      </c>
    </row>
    <row r="150">
      <c r="A150" s="20" t="n"/>
      <c r="B150" s="37" t="n"/>
      <c r="C150" s="20" t="n"/>
      <c r="D150" s="24">
        <f>IF($A150="","",IF($C150="","",IFERROR(INDEX(tblRoster[Participant Name],MATCH($C150,tblRoster[Enrollment ID],0)),"")))</f>
        <v/>
      </c>
      <c r="E150" s="24">
        <f>IF($A150="","",IF($C150="","",IFERROR(INDEX(tblRoster[Course / Section],MATCH($C150,tblRoster[Enrollment ID],0)),"")))</f>
        <v/>
      </c>
      <c r="F150" s="20" t="n"/>
      <c r="G150" s="22" t="n"/>
      <c r="H150" s="20" t="n"/>
      <c r="I150" s="23">
        <f>IF($A150="","",IF(OR($B150="",$C150="",$G150="",$H150=""),"",IF(AND($H150="Yes",Dashboard!$B$5="No"),0,$G150)))</f>
        <v/>
      </c>
      <c r="J150" s="20" t="n"/>
      <c r="K150" s="20" t="n"/>
      <c r="L150" s="37" t="n"/>
      <c r="M150" s="24">
        <f>IF($A150="","",IF(COUNTIF(tblAbsenceLog[Record ID],$A150)&gt;1,"Duplicate Record ID",IF($B150="","Missing Absence Date",IF($C150="","Missing Enrollment ID",IF(COUNTIF(tblRoster[Enrollment ID],$C150)=0,"Enrollment ID Not Found",IF($F150="","Missing Category",IF(OR($G150="",NOT(ISNUMBER($G150)),$G150&lt;=0),"Invalid Absence Units",IF($H150="","Missing Excused Status",IF($B150&gt;Dashboard!$B$4,"Future to As of Date","OK")))))))))</f>
        <v/>
      </c>
    </row>
    <row r="151">
      <c r="A151" s="20" t="n"/>
      <c r="B151" s="37" t="n"/>
      <c r="C151" s="20" t="n"/>
      <c r="D151" s="24">
        <f>IF($A151="","",IF($C151="","",IFERROR(INDEX(tblRoster[Participant Name],MATCH($C151,tblRoster[Enrollment ID],0)),"")))</f>
        <v/>
      </c>
      <c r="E151" s="24">
        <f>IF($A151="","",IF($C151="","",IFERROR(INDEX(tblRoster[Course / Section],MATCH($C151,tblRoster[Enrollment ID],0)),"")))</f>
        <v/>
      </c>
      <c r="F151" s="20" t="n"/>
      <c r="G151" s="22" t="n"/>
      <c r="H151" s="20" t="n"/>
      <c r="I151" s="23">
        <f>IF($A151="","",IF(OR($B151="",$C151="",$G151="",$H151=""),"",IF(AND($H151="Yes",Dashboard!$B$5="No"),0,$G151)))</f>
        <v/>
      </c>
      <c r="J151" s="20" t="n"/>
      <c r="K151" s="20" t="n"/>
      <c r="L151" s="37" t="n"/>
      <c r="M151" s="24">
        <f>IF($A151="","",IF(COUNTIF(tblAbsenceLog[Record ID],$A151)&gt;1,"Duplicate Record ID",IF($B151="","Missing Absence Date",IF($C151="","Missing Enrollment ID",IF(COUNTIF(tblRoster[Enrollment ID],$C151)=0,"Enrollment ID Not Found",IF($F151="","Missing Category",IF(OR($G151="",NOT(ISNUMBER($G151)),$G151&lt;=0),"Invalid Absence Units",IF($H151="","Missing Excused Status",IF($B151&gt;Dashboard!$B$4,"Future to As of Date","OK")))))))))</f>
        <v/>
      </c>
    </row>
    <row r="152">
      <c r="A152" s="20" t="n"/>
      <c r="B152" s="37" t="n"/>
      <c r="C152" s="20" t="n"/>
      <c r="D152" s="24">
        <f>IF($A152="","",IF($C152="","",IFERROR(INDEX(tblRoster[Participant Name],MATCH($C152,tblRoster[Enrollment ID],0)),"")))</f>
        <v/>
      </c>
      <c r="E152" s="24">
        <f>IF($A152="","",IF($C152="","",IFERROR(INDEX(tblRoster[Course / Section],MATCH($C152,tblRoster[Enrollment ID],0)),"")))</f>
        <v/>
      </c>
      <c r="F152" s="20" t="n"/>
      <c r="G152" s="22" t="n"/>
      <c r="H152" s="20" t="n"/>
      <c r="I152" s="23">
        <f>IF($A152="","",IF(OR($B152="",$C152="",$G152="",$H152=""),"",IF(AND($H152="Yes",Dashboard!$B$5="No"),0,$G152)))</f>
        <v/>
      </c>
      <c r="J152" s="20" t="n"/>
      <c r="K152" s="20" t="n"/>
      <c r="L152" s="37" t="n"/>
      <c r="M152" s="24">
        <f>IF($A152="","",IF(COUNTIF(tblAbsenceLog[Record ID],$A152)&gt;1,"Duplicate Record ID",IF($B152="","Missing Absence Date",IF($C152="","Missing Enrollment ID",IF(COUNTIF(tblRoster[Enrollment ID],$C152)=0,"Enrollment ID Not Found",IF($F152="","Missing Category",IF(OR($G152="",NOT(ISNUMBER($G152)),$G152&lt;=0),"Invalid Absence Units",IF($H152="","Missing Excused Status",IF($B152&gt;Dashboard!$B$4,"Future to As of Date","OK")))))))))</f>
        <v/>
      </c>
    </row>
    <row r="153">
      <c r="A153" s="20" t="n"/>
      <c r="B153" s="37" t="n"/>
      <c r="C153" s="20" t="n"/>
      <c r="D153" s="24">
        <f>IF($A153="","",IF($C153="","",IFERROR(INDEX(tblRoster[Participant Name],MATCH($C153,tblRoster[Enrollment ID],0)),"")))</f>
        <v/>
      </c>
      <c r="E153" s="24">
        <f>IF($A153="","",IF($C153="","",IFERROR(INDEX(tblRoster[Course / Section],MATCH($C153,tblRoster[Enrollment ID],0)),"")))</f>
        <v/>
      </c>
      <c r="F153" s="20" t="n"/>
      <c r="G153" s="22" t="n"/>
      <c r="H153" s="20" t="n"/>
      <c r="I153" s="23">
        <f>IF($A153="","",IF(OR($B153="",$C153="",$G153="",$H153=""),"",IF(AND($H153="Yes",Dashboard!$B$5="No"),0,$G153)))</f>
        <v/>
      </c>
      <c r="J153" s="20" t="n"/>
      <c r="K153" s="20" t="n"/>
      <c r="L153" s="37" t="n"/>
      <c r="M153" s="24">
        <f>IF($A153="","",IF(COUNTIF(tblAbsenceLog[Record ID],$A153)&gt;1,"Duplicate Record ID",IF($B153="","Missing Absence Date",IF($C153="","Missing Enrollment ID",IF(COUNTIF(tblRoster[Enrollment ID],$C153)=0,"Enrollment ID Not Found",IF($F153="","Missing Category",IF(OR($G153="",NOT(ISNUMBER($G153)),$G153&lt;=0),"Invalid Absence Units",IF($H153="","Missing Excused Status",IF($B153&gt;Dashboard!$B$4,"Future to As of Date","OK")))))))))</f>
        <v/>
      </c>
    </row>
    <row r="154">
      <c r="A154" s="20" t="n"/>
      <c r="B154" s="37" t="n"/>
      <c r="C154" s="20" t="n"/>
      <c r="D154" s="24">
        <f>IF($A154="","",IF($C154="","",IFERROR(INDEX(tblRoster[Participant Name],MATCH($C154,tblRoster[Enrollment ID],0)),"")))</f>
        <v/>
      </c>
      <c r="E154" s="24">
        <f>IF($A154="","",IF($C154="","",IFERROR(INDEX(tblRoster[Course / Section],MATCH($C154,tblRoster[Enrollment ID],0)),"")))</f>
        <v/>
      </c>
      <c r="F154" s="20" t="n"/>
      <c r="G154" s="22" t="n"/>
      <c r="H154" s="20" t="n"/>
      <c r="I154" s="23">
        <f>IF($A154="","",IF(OR($B154="",$C154="",$G154="",$H154=""),"",IF(AND($H154="Yes",Dashboard!$B$5="No"),0,$G154)))</f>
        <v/>
      </c>
      <c r="J154" s="20" t="n"/>
      <c r="K154" s="20" t="n"/>
      <c r="L154" s="37" t="n"/>
      <c r="M154" s="24">
        <f>IF($A154="","",IF(COUNTIF(tblAbsenceLog[Record ID],$A154)&gt;1,"Duplicate Record ID",IF($B154="","Missing Absence Date",IF($C154="","Missing Enrollment ID",IF(COUNTIF(tblRoster[Enrollment ID],$C154)=0,"Enrollment ID Not Found",IF($F154="","Missing Category",IF(OR($G154="",NOT(ISNUMBER($G154)),$G154&lt;=0),"Invalid Absence Units",IF($H154="","Missing Excused Status",IF($B154&gt;Dashboard!$B$4,"Future to As of Date","OK")))))))))</f>
        <v/>
      </c>
    </row>
    <row r="155">
      <c r="A155" s="20" t="n"/>
      <c r="B155" s="37" t="n"/>
      <c r="C155" s="20" t="n"/>
      <c r="D155" s="24">
        <f>IF($A155="","",IF($C155="","",IFERROR(INDEX(tblRoster[Participant Name],MATCH($C155,tblRoster[Enrollment ID],0)),"")))</f>
        <v/>
      </c>
      <c r="E155" s="24">
        <f>IF($A155="","",IF($C155="","",IFERROR(INDEX(tblRoster[Course / Section],MATCH($C155,tblRoster[Enrollment ID],0)),"")))</f>
        <v/>
      </c>
      <c r="F155" s="20" t="n"/>
      <c r="G155" s="22" t="n"/>
      <c r="H155" s="20" t="n"/>
      <c r="I155" s="23">
        <f>IF($A155="","",IF(OR($B155="",$C155="",$G155="",$H155=""),"",IF(AND($H155="Yes",Dashboard!$B$5="No"),0,$G155)))</f>
        <v/>
      </c>
      <c r="J155" s="20" t="n"/>
      <c r="K155" s="20" t="n"/>
      <c r="L155" s="37" t="n"/>
      <c r="M155" s="24">
        <f>IF($A155="","",IF(COUNTIF(tblAbsenceLog[Record ID],$A155)&gt;1,"Duplicate Record ID",IF($B155="","Missing Absence Date",IF($C155="","Missing Enrollment ID",IF(COUNTIF(tblRoster[Enrollment ID],$C155)=0,"Enrollment ID Not Found",IF($F155="","Missing Category",IF(OR($G155="",NOT(ISNUMBER($G155)),$G155&lt;=0),"Invalid Absence Units",IF($H155="","Missing Excused Status",IF($B155&gt;Dashboard!$B$4,"Future to As of Date","OK")))))))))</f>
        <v/>
      </c>
    </row>
    <row r="156">
      <c r="A156" s="20" t="n"/>
      <c r="B156" s="37" t="n"/>
      <c r="C156" s="20" t="n"/>
      <c r="D156" s="24">
        <f>IF($A156="","",IF($C156="","",IFERROR(INDEX(tblRoster[Participant Name],MATCH($C156,tblRoster[Enrollment ID],0)),"")))</f>
        <v/>
      </c>
      <c r="E156" s="24">
        <f>IF($A156="","",IF($C156="","",IFERROR(INDEX(tblRoster[Course / Section],MATCH($C156,tblRoster[Enrollment ID],0)),"")))</f>
        <v/>
      </c>
      <c r="F156" s="20" t="n"/>
      <c r="G156" s="22" t="n"/>
      <c r="H156" s="20" t="n"/>
      <c r="I156" s="23">
        <f>IF($A156="","",IF(OR($B156="",$C156="",$G156="",$H156=""),"",IF(AND($H156="Yes",Dashboard!$B$5="No"),0,$G156)))</f>
        <v/>
      </c>
      <c r="J156" s="20" t="n"/>
      <c r="K156" s="20" t="n"/>
      <c r="L156" s="37" t="n"/>
      <c r="M156" s="24">
        <f>IF($A156="","",IF(COUNTIF(tblAbsenceLog[Record ID],$A156)&gt;1,"Duplicate Record ID",IF($B156="","Missing Absence Date",IF($C156="","Missing Enrollment ID",IF(COUNTIF(tblRoster[Enrollment ID],$C156)=0,"Enrollment ID Not Found",IF($F156="","Missing Category",IF(OR($G156="",NOT(ISNUMBER($G156)),$G156&lt;=0),"Invalid Absence Units",IF($H156="","Missing Excused Status",IF($B156&gt;Dashboard!$B$4,"Future to As of Date","OK")))))))))</f>
        <v/>
      </c>
    </row>
    <row r="157">
      <c r="A157" s="20" t="n"/>
      <c r="B157" s="37" t="n"/>
      <c r="C157" s="20" t="n"/>
      <c r="D157" s="24">
        <f>IF($A157="","",IF($C157="","",IFERROR(INDEX(tblRoster[Participant Name],MATCH($C157,tblRoster[Enrollment ID],0)),"")))</f>
        <v/>
      </c>
      <c r="E157" s="24">
        <f>IF($A157="","",IF($C157="","",IFERROR(INDEX(tblRoster[Course / Section],MATCH($C157,tblRoster[Enrollment ID],0)),"")))</f>
        <v/>
      </c>
      <c r="F157" s="20" t="n"/>
      <c r="G157" s="22" t="n"/>
      <c r="H157" s="20" t="n"/>
      <c r="I157" s="23">
        <f>IF($A157="","",IF(OR($B157="",$C157="",$G157="",$H157=""),"",IF(AND($H157="Yes",Dashboard!$B$5="No"),0,$G157)))</f>
        <v/>
      </c>
      <c r="J157" s="20" t="n"/>
      <c r="K157" s="20" t="n"/>
      <c r="L157" s="37" t="n"/>
      <c r="M157" s="24">
        <f>IF($A157="","",IF(COUNTIF(tblAbsenceLog[Record ID],$A157)&gt;1,"Duplicate Record ID",IF($B157="","Missing Absence Date",IF($C157="","Missing Enrollment ID",IF(COUNTIF(tblRoster[Enrollment ID],$C157)=0,"Enrollment ID Not Found",IF($F157="","Missing Category",IF(OR($G157="",NOT(ISNUMBER($G157)),$G157&lt;=0),"Invalid Absence Units",IF($H157="","Missing Excused Status",IF($B157&gt;Dashboard!$B$4,"Future to As of Date","OK")))))))))</f>
        <v/>
      </c>
    </row>
    <row r="158">
      <c r="A158" s="20" t="n"/>
      <c r="B158" s="37" t="n"/>
      <c r="C158" s="20" t="n"/>
      <c r="D158" s="24">
        <f>IF($A158="","",IF($C158="","",IFERROR(INDEX(tblRoster[Participant Name],MATCH($C158,tblRoster[Enrollment ID],0)),"")))</f>
        <v/>
      </c>
      <c r="E158" s="24">
        <f>IF($A158="","",IF($C158="","",IFERROR(INDEX(tblRoster[Course / Section],MATCH($C158,tblRoster[Enrollment ID],0)),"")))</f>
        <v/>
      </c>
      <c r="F158" s="20" t="n"/>
      <c r="G158" s="22" t="n"/>
      <c r="H158" s="20" t="n"/>
      <c r="I158" s="23">
        <f>IF($A158="","",IF(OR($B158="",$C158="",$G158="",$H158=""),"",IF(AND($H158="Yes",Dashboard!$B$5="No"),0,$G158)))</f>
        <v/>
      </c>
      <c r="J158" s="20" t="n"/>
      <c r="K158" s="20" t="n"/>
      <c r="L158" s="37" t="n"/>
      <c r="M158" s="24">
        <f>IF($A158="","",IF(COUNTIF(tblAbsenceLog[Record ID],$A158)&gt;1,"Duplicate Record ID",IF($B158="","Missing Absence Date",IF($C158="","Missing Enrollment ID",IF(COUNTIF(tblRoster[Enrollment ID],$C158)=0,"Enrollment ID Not Found",IF($F158="","Missing Category",IF(OR($G158="",NOT(ISNUMBER($G158)),$G158&lt;=0),"Invalid Absence Units",IF($H158="","Missing Excused Status",IF($B158&gt;Dashboard!$B$4,"Future to As of Date","OK")))))))))</f>
        <v/>
      </c>
    </row>
    <row r="159">
      <c r="A159" s="20" t="n"/>
      <c r="B159" s="37" t="n"/>
      <c r="C159" s="20" t="n"/>
      <c r="D159" s="24">
        <f>IF($A159="","",IF($C159="","",IFERROR(INDEX(tblRoster[Participant Name],MATCH($C159,tblRoster[Enrollment ID],0)),"")))</f>
        <v/>
      </c>
      <c r="E159" s="24">
        <f>IF($A159="","",IF($C159="","",IFERROR(INDEX(tblRoster[Course / Section],MATCH($C159,tblRoster[Enrollment ID],0)),"")))</f>
        <v/>
      </c>
      <c r="F159" s="20" t="n"/>
      <c r="G159" s="22" t="n"/>
      <c r="H159" s="20" t="n"/>
      <c r="I159" s="23">
        <f>IF($A159="","",IF(OR($B159="",$C159="",$G159="",$H159=""),"",IF(AND($H159="Yes",Dashboard!$B$5="No"),0,$G159)))</f>
        <v/>
      </c>
      <c r="J159" s="20" t="n"/>
      <c r="K159" s="20" t="n"/>
      <c r="L159" s="37" t="n"/>
      <c r="M159" s="24">
        <f>IF($A159="","",IF(COUNTIF(tblAbsenceLog[Record ID],$A159)&gt;1,"Duplicate Record ID",IF($B159="","Missing Absence Date",IF($C159="","Missing Enrollment ID",IF(COUNTIF(tblRoster[Enrollment ID],$C159)=0,"Enrollment ID Not Found",IF($F159="","Missing Category",IF(OR($G159="",NOT(ISNUMBER($G159)),$G159&lt;=0),"Invalid Absence Units",IF($H159="","Missing Excused Status",IF($B159&gt;Dashboard!$B$4,"Future to As of Date","OK")))))))))</f>
        <v/>
      </c>
    </row>
    <row r="160">
      <c r="A160" s="20" t="n"/>
      <c r="B160" s="37" t="n"/>
      <c r="C160" s="20" t="n"/>
      <c r="D160" s="24">
        <f>IF($A160="","",IF($C160="","",IFERROR(INDEX(tblRoster[Participant Name],MATCH($C160,tblRoster[Enrollment ID],0)),"")))</f>
        <v/>
      </c>
      <c r="E160" s="24">
        <f>IF($A160="","",IF($C160="","",IFERROR(INDEX(tblRoster[Course / Section],MATCH($C160,tblRoster[Enrollment ID],0)),"")))</f>
        <v/>
      </c>
      <c r="F160" s="20" t="n"/>
      <c r="G160" s="22" t="n"/>
      <c r="H160" s="20" t="n"/>
      <c r="I160" s="23">
        <f>IF($A160="","",IF(OR($B160="",$C160="",$G160="",$H160=""),"",IF(AND($H160="Yes",Dashboard!$B$5="No"),0,$G160)))</f>
        <v/>
      </c>
      <c r="J160" s="20" t="n"/>
      <c r="K160" s="20" t="n"/>
      <c r="L160" s="37" t="n"/>
      <c r="M160" s="24">
        <f>IF($A160="","",IF(COUNTIF(tblAbsenceLog[Record ID],$A160)&gt;1,"Duplicate Record ID",IF($B160="","Missing Absence Date",IF($C160="","Missing Enrollment ID",IF(COUNTIF(tblRoster[Enrollment ID],$C160)=0,"Enrollment ID Not Found",IF($F160="","Missing Category",IF(OR($G160="",NOT(ISNUMBER($G160)),$G160&lt;=0),"Invalid Absence Units",IF($H160="","Missing Excused Status",IF($B160&gt;Dashboard!$B$4,"Future to As of Date","OK")))))))))</f>
        <v/>
      </c>
    </row>
    <row r="161">
      <c r="A161" s="20" t="n"/>
      <c r="B161" s="37" t="n"/>
      <c r="C161" s="20" t="n"/>
      <c r="D161" s="24">
        <f>IF($A161="","",IF($C161="","",IFERROR(INDEX(tblRoster[Participant Name],MATCH($C161,tblRoster[Enrollment ID],0)),"")))</f>
        <v/>
      </c>
      <c r="E161" s="24">
        <f>IF($A161="","",IF($C161="","",IFERROR(INDEX(tblRoster[Course / Section],MATCH($C161,tblRoster[Enrollment ID],0)),"")))</f>
        <v/>
      </c>
      <c r="F161" s="20" t="n"/>
      <c r="G161" s="22" t="n"/>
      <c r="H161" s="20" t="n"/>
      <c r="I161" s="23">
        <f>IF($A161="","",IF(OR($B161="",$C161="",$G161="",$H161=""),"",IF(AND($H161="Yes",Dashboard!$B$5="No"),0,$G161)))</f>
        <v/>
      </c>
      <c r="J161" s="20" t="n"/>
      <c r="K161" s="20" t="n"/>
      <c r="L161" s="37" t="n"/>
      <c r="M161" s="24">
        <f>IF($A161="","",IF(COUNTIF(tblAbsenceLog[Record ID],$A161)&gt;1,"Duplicate Record ID",IF($B161="","Missing Absence Date",IF($C161="","Missing Enrollment ID",IF(COUNTIF(tblRoster[Enrollment ID],$C161)=0,"Enrollment ID Not Found",IF($F161="","Missing Category",IF(OR($G161="",NOT(ISNUMBER($G161)),$G161&lt;=0),"Invalid Absence Units",IF($H161="","Missing Excused Status",IF($B161&gt;Dashboard!$B$4,"Future to As of Date","OK")))))))))</f>
        <v/>
      </c>
    </row>
    <row r="162">
      <c r="A162" s="20" t="n"/>
      <c r="B162" s="37" t="n"/>
      <c r="C162" s="20" t="n"/>
      <c r="D162" s="24">
        <f>IF($A162="","",IF($C162="","",IFERROR(INDEX(tblRoster[Participant Name],MATCH($C162,tblRoster[Enrollment ID],0)),"")))</f>
        <v/>
      </c>
      <c r="E162" s="24">
        <f>IF($A162="","",IF($C162="","",IFERROR(INDEX(tblRoster[Course / Section],MATCH($C162,tblRoster[Enrollment ID],0)),"")))</f>
        <v/>
      </c>
      <c r="F162" s="20" t="n"/>
      <c r="G162" s="22" t="n"/>
      <c r="H162" s="20" t="n"/>
      <c r="I162" s="23">
        <f>IF($A162="","",IF(OR($B162="",$C162="",$G162="",$H162=""),"",IF(AND($H162="Yes",Dashboard!$B$5="No"),0,$G162)))</f>
        <v/>
      </c>
      <c r="J162" s="20" t="n"/>
      <c r="K162" s="20" t="n"/>
      <c r="L162" s="37" t="n"/>
      <c r="M162" s="24">
        <f>IF($A162="","",IF(COUNTIF(tblAbsenceLog[Record ID],$A162)&gt;1,"Duplicate Record ID",IF($B162="","Missing Absence Date",IF($C162="","Missing Enrollment ID",IF(COUNTIF(tblRoster[Enrollment ID],$C162)=0,"Enrollment ID Not Found",IF($F162="","Missing Category",IF(OR($G162="",NOT(ISNUMBER($G162)),$G162&lt;=0),"Invalid Absence Units",IF($H162="","Missing Excused Status",IF($B162&gt;Dashboard!$B$4,"Future to As of Date","OK")))))))))</f>
        <v/>
      </c>
    </row>
    <row r="163">
      <c r="A163" s="20" t="n"/>
      <c r="B163" s="37" t="n"/>
      <c r="C163" s="20" t="n"/>
      <c r="D163" s="24">
        <f>IF($A163="","",IF($C163="","",IFERROR(INDEX(tblRoster[Participant Name],MATCH($C163,tblRoster[Enrollment ID],0)),"")))</f>
        <v/>
      </c>
      <c r="E163" s="24">
        <f>IF($A163="","",IF($C163="","",IFERROR(INDEX(tblRoster[Course / Section],MATCH($C163,tblRoster[Enrollment ID],0)),"")))</f>
        <v/>
      </c>
      <c r="F163" s="20" t="n"/>
      <c r="G163" s="22" t="n"/>
      <c r="H163" s="20" t="n"/>
      <c r="I163" s="23">
        <f>IF($A163="","",IF(OR($B163="",$C163="",$G163="",$H163=""),"",IF(AND($H163="Yes",Dashboard!$B$5="No"),0,$G163)))</f>
        <v/>
      </c>
      <c r="J163" s="20" t="n"/>
      <c r="K163" s="20" t="n"/>
      <c r="L163" s="37" t="n"/>
      <c r="M163" s="24">
        <f>IF($A163="","",IF(COUNTIF(tblAbsenceLog[Record ID],$A163)&gt;1,"Duplicate Record ID",IF($B163="","Missing Absence Date",IF($C163="","Missing Enrollment ID",IF(COUNTIF(tblRoster[Enrollment ID],$C163)=0,"Enrollment ID Not Found",IF($F163="","Missing Category",IF(OR($G163="",NOT(ISNUMBER($G163)),$G163&lt;=0),"Invalid Absence Units",IF($H163="","Missing Excused Status",IF($B163&gt;Dashboard!$B$4,"Future to As of Date","OK")))))))))</f>
        <v/>
      </c>
    </row>
    <row r="164">
      <c r="A164" s="20" t="n"/>
      <c r="B164" s="37" t="n"/>
      <c r="C164" s="20" t="n"/>
      <c r="D164" s="24">
        <f>IF($A164="","",IF($C164="","",IFERROR(INDEX(tblRoster[Participant Name],MATCH($C164,tblRoster[Enrollment ID],0)),"")))</f>
        <v/>
      </c>
      <c r="E164" s="24">
        <f>IF($A164="","",IF($C164="","",IFERROR(INDEX(tblRoster[Course / Section],MATCH($C164,tblRoster[Enrollment ID],0)),"")))</f>
        <v/>
      </c>
      <c r="F164" s="20" t="n"/>
      <c r="G164" s="22" t="n"/>
      <c r="H164" s="20" t="n"/>
      <c r="I164" s="23">
        <f>IF($A164="","",IF(OR($B164="",$C164="",$G164="",$H164=""),"",IF(AND($H164="Yes",Dashboard!$B$5="No"),0,$G164)))</f>
        <v/>
      </c>
      <c r="J164" s="20" t="n"/>
      <c r="K164" s="20" t="n"/>
      <c r="L164" s="37" t="n"/>
      <c r="M164" s="24">
        <f>IF($A164="","",IF(COUNTIF(tblAbsenceLog[Record ID],$A164)&gt;1,"Duplicate Record ID",IF($B164="","Missing Absence Date",IF($C164="","Missing Enrollment ID",IF(COUNTIF(tblRoster[Enrollment ID],$C164)=0,"Enrollment ID Not Found",IF($F164="","Missing Category",IF(OR($G164="",NOT(ISNUMBER($G164)),$G164&lt;=0),"Invalid Absence Units",IF($H164="","Missing Excused Status",IF($B164&gt;Dashboard!$B$4,"Future to As of Date","OK")))))))))</f>
        <v/>
      </c>
    </row>
    <row r="165">
      <c r="A165" s="20" t="n"/>
      <c r="B165" s="37" t="n"/>
      <c r="C165" s="20" t="n"/>
      <c r="D165" s="24">
        <f>IF($A165="","",IF($C165="","",IFERROR(INDEX(tblRoster[Participant Name],MATCH($C165,tblRoster[Enrollment ID],0)),"")))</f>
        <v/>
      </c>
      <c r="E165" s="24">
        <f>IF($A165="","",IF($C165="","",IFERROR(INDEX(tblRoster[Course / Section],MATCH($C165,tblRoster[Enrollment ID],0)),"")))</f>
        <v/>
      </c>
      <c r="F165" s="20" t="n"/>
      <c r="G165" s="22" t="n"/>
      <c r="H165" s="20" t="n"/>
      <c r="I165" s="23">
        <f>IF($A165="","",IF(OR($B165="",$C165="",$G165="",$H165=""),"",IF(AND($H165="Yes",Dashboard!$B$5="No"),0,$G165)))</f>
        <v/>
      </c>
      <c r="J165" s="20" t="n"/>
      <c r="K165" s="20" t="n"/>
      <c r="L165" s="37" t="n"/>
      <c r="M165" s="24">
        <f>IF($A165="","",IF(COUNTIF(tblAbsenceLog[Record ID],$A165)&gt;1,"Duplicate Record ID",IF($B165="","Missing Absence Date",IF($C165="","Missing Enrollment ID",IF(COUNTIF(tblRoster[Enrollment ID],$C165)=0,"Enrollment ID Not Found",IF($F165="","Missing Category",IF(OR($G165="",NOT(ISNUMBER($G165)),$G165&lt;=0),"Invalid Absence Units",IF($H165="","Missing Excused Status",IF($B165&gt;Dashboard!$B$4,"Future to As of Date","OK")))))))))</f>
        <v/>
      </c>
    </row>
    <row r="166">
      <c r="A166" s="20" t="n"/>
      <c r="B166" s="37" t="n"/>
      <c r="C166" s="20" t="n"/>
      <c r="D166" s="24">
        <f>IF($A166="","",IF($C166="","",IFERROR(INDEX(tblRoster[Participant Name],MATCH($C166,tblRoster[Enrollment ID],0)),"")))</f>
        <v/>
      </c>
      <c r="E166" s="24">
        <f>IF($A166="","",IF($C166="","",IFERROR(INDEX(tblRoster[Course / Section],MATCH($C166,tblRoster[Enrollment ID],0)),"")))</f>
        <v/>
      </c>
      <c r="F166" s="20" t="n"/>
      <c r="G166" s="22" t="n"/>
      <c r="H166" s="20" t="n"/>
      <c r="I166" s="23">
        <f>IF($A166="","",IF(OR($B166="",$C166="",$G166="",$H166=""),"",IF(AND($H166="Yes",Dashboard!$B$5="No"),0,$G166)))</f>
        <v/>
      </c>
      <c r="J166" s="20" t="n"/>
      <c r="K166" s="20" t="n"/>
      <c r="L166" s="37" t="n"/>
      <c r="M166" s="24">
        <f>IF($A166="","",IF(COUNTIF(tblAbsenceLog[Record ID],$A166)&gt;1,"Duplicate Record ID",IF($B166="","Missing Absence Date",IF($C166="","Missing Enrollment ID",IF(COUNTIF(tblRoster[Enrollment ID],$C166)=0,"Enrollment ID Not Found",IF($F166="","Missing Category",IF(OR($G166="",NOT(ISNUMBER($G166)),$G166&lt;=0),"Invalid Absence Units",IF($H166="","Missing Excused Status",IF($B166&gt;Dashboard!$B$4,"Future to As of Date","OK")))))))))</f>
        <v/>
      </c>
    </row>
    <row r="167">
      <c r="A167" s="20" t="n"/>
      <c r="B167" s="37" t="n"/>
      <c r="C167" s="20" t="n"/>
      <c r="D167" s="24">
        <f>IF($A167="","",IF($C167="","",IFERROR(INDEX(tblRoster[Participant Name],MATCH($C167,tblRoster[Enrollment ID],0)),"")))</f>
        <v/>
      </c>
      <c r="E167" s="24">
        <f>IF($A167="","",IF($C167="","",IFERROR(INDEX(tblRoster[Course / Section],MATCH($C167,tblRoster[Enrollment ID],0)),"")))</f>
        <v/>
      </c>
      <c r="F167" s="20" t="n"/>
      <c r="G167" s="22" t="n"/>
      <c r="H167" s="20" t="n"/>
      <c r="I167" s="23">
        <f>IF($A167="","",IF(OR($B167="",$C167="",$G167="",$H167=""),"",IF(AND($H167="Yes",Dashboard!$B$5="No"),0,$G167)))</f>
        <v/>
      </c>
      <c r="J167" s="20" t="n"/>
      <c r="K167" s="20" t="n"/>
      <c r="L167" s="37" t="n"/>
      <c r="M167" s="24">
        <f>IF($A167="","",IF(COUNTIF(tblAbsenceLog[Record ID],$A167)&gt;1,"Duplicate Record ID",IF($B167="","Missing Absence Date",IF($C167="","Missing Enrollment ID",IF(COUNTIF(tblRoster[Enrollment ID],$C167)=0,"Enrollment ID Not Found",IF($F167="","Missing Category",IF(OR($G167="",NOT(ISNUMBER($G167)),$G167&lt;=0),"Invalid Absence Units",IF($H167="","Missing Excused Status",IF($B167&gt;Dashboard!$B$4,"Future to As of Date","OK")))))))))</f>
        <v/>
      </c>
    </row>
    <row r="168">
      <c r="A168" s="20" t="n"/>
      <c r="B168" s="37" t="n"/>
      <c r="C168" s="20" t="n"/>
      <c r="D168" s="24">
        <f>IF($A168="","",IF($C168="","",IFERROR(INDEX(tblRoster[Participant Name],MATCH($C168,tblRoster[Enrollment ID],0)),"")))</f>
        <v/>
      </c>
      <c r="E168" s="24">
        <f>IF($A168="","",IF($C168="","",IFERROR(INDEX(tblRoster[Course / Section],MATCH($C168,tblRoster[Enrollment ID],0)),"")))</f>
        <v/>
      </c>
      <c r="F168" s="20" t="n"/>
      <c r="G168" s="22" t="n"/>
      <c r="H168" s="20" t="n"/>
      <c r="I168" s="23">
        <f>IF($A168="","",IF(OR($B168="",$C168="",$G168="",$H168=""),"",IF(AND($H168="Yes",Dashboard!$B$5="No"),0,$G168)))</f>
        <v/>
      </c>
      <c r="J168" s="20" t="n"/>
      <c r="K168" s="20" t="n"/>
      <c r="L168" s="37" t="n"/>
      <c r="M168" s="24">
        <f>IF($A168="","",IF(COUNTIF(tblAbsenceLog[Record ID],$A168)&gt;1,"Duplicate Record ID",IF($B168="","Missing Absence Date",IF($C168="","Missing Enrollment ID",IF(COUNTIF(tblRoster[Enrollment ID],$C168)=0,"Enrollment ID Not Found",IF($F168="","Missing Category",IF(OR($G168="",NOT(ISNUMBER($G168)),$G168&lt;=0),"Invalid Absence Units",IF($H168="","Missing Excused Status",IF($B168&gt;Dashboard!$B$4,"Future to As of Date","OK")))))))))</f>
        <v/>
      </c>
    </row>
    <row r="169">
      <c r="A169" s="20" t="n"/>
      <c r="B169" s="37" t="n"/>
      <c r="C169" s="20" t="n"/>
      <c r="D169" s="24">
        <f>IF($A169="","",IF($C169="","",IFERROR(INDEX(tblRoster[Participant Name],MATCH($C169,tblRoster[Enrollment ID],0)),"")))</f>
        <v/>
      </c>
      <c r="E169" s="24">
        <f>IF($A169="","",IF($C169="","",IFERROR(INDEX(tblRoster[Course / Section],MATCH($C169,tblRoster[Enrollment ID],0)),"")))</f>
        <v/>
      </c>
      <c r="F169" s="20" t="n"/>
      <c r="G169" s="22" t="n"/>
      <c r="H169" s="20" t="n"/>
      <c r="I169" s="23">
        <f>IF($A169="","",IF(OR($B169="",$C169="",$G169="",$H169=""),"",IF(AND($H169="Yes",Dashboard!$B$5="No"),0,$G169)))</f>
        <v/>
      </c>
      <c r="J169" s="20" t="n"/>
      <c r="K169" s="20" t="n"/>
      <c r="L169" s="37" t="n"/>
      <c r="M169" s="24">
        <f>IF($A169="","",IF(COUNTIF(tblAbsenceLog[Record ID],$A169)&gt;1,"Duplicate Record ID",IF($B169="","Missing Absence Date",IF($C169="","Missing Enrollment ID",IF(COUNTIF(tblRoster[Enrollment ID],$C169)=0,"Enrollment ID Not Found",IF($F169="","Missing Category",IF(OR($G169="",NOT(ISNUMBER($G169)),$G169&lt;=0),"Invalid Absence Units",IF($H169="","Missing Excused Status",IF($B169&gt;Dashboard!$B$4,"Future to As of Date","OK")))))))))</f>
        <v/>
      </c>
    </row>
    <row r="170">
      <c r="A170" s="20" t="n"/>
      <c r="B170" s="37" t="n"/>
      <c r="C170" s="20" t="n"/>
      <c r="D170" s="24">
        <f>IF($A170="","",IF($C170="","",IFERROR(INDEX(tblRoster[Participant Name],MATCH($C170,tblRoster[Enrollment ID],0)),"")))</f>
        <v/>
      </c>
      <c r="E170" s="24">
        <f>IF($A170="","",IF($C170="","",IFERROR(INDEX(tblRoster[Course / Section],MATCH($C170,tblRoster[Enrollment ID],0)),"")))</f>
        <v/>
      </c>
      <c r="F170" s="20" t="n"/>
      <c r="G170" s="22" t="n"/>
      <c r="H170" s="20" t="n"/>
      <c r="I170" s="23">
        <f>IF($A170="","",IF(OR($B170="",$C170="",$G170="",$H170=""),"",IF(AND($H170="Yes",Dashboard!$B$5="No"),0,$G170)))</f>
        <v/>
      </c>
      <c r="J170" s="20" t="n"/>
      <c r="K170" s="20" t="n"/>
      <c r="L170" s="37" t="n"/>
      <c r="M170" s="24">
        <f>IF($A170="","",IF(COUNTIF(tblAbsenceLog[Record ID],$A170)&gt;1,"Duplicate Record ID",IF($B170="","Missing Absence Date",IF($C170="","Missing Enrollment ID",IF(COUNTIF(tblRoster[Enrollment ID],$C170)=0,"Enrollment ID Not Found",IF($F170="","Missing Category",IF(OR($G170="",NOT(ISNUMBER($G170)),$G170&lt;=0),"Invalid Absence Units",IF($H170="","Missing Excused Status",IF($B170&gt;Dashboard!$B$4,"Future to As of Date","OK")))))))))</f>
        <v/>
      </c>
    </row>
    <row r="171">
      <c r="A171" s="20" t="n"/>
      <c r="B171" s="37" t="n"/>
      <c r="C171" s="20" t="n"/>
      <c r="D171" s="24">
        <f>IF($A171="","",IF($C171="","",IFERROR(INDEX(tblRoster[Participant Name],MATCH($C171,tblRoster[Enrollment ID],0)),"")))</f>
        <v/>
      </c>
      <c r="E171" s="24">
        <f>IF($A171="","",IF($C171="","",IFERROR(INDEX(tblRoster[Course / Section],MATCH($C171,tblRoster[Enrollment ID],0)),"")))</f>
        <v/>
      </c>
      <c r="F171" s="20" t="n"/>
      <c r="G171" s="22" t="n"/>
      <c r="H171" s="20" t="n"/>
      <c r="I171" s="23">
        <f>IF($A171="","",IF(OR($B171="",$C171="",$G171="",$H171=""),"",IF(AND($H171="Yes",Dashboard!$B$5="No"),0,$G171)))</f>
        <v/>
      </c>
      <c r="J171" s="20" t="n"/>
      <c r="K171" s="20" t="n"/>
      <c r="L171" s="37" t="n"/>
      <c r="M171" s="24">
        <f>IF($A171="","",IF(COUNTIF(tblAbsenceLog[Record ID],$A171)&gt;1,"Duplicate Record ID",IF($B171="","Missing Absence Date",IF($C171="","Missing Enrollment ID",IF(COUNTIF(tblRoster[Enrollment ID],$C171)=0,"Enrollment ID Not Found",IF($F171="","Missing Category",IF(OR($G171="",NOT(ISNUMBER($G171)),$G171&lt;=0),"Invalid Absence Units",IF($H171="","Missing Excused Status",IF($B171&gt;Dashboard!$B$4,"Future to As of Date","OK")))))))))</f>
        <v/>
      </c>
    </row>
    <row r="172">
      <c r="A172" s="20" t="n"/>
      <c r="B172" s="37" t="n"/>
      <c r="C172" s="20" t="n"/>
      <c r="D172" s="24">
        <f>IF($A172="","",IF($C172="","",IFERROR(INDEX(tblRoster[Participant Name],MATCH($C172,tblRoster[Enrollment ID],0)),"")))</f>
        <v/>
      </c>
      <c r="E172" s="24">
        <f>IF($A172="","",IF($C172="","",IFERROR(INDEX(tblRoster[Course / Section],MATCH($C172,tblRoster[Enrollment ID],0)),"")))</f>
        <v/>
      </c>
      <c r="F172" s="20" t="n"/>
      <c r="G172" s="22" t="n"/>
      <c r="H172" s="20" t="n"/>
      <c r="I172" s="23">
        <f>IF($A172="","",IF(OR($B172="",$C172="",$G172="",$H172=""),"",IF(AND($H172="Yes",Dashboard!$B$5="No"),0,$G172)))</f>
        <v/>
      </c>
      <c r="J172" s="20" t="n"/>
      <c r="K172" s="20" t="n"/>
      <c r="L172" s="37" t="n"/>
      <c r="M172" s="24">
        <f>IF($A172="","",IF(COUNTIF(tblAbsenceLog[Record ID],$A172)&gt;1,"Duplicate Record ID",IF($B172="","Missing Absence Date",IF($C172="","Missing Enrollment ID",IF(COUNTIF(tblRoster[Enrollment ID],$C172)=0,"Enrollment ID Not Found",IF($F172="","Missing Category",IF(OR($G172="",NOT(ISNUMBER($G172)),$G172&lt;=0),"Invalid Absence Units",IF($H172="","Missing Excused Status",IF($B172&gt;Dashboard!$B$4,"Future to As of Date","OK")))))))))</f>
        <v/>
      </c>
    </row>
    <row r="173">
      <c r="A173" s="20" t="n"/>
      <c r="B173" s="37" t="n"/>
      <c r="C173" s="20" t="n"/>
      <c r="D173" s="24">
        <f>IF($A173="","",IF($C173="","",IFERROR(INDEX(tblRoster[Participant Name],MATCH($C173,tblRoster[Enrollment ID],0)),"")))</f>
        <v/>
      </c>
      <c r="E173" s="24">
        <f>IF($A173="","",IF($C173="","",IFERROR(INDEX(tblRoster[Course / Section],MATCH($C173,tblRoster[Enrollment ID],0)),"")))</f>
        <v/>
      </c>
      <c r="F173" s="20" t="n"/>
      <c r="G173" s="22" t="n"/>
      <c r="H173" s="20" t="n"/>
      <c r="I173" s="23">
        <f>IF($A173="","",IF(OR($B173="",$C173="",$G173="",$H173=""),"",IF(AND($H173="Yes",Dashboard!$B$5="No"),0,$G173)))</f>
        <v/>
      </c>
      <c r="J173" s="20" t="n"/>
      <c r="K173" s="20" t="n"/>
      <c r="L173" s="37" t="n"/>
      <c r="M173" s="24">
        <f>IF($A173="","",IF(COUNTIF(tblAbsenceLog[Record ID],$A173)&gt;1,"Duplicate Record ID",IF($B173="","Missing Absence Date",IF($C173="","Missing Enrollment ID",IF(COUNTIF(tblRoster[Enrollment ID],$C173)=0,"Enrollment ID Not Found",IF($F173="","Missing Category",IF(OR($G173="",NOT(ISNUMBER($G173)),$G173&lt;=0),"Invalid Absence Units",IF($H173="","Missing Excused Status",IF($B173&gt;Dashboard!$B$4,"Future to As of Date","OK")))))))))</f>
        <v/>
      </c>
    </row>
    <row r="174">
      <c r="A174" s="20" t="n"/>
      <c r="B174" s="37" t="n"/>
      <c r="C174" s="20" t="n"/>
      <c r="D174" s="24">
        <f>IF($A174="","",IF($C174="","",IFERROR(INDEX(tblRoster[Participant Name],MATCH($C174,tblRoster[Enrollment ID],0)),"")))</f>
        <v/>
      </c>
      <c r="E174" s="24">
        <f>IF($A174="","",IF($C174="","",IFERROR(INDEX(tblRoster[Course / Section],MATCH($C174,tblRoster[Enrollment ID],0)),"")))</f>
        <v/>
      </c>
      <c r="F174" s="20" t="n"/>
      <c r="G174" s="22" t="n"/>
      <c r="H174" s="20" t="n"/>
      <c r="I174" s="23">
        <f>IF($A174="","",IF(OR($B174="",$C174="",$G174="",$H174=""),"",IF(AND($H174="Yes",Dashboard!$B$5="No"),0,$G174)))</f>
        <v/>
      </c>
      <c r="J174" s="20" t="n"/>
      <c r="K174" s="20" t="n"/>
      <c r="L174" s="37" t="n"/>
      <c r="M174" s="24">
        <f>IF($A174="","",IF(COUNTIF(tblAbsenceLog[Record ID],$A174)&gt;1,"Duplicate Record ID",IF($B174="","Missing Absence Date",IF($C174="","Missing Enrollment ID",IF(COUNTIF(tblRoster[Enrollment ID],$C174)=0,"Enrollment ID Not Found",IF($F174="","Missing Category",IF(OR($G174="",NOT(ISNUMBER($G174)),$G174&lt;=0),"Invalid Absence Units",IF($H174="","Missing Excused Status",IF($B174&gt;Dashboard!$B$4,"Future to As of Date","OK")))))))))</f>
        <v/>
      </c>
    </row>
    <row r="175">
      <c r="A175" s="20" t="n"/>
      <c r="B175" s="37" t="n"/>
      <c r="C175" s="20" t="n"/>
      <c r="D175" s="24">
        <f>IF($A175="","",IF($C175="","",IFERROR(INDEX(tblRoster[Participant Name],MATCH($C175,tblRoster[Enrollment ID],0)),"")))</f>
        <v/>
      </c>
      <c r="E175" s="24">
        <f>IF($A175="","",IF($C175="","",IFERROR(INDEX(tblRoster[Course / Section],MATCH($C175,tblRoster[Enrollment ID],0)),"")))</f>
        <v/>
      </c>
      <c r="F175" s="20" t="n"/>
      <c r="G175" s="22" t="n"/>
      <c r="H175" s="20" t="n"/>
      <c r="I175" s="23">
        <f>IF($A175="","",IF(OR($B175="",$C175="",$G175="",$H175=""),"",IF(AND($H175="Yes",Dashboard!$B$5="No"),0,$G175)))</f>
        <v/>
      </c>
      <c r="J175" s="20" t="n"/>
      <c r="K175" s="20" t="n"/>
      <c r="L175" s="37" t="n"/>
      <c r="M175" s="24">
        <f>IF($A175="","",IF(COUNTIF(tblAbsenceLog[Record ID],$A175)&gt;1,"Duplicate Record ID",IF($B175="","Missing Absence Date",IF($C175="","Missing Enrollment ID",IF(COUNTIF(tblRoster[Enrollment ID],$C175)=0,"Enrollment ID Not Found",IF($F175="","Missing Category",IF(OR($G175="",NOT(ISNUMBER($G175)),$G175&lt;=0),"Invalid Absence Units",IF($H175="","Missing Excused Status",IF($B175&gt;Dashboard!$B$4,"Future to As of Date","OK")))))))))</f>
        <v/>
      </c>
    </row>
    <row r="176">
      <c r="A176" s="20" t="n"/>
      <c r="B176" s="37" t="n"/>
      <c r="C176" s="20" t="n"/>
      <c r="D176" s="24">
        <f>IF($A176="","",IF($C176="","",IFERROR(INDEX(tblRoster[Participant Name],MATCH($C176,tblRoster[Enrollment ID],0)),"")))</f>
        <v/>
      </c>
      <c r="E176" s="24">
        <f>IF($A176="","",IF($C176="","",IFERROR(INDEX(tblRoster[Course / Section],MATCH($C176,tblRoster[Enrollment ID],0)),"")))</f>
        <v/>
      </c>
      <c r="F176" s="20" t="n"/>
      <c r="G176" s="22" t="n"/>
      <c r="H176" s="20" t="n"/>
      <c r="I176" s="23">
        <f>IF($A176="","",IF(OR($B176="",$C176="",$G176="",$H176=""),"",IF(AND($H176="Yes",Dashboard!$B$5="No"),0,$G176)))</f>
        <v/>
      </c>
      <c r="J176" s="20" t="n"/>
      <c r="K176" s="20" t="n"/>
      <c r="L176" s="37" t="n"/>
      <c r="M176" s="24">
        <f>IF($A176="","",IF(COUNTIF(tblAbsenceLog[Record ID],$A176)&gt;1,"Duplicate Record ID",IF($B176="","Missing Absence Date",IF($C176="","Missing Enrollment ID",IF(COUNTIF(tblRoster[Enrollment ID],$C176)=0,"Enrollment ID Not Found",IF($F176="","Missing Category",IF(OR($G176="",NOT(ISNUMBER($G176)),$G176&lt;=0),"Invalid Absence Units",IF($H176="","Missing Excused Status",IF($B176&gt;Dashboard!$B$4,"Future to As of Date","OK")))))))))</f>
        <v/>
      </c>
    </row>
    <row r="177">
      <c r="A177" s="20" t="n"/>
      <c r="B177" s="37" t="n"/>
      <c r="C177" s="20" t="n"/>
      <c r="D177" s="24">
        <f>IF($A177="","",IF($C177="","",IFERROR(INDEX(tblRoster[Participant Name],MATCH($C177,tblRoster[Enrollment ID],0)),"")))</f>
        <v/>
      </c>
      <c r="E177" s="24">
        <f>IF($A177="","",IF($C177="","",IFERROR(INDEX(tblRoster[Course / Section],MATCH($C177,tblRoster[Enrollment ID],0)),"")))</f>
        <v/>
      </c>
      <c r="F177" s="20" t="n"/>
      <c r="G177" s="22" t="n"/>
      <c r="H177" s="20" t="n"/>
      <c r="I177" s="23">
        <f>IF($A177="","",IF(OR($B177="",$C177="",$G177="",$H177=""),"",IF(AND($H177="Yes",Dashboard!$B$5="No"),0,$G177)))</f>
        <v/>
      </c>
      <c r="J177" s="20" t="n"/>
      <c r="K177" s="20" t="n"/>
      <c r="L177" s="37" t="n"/>
      <c r="M177" s="24">
        <f>IF($A177="","",IF(COUNTIF(tblAbsenceLog[Record ID],$A177)&gt;1,"Duplicate Record ID",IF($B177="","Missing Absence Date",IF($C177="","Missing Enrollment ID",IF(COUNTIF(tblRoster[Enrollment ID],$C177)=0,"Enrollment ID Not Found",IF($F177="","Missing Category",IF(OR($G177="",NOT(ISNUMBER($G177)),$G177&lt;=0),"Invalid Absence Units",IF($H177="","Missing Excused Status",IF($B177&gt;Dashboard!$B$4,"Future to As of Date","OK")))))))))</f>
        <v/>
      </c>
    </row>
    <row r="178">
      <c r="A178" s="20" t="n"/>
      <c r="B178" s="37" t="n"/>
      <c r="C178" s="20" t="n"/>
      <c r="D178" s="24">
        <f>IF($A178="","",IF($C178="","",IFERROR(INDEX(tblRoster[Participant Name],MATCH($C178,tblRoster[Enrollment ID],0)),"")))</f>
        <v/>
      </c>
      <c r="E178" s="24">
        <f>IF($A178="","",IF($C178="","",IFERROR(INDEX(tblRoster[Course / Section],MATCH($C178,tblRoster[Enrollment ID],0)),"")))</f>
        <v/>
      </c>
      <c r="F178" s="20" t="n"/>
      <c r="G178" s="22" t="n"/>
      <c r="H178" s="20" t="n"/>
      <c r="I178" s="23">
        <f>IF($A178="","",IF(OR($B178="",$C178="",$G178="",$H178=""),"",IF(AND($H178="Yes",Dashboard!$B$5="No"),0,$G178)))</f>
        <v/>
      </c>
      <c r="J178" s="20" t="n"/>
      <c r="K178" s="20" t="n"/>
      <c r="L178" s="37" t="n"/>
      <c r="M178" s="24">
        <f>IF($A178="","",IF(COUNTIF(tblAbsenceLog[Record ID],$A178)&gt;1,"Duplicate Record ID",IF($B178="","Missing Absence Date",IF($C178="","Missing Enrollment ID",IF(COUNTIF(tblRoster[Enrollment ID],$C178)=0,"Enrollment ID Not Found",IF($F178="","Missing Category",IF(OR($G178="",NOT(ISNUMBER($G178)),$G178&lt;=0),"Invalid Absence Units",IF($H178="","Missing Excused Status",IF($B178&gt;Dashboard!$B$4,"Future to As of Date","OK")))))))))</f>
        <v/>
      </c>
    </row>
    <row r="179">
      <c r="A179" s="20" t="n"/>
      <c r="B179" s="37" t="n"/>
      <c r="C179" s="20" t="n"/>
      <c r="D179" s="24">
        <f>IF($A179="","",IF($C179="","",IFERROR(INDEX(tblRoster[Participant Name],MATCH($C179,tblRoster[Enrollment ID],0)),"")))</f>
        <v/>
      </c>
      <c r="E179" s="24">
        <f>IF($A179="","",IF($C179="","",IFERROR(INDEX(tblRoster[Course / Section],MATCH($C179,tblRoster[Enrollment ID],0)),"")))</f>
        <v/>
      </c>
      <c r="F179" s="20" t="n"/>
      <c r="G179" s="22" t="n"/>
      <c r="H179" s="20" t="n"/>
      <c r="I179" s="23">
        <f>IF($A179="","",IF(OR($B179="",$C179="",$G179="",$H179=""),"",IF(AND($H179="Yes",Dashboard!$B$5="No"),0,$G179)))</f>
        <v/>
      </c>
      <c r="J179" s="20" t="n"/>
      <c r="K179" s="20" t="n"/>
      <c r="L179" s="37" t="n"/>
      <c r="M179" s="24">
        <f>IF($A179="","",IF(COUNTIF(tblAbsenceLog[Record ID],$A179)&gt;1,"Duplicate Record ID",IF($B179="","Missing Absence Date",IF($C179="","Missing Enrollment ID",IF(COUNTIF(tblRoster[Enrollment ID],$C179)=0,"Enrollment ID Not Found",IF($F179="","Missing Category",IF(OR($G179="",NOT(ISNUMBER($G179)),$G179&lt;=0),"Invalid Absence Units",IF($H179="","Missing Excused Status",IF($B179&gt;Dashboard!$B$4,"Future to As of Date","OK")))))))))</f>
        <v/>
      </c>
    </row>
    <row r="180">
      <c r="A180" s="20" t="n"/>
      <c r="B180" s="37" t="n"/>
      <c r="C180" s="20" t="n"/>
      <c r="D180" s="24">
        <f>IF($A180="","",IF($C180="","",IFERROR(INDEX(tblRoster[Participant Name],MATCH($C180,tblRoster[Enrollment ID],0)),"")))</f>
        <v/>
      </c>
      <c r="E180" s="24">
        <f>IF($A180="","",IF($C180="","",IFERROR(INDEX(tblRoster[Course / Section],MATCH($C180,tblRoster[Enrollment ID],0)),"")))</f>
        <v/>
      </c>
      <c r="F180" s="20" t="n"/>
      <c r="G180" s="22" t="n"/>
      <c r="H180" s="20" t="n"/>
      <c r="I180" s="23">
        <f>IF($A180="","",IF(OR($B180="",$C180="",$G180="",$H180=""),"",IF(AND($H180="Yes",Dashboard!$B$5="No"),0,$G180)))</f>
        <v/>
      </c>
      <c r="J180" s="20" t="n"/>
      <c r="K180" s="20" t="n"/>
      <c r="L180" s="37" t="n"/>
      <c r="M180" s="24">
        <f>IF($A180="","",IF(COUNTIF(tblAbsenceLog[Record ID],$A180)&gt;1,"Duplicate Record ID",IF($B180="","Missing Absence Date",IF($C180="","Missing Enrollment ID",IF(COUNTIF(tblRoster[Enrollment ID],$C180)=0,"Enrollment ID Not Found",IF($F180="","Missing Category",IF(OR($G180="",NOT(ISNUMBER($G180)),$G180&lt;=0),"Invalid Absence Units",IF($H180="","Missing Excused Status",IF($B180&gt;Dashboard!$B$4,"Future to As of Date","OK")))))))))</f>
        <v/>
      </c>
    </row>
    <row r="181">
      <c r="A181" s="20" t="n"/>
      <c r="B181" s="37" t="n"/>
      <c r="C181" s="20" t="n"/>
      <c r="D181" s="24">
        <f>IF($A181="","",IF($C181="","",IFERROR(INDEX(tblRoster[Participant Name],MATCH($C181,tblRoster[Enrollment ID],0)),"")))</f>
        <v/>
      </c>
      <c r="E181" s="24">
        <f>IF($A181="","",IF($C181="","",IFERROR(INDEX(tblRoster[Course / Section],MATCH($C181,tblRoster[Enrollment ID],0)),"")))</f>
        <v/>
      </c>
      <c r="F181" s="20" t="n"/>
      <c r="G181" s="22" t="n"/>
      <c r="H181" s="20" t="n"/>
      <c r="I181" s="23">
        <f>IF($A181="","",IF(OR($B181="",$C181="",$G181="",$H181=""),"",IF(AND($H181="Yes",Dashboard!$B$5="No"),0,$G181)))</f>
        <v/>
      </c>
      <c r="J181" s="20" t="n"/>
      <c r="K181" s="20" t="n"/>
      <c r="L181" s="37" t="n"/>
      <c r="M181" s="24">
        <f>IF($A181="","",IF(COUNTIF(tblAbsenceLog[Record ID],$A181)&gt;1,"Duplicate Record ID",IF($B181="","Missing Absence Date",IF($C181="","Missing Enrollment ID",IF(COUNTIF(tblRoster[Enrollment ID],$C181)=0,"Enrollment ID Not Found",IF($F181="","Missing Category",IF(OR($G181="",NOT(ISNUMBER($G181)),$G181&lt;=0),"Invalid Absence Units",IF($H181="","Missing Excused Status",IF($B181&gt;Dashboard!$B$4,"Future to As of Date","OK")))))))))</f>
        <v/>
      </c>
    </row>
    <row r="182">
      <c r="A182" s="20" t="n"/>
      <c r="B182" s="37" t="n"/>
      <c r="C182" s="20" t="n"/>
      <c r="D182" s="24">
        <f>IF($A182="","",IF($C182="","",IFERROR(INDEX(tblRoster[Participant Name],MATCH($C182,tblRoster[Enrollment ID],0)),"")))</f>
        <v/>
      </c>
      <c r="E182" s="24">
        <f>IF($A182="","",IF($C182="","",IFERROR(INDEX(tblRoster[Course / Section],MATCH($C182,tblRoster[Enrollment ID],0)),"")))</f>
        <v/>
      </c>
      <c r="F182" s="20" t="n"/>
      <c r="G182" s="22" t="n"/>
      <c r="H182" s="20" t="n"/>
      <c r="I182" s="23">
        <f>IF($A182="","",IF(OR($B182="",$C182="",$G182="",$H182=""),"",IF(AND($H182="Yes",Dashboard!$B$5="No"),0,$G182)))</f>
        <v/>
      </c>
      <c r="J182" s="20" t="n"/>
      <c r="K182" s="20" t="n"/>
      <c r="L182" s="37" t="n"/>
      <c r="M182" s="24">
        <f>IF($A182="","",IF(COUNTIF(tblAbsenceLog[Record ID],$A182)&gt;1,"Duplicate Record ID",IF($B182="","Missing Absence Date",IF($C182="","Missing Enrollment ID",IF(COUNTIF(tblRoster[Enrollment ID],$C182)=0,"Enrollment ID Not Found",IF($F182="","Missing Category",IF(OR($G182="",NOT(ISNUMBER($G182)),$G182&lt;=0),"Invalid Absence Units",IF($H182="","Missing Excused Status",IF($B182&gt;Dashboard!$B$4,"Future to As of Date","OK")))))))))</f>
        <v/>
      </c>
    </row>
    <row r="183">
      <c r="A183" s="20" t="n"/>
      <c r="B183" s="37" t="n"/>
      <c r="C183" s="20" t="n"/>
      <c r="D183" s="24">
        <f>IF($A183="","",IF($C183="","",IFERROR(INDEX(tblRoster[Participant Name],MATCH($C183,tblRoster[Enrollment ID],0)),"")))</f>
        <v/>
      </c>
      <c r="E183" s="24">
        <f>IF($A183="","",IF($C183="","",IFERROR(INDEX(tblRoster[Course / Section],MATCH($C183,tblRoster[Enrollment ID],0)),"")))</f>
        <v/>
      </c>
      <c r="F183" s="20" t="n"/>
      <c r="G183" s="22" t="n"/>
      <c r="H183" s="20" t="n"/>
      <c r="I183" s="23">
        <f>IF($A183="","",IF(OR($B183="",$C183="",$G183="",$H183=""),"",IF(AND($H183="Yes",Dashboard!$B$5="No"),0,$G183)))</f>
        <v/>
      </c>
      <c r="J183" s="20" t="n"/>
      <c r="K183" s="20" t="n"/>
      <c r="L183" s="37" t="n"/>
      <c r="M183" s="24">
        <f>IF($A183="","",IF(COUNTIF(tblAbsenceLog[Record ID],$A183)&gt;1,"Duplicate Record ID",IF($B183="","Missing Absence Date",IF($C183="","Missing Enrollment ID",IF(COUNTIF(tblRoster[Enrollment ID],$C183)=0,"Enrollment ID Not Found",IF($F183="","Missing Category",IF(OR($G183="",NOT(ISNUMBER($G183)),$G183&lt;=0),"Invalid Absence Units",IF($H183="","Missing Excused Status",IF($B183&gt;Dashboard!$B$4,"Future to As of Date","OK")))))))))</f>
        <v/>
      </c>
    </row>
    <row r="184">
      <c r="A184" s="20" t="n"/>
      <c r="B184" s="37" t="n"/>
      <c r="C184" s="20" t="n"/>
      <c r="D184" s="24">
        <f>IF($A184="","",IF($C184="","",IFERROR(INDEX(tblRoster[Participant Name],MATCH($C184,tblRoster[Enrollment ID],0)),"")))</f>
        <v/>
      </c>
      <c r="E184" s="24">
        <f>IF($A184="","",IF($C184="","",IFERROR(INDEX(tblRoster[Course / Section],MATCH($C184,tblRoster[Enrollment ID],0)),"")))</f>
        <v/>
      </c>
      <c r="F184" s="20" t="n"/>
      <c r="G184" s="22" t="n"/>
      <c r="H184" s="20" t="n"/>
      <c r="I184" s="23">
        <f>IF($A184="","",IF(OR($B184="",$C184="",$G184="",$H184=""),"",IF(AND($H184="Yes",Dashboard!$B$5="No"),0,$G184)))</f>
        <v/>
      </c>
      <c r="J184" s="20" t="n"/>
      <c r="K184" s="20" t="n"/>
      <c r="L184" s="37" t="n"/>
      <c r="M184" s="24">
        <f>IF($A184="","",IF(COUNTIF(tblAbsenceLog[Record ID],$A184)&gt;1,"Duplicate Record ID",IF($B184="","Missing Absence Date",IF($C184="","Missing Enrollment ID",IF(COUNTIF(tblRoster[Enrollment ID],$C184)=0,"Enrollment ID Not Found",IF($F184="","Missing Category",IF(OR($G184="",NOT(ISNUMBER($G184)),$G184&lt;=0),"Invalid Absence Units",IF($H184="","Missing Excused Status",IF($B184&gt;Dashboard!$B$4,"Future to As of Date","OK")))))))))</f>
        <v/>
      </c>
    </row>
    <row r="185">
      <c r="A185" s="20" t="n"/>
      <c r="B185" s="37" t="n"/>
      <c r="C185" s="20" t="n"/>
      <c r="D185" s="24">
        <f>IF($A185="","",IF($C185="","",IFERROR(INDEX(tblRoster[Participant Name],MATCH($C185,tblRoster[Enrollment ID],0)),"")))</f>
        <v/>
      </c>
      <c r="E185" s="24">
        <f>IF($A185="","",IF($C185="","",IFERROR(INDEX(tblRoster[Course / Section],MATCH($C185,tblRoster[Enrollment ID],0)),"")))</f>
        <v/>
      </c>
      <c r="F185" s="20" t="n"/>
      <c r="G185" s="22" t="n"/>
      <c r="H185" s="20" t="n"/>
      <c r="I185" s="23">
        <f>IF($A185="","",IF(OR($B185="",$C185="",$G185="",$H185=""),"",IF(AND($H185="Yes",Dashboard!$B$5="No"),0,$G185)))</f>
        <v/>
      </c>
      <c r="J185" s="20" t="n"/>
      <c r="K185" s="20" t="n"/>
      <c r="L185" s="37" t="n"/>
      <c r="M185" s="24">
        <f>IF($A185="","",IF(COUNTIF(tblAbsenceLog[Record ID],$A185)&gt;1,"Duplicate Record ID",IF($B185="","Missing Absence Date",IF($C185="","Missing Enrollment ID",IF(COUNTIF(tblRoster[Enrollment ID],$C185)=0,"Enrollment ID Not Found",IF($F185="","Missing Category",IF(OR($G185="",NOT(ISNUMBER($G185)),$G185&lt;=0),"Invalid Absence Units",IF($H185="","Missing Excused Status",IF($B185&gt;Dashboard!$B$4,"Future to As of Date","OK")))))))))</f>
        <v/>
      </c>
    </row>
    <row r="186">
      <c r="A186" s="20" t="n"/>
      <c r="B186" s="37" t="n"/>
      <c r="C186" s="20" t="n"/>
      <c r="D186" s="24">
        <f>IF($A186="","",IF($C186="","",IFERROR(INDEX(tblRoster[Participant Name],MATCH($C186,tblRoster[Enrollment ID],0)),"")))</f>
        <v/>
      </c>
      <c r="E186" s="24">
        <f>IF($A186="","",IF($C186="","",IFERROR(INDEX(tblRoster[Course / Section],MATCH($C186,tblRoster[Enrollment ID],0)),"")))</f>
        <v/>
      </c>
      <c r="F186" s="20" t="n"/>
      <c r="G186" s="22" t="n"/>
      <c r="H186" s="20" t="n"/>
      <c r="I186" s="23">
        <f>IF($A186="","",IF(OR($B186="",$C186="",$G186="",$H186=""),"",IF(AND($H186="Yes",Dashboard!$B$5="No"),0,$G186)))</f>
        <v/>
      </c>
      <c r="J186" s="20" t="n"/>
      <c r="K186" s="20" t="n"/>
      <c r="L186" s="37" t="n"/>
      <c r="M186" s="24">
        <f>IF($A186="","",IF(COUNTIF(tblAbsenceLog[Record ID],$A186)&gt;1,"Duplicate Record ID",IF($B186="","Missing Absence Date",IF($C186="","Missing Enrollment ID",IF(COUNTIF(tblRoster[Enrollment ID],$C186)=0,"Enrollment ID Not Found",IF($F186="","Missing Category",IF(OR($G186="",NOT(ISNUMBER($G186)),$G186&lt;=0),"Invalid Absence Units",IF($H186="","Missing Excused Status",IF($B186&gt;Dashboard!$B$4,"Future to As of Date","OK")))))))))</f>
        <v/>
      </c>
    </row>
    <row r="187">
      <c r="A187" s="20" t="n"/>
      <c r="B187" s="37" t="n"/>
      <c r="C187" s="20" t="n"/>
      <c r="D187" s="24">
        <f>IF($A187="","",IF($C187="","",IFERROR(INDEX(tblRoster[Participant Name],MATCH($C187,tblRoster[Enrollment ID],0)),"")))</f>
        <v/>
      </c>
      <c r="E187" s="24">
        <f>IF($A187="","",IF($C187="","",IFERROR(INDEX(tblRoster[Course / Section],MATCH($C187,tblRoster[Enrollment ID],0)),"")))</f>
        <v/>
      </c>
      <c r="F187" s="20" t="n"/>
      <c r="G187" s="22" t="n"/>
      <c r="H187" s="20" t="n"/>
      <c r="I187" s="23">
        <f>IF($A187="","",IF(OR($B187="",$C187="",$G187="",$H187=""),"",IF(AND($H187="Yes",Dashboard!$B$5="No"),0,$G187)))</f>
        <v/>
      </c>
      <c r="J187" s="20" t="n"/>
      <c r="K187" s="20" t="n"/>
      <c r="L187" s="37" t="n"/>
      <c r="M187" s="24">
        <f>IF($A187="","",IF(COUNTIF(tblAbsenceLog[Record ID],$A187)&gt;1,"Duplicate Record ID",IF($B187="","Missing Absence Date",IF($C187="","Missing Enrollment ID",IF(COUNTIF(tblRoster[Enrollment ID],$C187)=0,"Enrollment ID Not Found",IF($F187="","Missing Category",IF(OR($G187="",NOT(ISNUMBER($G187)),$G187&lt;=0),"Invalid Absence Units",IF($H187="","Missing Excused Status",IF($B187&gt;Dashboard!$B$4,"Future to As of Date","OK")))))))))</f>
        <v/>
      </c>
    </row>
    <row r="188">
      <c r="A188" s="20" t="n"/>
      <c r="B188" s="37" t="n"/>
      <c r="C188" s="20" t="n"/>
      <c r="D188" s="24">
        <f>IF($A188="","",IF($C188="","",IFERROR(INDEX(tblRoster[Participant Name],MATCH($C188,tblRoster[Enrollment ID],0)),"")))</f>
        <v/>
      </c>
      <c r="E188" s="24">
        <f>IF($A188="","",IF($C188="","",IFERROR(INDEX(tblRoster[Course / Section],MATCH($C188,tblRoster[Enrollment ID],0)),"")))</f>
        <v/>
      </c>
      <c r="F188" s="20" t="n"/>
      <c r="G188" s="22" t="n"/>
      <c r="H188" s="20" t="n"/>
      <c r="I188" s="23">
        <f>IF($A188="","",IF(OR($B188="",$C188="",$G188="",$H188=""),"",IF(AND($H188="Yes",Dashboard!$B$5="No"),0,$G188)))</f>
        <v/>
      </c>
      <c r="J188" s="20" t="n"/>
      <c r="K188" s="20" t="n"/>
      <c r="L188" s="37" t="n"/>
      <c r="M188" s="24">
        <f>IF($A188="","",IF(COUNTIF(tblAbsenceLog[Record ID],$A188)&gt;1,"Duplicate Record ID",IF($B188="","Missing Absence Date",IF($C188="","Missing Enrollment ID",IF(COUNTIF(tblRoster[Enrollment ID],$C188)=0,"Enrollment ID Not Found",IF($F188="","Missing Category",IF(OR($G188="",NOT(ISNUMBER($G188)),$G188&lt;=0),"Invalid Absence Units",IF($H188="","Missing Excused Status",IF($B188&gt;Dashboard!$B$4,"Future to As of Date","OK")))))))))</f>
        <v/>
      </c>
    </row>
    <row r="189">
      <c r="A189" s="20" t="n"/>
      <c r="B189" s="37" t="n"/>
      <c r="C189" s="20" t="n"/>
      <c r="D189" s="24">
        <f>IF($A189="","",IF($C189="","",IFERROR(INDEX(tblRoster[Participant Name],MATCH($C189,tblRoster[Enrollment ID],0)),"")))</f>
        <v/>
      </c>
      <c r="E189" s="24">
        <f>IF($A189="","",IF($C189="","",IFERROR(INDEX(tblRoster[Course / Section],MATCH($C189,tblRoster[Enrollment ID],0)),"")))</f>
        <v/>
      </c>
      <c r="F189" s="20" t="n"/>
      <c r="G189" s="22" t="n"/>
      <c r="H189" s="20" t="n"/>
      <c r="I189" s="23">
        <f>IF($A189="","",IF(OR($B189="",$C189="",$G189="",$H189=""),"",IF(AND($H189="Yes",Dashboard!$B$5="No"),0,$G189)))</f>
        <v/>
      </c>
      <c r="J189" s="20" t="n"/>
      <c r="K189" s="20" t="n"/>
      <c r="L189" s="37" t="n"/>
      <c r="M189" s="24">
        <f>IF($A189="","",IF(COUNTIF(tblAbsenceLog[Record ID],$A189)&gt;1,"Duplicate Record ID",IF($B189="","Missing Absence Date",IF($C189="","Missing Enrollment ID",IF(COUNTIF(tblRoster[Enrollment ID],$C189)=0,"Enrollment ID Not Found",IF($F189="","Missing Category",IF(OR($G189="",NOT(ISNUMBER($G189)),$G189&lt;=0),"Invalid Absence Units",IF($H189="","Missing Excused Status",IF($B189&gt;Dashboard!$B$4,"Future to As of Date","OK")))))))))</f>
        <v/>
      </c>
    </row>
    <row r="190">
      <c r="A190" s="20" t="n"/>
      <c r="B190" s="37" t="n"/>
      <c r="C190" s="20" t="n"/>
      <c r="D190" s="24">
        <f>IF($A190="","",IF($C190="","",IFERROR(INDEX(tblRoster[Participant Name],MATCH($C190,tblRoster[Enrollment ID],0)),"")))</f>
        <v/>
      </c>
      <c r="E190" s="24">
        <f>IF($A190="","",IF($C190="","",IFERROR(INDEX(tblRoster[Course / Section],MATCH($C190,tblRoster[Enrollment ID],0)),"")))</f>
        <v/>
      </c>
      <c r="F190" s="20" t="n"/>
      <c r="G190" s="22" t="n"/>
      <c r="H190" s="20" t="n"/>
      <c r="I190" s="23">
        <f>IF($A190="","",IF(OR($B190="",$C190="",$G190="",$H190=""),"",IF(AND($H190="Yes",Dashboard!$B$5="No"),0,$G190)))</f>
        <v/>
      </c>
      <c r="J190" s="20" t="n"/>
      <c r="K190" s="20" t="n"/>
      <c r="L190" s="37" t="n"/>
      <c r="M190" s="24">
        <f>IF($A190="","",IF(COUNTIF(tblAbsenceLog[Record ID],$A190)&gt;1,"Duplicate Record ID",IF($B190="","Missing Absence Date",IF($C190="","Missing Enrollment ID",IF(COUNTIF(tblRoster[Enrollment ID],$C190)=0,"Enrollment ID Not Found",IF($F190="","Missing Category",IF(OR($G190="",NOT(ISNUMBER($G190)),$G190&lt;=0),"Invalid Absence Units",IF($H190="","Missing Excused Status",IF($B190&gt;Dashboard!$B$4,"Future to As of Date","OK")))))))))</f>
        <v/>
      </c>
    </row>
    <row r="191">
      <c r="A191" s="20" t="n"/>
      <c r="B191" s="37" t="n"/>
      <c r="C191" s="20" t="n"/>
      <c r="D191" s="24">
        <f>IF($A191="","",IF($C191="","",IFERROR(INDEX(tblRoster[Participant Name],MATCH($C191,tblRoster[Enrollment ID],0)),"")))</f>
        <v/>
      </c>
      <c r="E191" s="24">
        <f>IF($A191="","",IF($C191="","",IFERROR(INDEX(tblRoster[Course / Section],MATCH($C191,tblRoster[Enrollment ID],0)),"")))</f>
        <v/>
      </c>
      <c r="F191" s="20" t="n"/>
      <c r="G191" s="22" t="n"/>
      <c r="H191" s="20" t="n"/>
      <c r="I191" s="23">
        <f>IF($A191="","",IF(OR($B191="",$C191="",$G191="",$H191=""),"",IF(AND($H191="Yes",Dashboard!$B$5="No"),0,$G191)))</f>
        <v/>
      </c>
      <c r="J191" s="20" t="n"/>
      <c r="K191" s="20" t="n"/>
      <c r="L191" s="37" t="n"/>
      <c r="M191" s="24">
        <f>IF($A191="","",IF(COUNTIF(tblAbsenceLog[Record ID],$A191)&gt;1,"Duplicate Record ID",IF($B191="","Missing Absence Date",IF($C191="","Missing Enrollment ID",IF(COUNTIF(tblRoster[Enrollment ID],$C191)=0,"Enrollment ID Not Found",IF($F191="","Missing Category",IF(OR($G191="",NOT(ISNUMBER($G191)),$G191&lt;=0),"Invalid Absence Units",IF($H191="","Missing Excused Status",IF($B191&gt;Dashboard!$B$4,"Future to As of Date","OK")))))))))</f>
        <v/>
      </c>
    </row>
    <row r="192">
      <c r="A192" s="20" t="n"/>
      <c r="B192" s="37" t="n"/>
      <c r="C192" s="20" t="n"/>
      <c r="D192" s="24">
        <f>IF($A192="","",IF($C192="","",IFERROR(INDEX(tblRoster[Participant Name],MATCH($C192,tblRoster[Enrollment ID],0)),"")))</f>
        <v/>
      </c>
      <c r="E192" s="24">
        <f>IF($A192="","",IF($C192="","",IFERROR(INDEX(tblRoster[Course / Section],MATCH($C192,tblRoster[Enrollment ID],0)),"")))</f>
        <v/>
      </c>
      <c r="F192" s="20" t="n"/>
      <c r="G192" s="22" t="n"/>
      <c r="H192" s="20" t="n"/>
      <c r="I192" s="23">
        <f>IF($A192="","",IF(OR($B192="",$C192="",$G192="",$H192=""),"",IF(AND($H192="Yes",Dashboard!$B$5="No"),0,$G192)))</f>
        <v/>
      </c>
      <c r="J192" s="20" t="n"/>
      <c r="K192" s="20" t="n"/>
      <c r="L192" s="37" t="n"/>
      <c r="M192" s="24">
        <f>IF($A192="","",IF(COUNTIF(tblAbsenceLog[Record ID],$A192)&gt;1,"Duplicate Record ID",IF($B192="","Missing Absence Date",IF($C192="","Missing Enrollment ID",IF(COUNTIF(tblRoster[Enrollment ID],$C192)=0,"Enrollment ID Not Found",IF($F192="","Missing Category",IF(OR($G192="",NOT(ISNUMBER($G192)),$G192&lt;=0),"Invalid Absence Units",IF($H192="","Missing Excused Status",IF($B192&gt;Dashboard!$B$4,"Future to As of Date","OK")))))))))</f>
        <v/>
      </c>
    </row>
    <row r="193">
      <c r="A193" s="20" t="n"/>
      <c r="B193" s="37" t="n"/>
      <c r="C193" s="20" t="n"/>
      <c r="D193" s="24">
        <f>IF($A193="","",IF($C193="","",IFERROR(INDEX(tblRoster[Participant Name],MATCH($C193,tblRoster[Enrollment ID],0)),"")))</f>
        <v/>
      </c>
      <c r="E193" s="24">
        <f>IF($A193="","",IF($C193="","",IFERROR(INDEX(tblRoster[Course / Section],MATCH($C193,tblRoster[Enrollment ID],0)),"")))</f>
        <v/>
      </c>
      <c r="F193" s="20" t="n"/>
      <c r="G193" s="22" t="n"/>
      <c r="H193" s="20" t="n"/>
      <c r="I193" s="23">
        <f>IF($A193="","",IF(OR($B193="",$C193="",$G193="",$H193=""),"",IF(AND($H193="Yes",Dashboard!$B$5="No"),0,$G193)))</f>
        <v/>
      </c>
      <c r="J193" s="20" t="n"/>
      <c r="K193" s="20" t="n"/>
      <c r="L193" s="37" t="n"/>
      <c r="M193" s="24">
        <f>IF($A193="","",IF(COUNTIF(tblAbsenceLog[Record ID],$A193)&gt;1,"Duplicate Record ID",IF($B193="","Missing Absence Date",IF($C193="","Missing Enrollment ID",IF(COUNTIF(tblRoster[Enrollment ID],$C193)=0,"Enrollment ID Not Found",IF($F193="","Missing Category",IF(OR($G193="",NOT(ISNUMBER($G193)),$G193&lt;=0),"Invalid Absence Units",IF($H193="","Missing Excused Status",IF($B193&gt;Dashboard!$B$4,"Future to As of Date","OK")))))))))</f>
        <v/>
      </c>
    </row>
    <row r="194">
      <c r="A194" s="20" t="n"/>
      <c r="B194" s="37" t="n"/>
      <c r="C194" s="20" t="n"/>
      <c r="D194" s="24">
        <f>IF($A194="","",IF($C194="","",IFERROR(INDEX(tblRoster[Participant Name],MATCH($C194,tblRoster[Enrollment ID],0)),"")))</f>
        <v/>
      </c>
      <c r="E194" s="24">
        <f>IF($A194="","",IF($C194="","",IFERROR(INDEX(tblRoster[Course / Section],MATCH($C194,tblRoster[Enrollment ID],0)),"")))</f>
        <v/>
      </c>
      <c r="F194" s="20" t="n"/>
      <c r="G194" s="22" t="n"/>
      <c r="H194" s="20" t="n"/>
      <c r="I194" s="23">
        <f>IF($A194="","",IF(OR($B194="",$C194="",$G194="",$H194=""),"",IF(AND($H194="Yes",Dashboard!$B$5="No"),0,$G194)))</f>
        <v/>
      </c>
      <c r="J194" s="20" t="n"/>
      <c r="K194" s="20" t="n"/>
      <c r="L194" s="37" t="n"/>
      <c r="M194" s="24">
        <f>IF($A194="","",IF(COUNTIF(tblAbsenceLog[Record ID],$A194)&gt;1,"Duplicate Record ID",IF($B194="","Missing Absence Date",IF($C194="","Missing Enrollment ID",IF(COUNTIF(tblRoster[Enrollment ID],$C194)=0,"Enrollment ID Not Found",IF($F194="","Missing Category",IF(OR($G194="",NOT(ISNUMBER($G194)),$G194&lt;=0),"Invalid Absence Units",IF($H194="","Missing Excused Status",IF($B194&gt;Dashboard!$B$4,"Future to As of Date","OK")))))))))</f>
        <v/>
      </c>
    </row>
    <row r="195">
      <c r="A195" s="20" t="n"/>
      <c r="B195" s="37" t="n"/>
      <c r="C195" s="20" t="n"/>
      <c r="D195" s="24">
        <f>IF($A195="","",IF($C195="","",IFERROR(INDEX(tblRoster[Participant Name],MATCH($C195,tblRoster[Enrollment ID],0)),"")))</f>
        <v/>
      </c>
      <c r="E195" s="24">
        <f>IF($A195="","",IF($C195="","",IFERROR(INDEX(tblRoster[Course / Section],MATCH($C195,tblRoster[Enrollment ID],0)),"")))</f>
        <v/>
      </c>
      <c r="F195" s="20" t="n"/>
      <c r="G195" s="22" t="n"/>
      <c r="H195" s="20" t="n"/>
      <c r="I195" s="23">
        <f>IF($A195="","",IF(OR($B195="",$C195="",$G195="",$H195=""),"",IF(AND($H195="Yes",Dashboard!$B$5="No"),0,$G195)))</f>
        <v/>
      </c>
      <c r="J195" s="20" t="n"/>
      <c r="K195" s="20" t="n"/>
      <c r="L195" s="37" t="n"/>
      <c r="M195" s="24">
        <f>IF($A195="","",IF(COUNTIF(tblAbsenceLog[Record ID],$A195)&gt;1,"Duplicate Record ID",IF($B195="","Missing Absence Date",IF($C195="","Missing Enrollment ID",IF(COUNTIF(tblRoster[Enrollment ID],$C195)=0,"Enrollment ID Not Found",IF($F195="","Missing Category",IF(OR($G195="",NOT(ISNUMBER($G195)),$G195&lt;=0),"Invalid Absence Units",IF($H195="","Missing Excused Status",IF($B195&gt;Dashboard!$B$4,"Future to As of Date","OK")))))))))</f>
        <v/>
      </c>
    </row>
    <row r="196">
      <c r="A196" s="20" t="n"/>
      <c r="B196" s="37" t="n"/>
      <c r="C196" s="20" t="n"/>
      <c r="D196" s="24">
        <f>IF($A196="","",IF($C196="","",IFERROR(INDEX(tblRoster[Participant Name],MATCH($C196,tblRoster[Enrollment ID],0)),"")))</f>
        <v/>
      </c>
      <c r="E196" s="24">
        <f>IF($A196="","",IF($C196="","",IFERROR(INDEX(tblRoster[Course / Section],MATCH($C196,tblRoster[Enrollment ID],0)),"")))</f>
        <v/>
      </c>
      <c r="F196" s="20" t="n"/>
      <c r="G196" s="22" t="n"/>
      <c r="H196" s="20" t="n"/>
      <c r="I196" s="23">
        <f>IF($A196="","",IF(OR($B196="",$C196="",$G196="",$H196=""),"",IF(AND($H196="Yes",Dashboard!$B$5="No"),0,$G196)))</f>
        <v/>
      </c>
      <c r="J196" s="20" t="n"/>
      <c r="K196" s="20" t="n"/>
      <c r="L196" s="37" t="n"/>
      <c r="M196" s="24">
        <f>IF($A196="","",IF(COUNTIF(tblAbsenceLog[Record ID],$A196)&gt;1,"Duplicate Record ID",IF($B196="","Missing Absence Date",IF($C196="","Missing Enrollment ID",IF(COUNTIF(tblRoster[Enrollment ID],$C196)=0,"Enrollment ID Not Found",IF($F196="","Missing Category",IF(OR($G196="",NOT(ISNUMBER($G196)),$G196&lt;=0),"Invalid Absence Units",IF($H196="","Missing Excused Status",IF($B196&gt;Dashboard!$B$4,"Future to As of Date","OK")))))))))</f>
        <v/>
      </c>
    </row>
    <row r="197">
      <c r="A197" s="20" t="n"/>
      <c r="B197" s="37" t="n"/>
      <c r="C197" s="20" t="n"/>
      <c r="D197" s="24">
        <f>IF($A197="","",IF($C197="","",IFERROR(INDEX(tblRoster[Participant Name],MATCH($C197,tblRoster[Enrollment ID],0)),"")))</f>
        <v/>
      </c>
      <c r="E197" s="24">
        <f>IF($A197="","",IF($C197="","",IFERROR(INDEX(tblRoster[Course / Section],MATCH($C197,tblRoster[Enrollment ID],0)),"")))</f>
        <v/>
      </c>
      <c r="F197" s="20" t="n"/>
      <c r="G197" s="22" t="n"/>
      <c r="H197" s="20" t="n"/>
      <c r="I197" s="23">
        <f>IF($A197="","",IF(OR($B197="",$C197="",$G197="",$H197=""),"",IF(AND($H197="Yes",Dashboard!$B$5="No"),0,$G197)))</f>
        <v/>
      </c>
      <c r="J197" s="20" t="n"/>
      <c r="K197" s="20" t="n"/>
      <c r="L197" s="37" t="n"/>
      <c r="M197" s="24">
        <f>IF($A197="","",IF(COUNTIF(tblAbsenceLog[Record ID],$A197)&gt;1,"Duplicate Record ID",IF($B197="","Missing Absence Date",IF($C197="","Missing Enrollment ID",IF(COUNTIF(tblRoster[Enrollment ID],$C197)=0,"Enrollment ID Not Found",IF($F197="","Missing Category",IF(OR($G197="",NOT(ISNUMBER($G197)),$G197&lt;=0),"Invalid Absence Units",IF($H197="","Missing Excused Status",IF($B197&gt;Dashboard!$B$4,"Future to As of Date","OK")))))))))</f>
        <v/>
      </c>
    </row>
    <row r="198">
      <c r="A198" s="20" t="n"/>
      <c r="B198" s="37" t="n"/>
      <c r="C198" s="20" t="n"/>
      <c r="D198" s="24">
        <f>IF($A198="","",IF($C198="","",IFERROR(INDEX(tblRoster[Participant Name],MATCH($C198,tblRoster[Enrollment ID],0)),"")))</f>
        <v/>
      </c>
      <c r="E198" s="24">
        <f>IF($A198="","",IF($C198="","",IFERROR(INDEX(tblRoster[Course / Section],MATCH($C198,tblRoster[Enrollment ID],0)),"")))</f>
        <v/>
      </c>
      <c r="F198" s="20" t="n"/>
      <c r="G198" s="22" t="n"/>
      <c r="H198" s="20" t="n"/>
      <c r="I198" s="23">
        <f>IF($A198="","",IF(OR($B198="",$C198="",$G198="",$H198=""),"",IF(AND($H198="Yes",Dashboard!$B$5="No"),0,$G198)))</f>
        <v/>
      </c>
      <c r="J198" s="20" t="n"/>
      <c r="K198" s="20" t="n"/>
      <c r="L198" s="37" t="n"/>
      <c r="M198" s="24">
        <f>IF($A198="","",IF(COUNTIF(tblAbsenceLog[Record ID],$A198)&gt;1,"Duplicate Record ID",IF($B198="","Missing Absence Date",IF($C198="","Missing Enrollment ID",IF(COUNTIF(tblRoster[Enrollment ID],$C198)=0,"Enrollment ID Not Found",IF($F198="","Missing Category",IF(OR($G198="",NOT(ISNUMBER($G198)),$G198&lt;=0),"Invalid Absence Units",IF($H198="","Missing Excused Status",IF($B198&gt;Dashboard!$B$4,"Future to As of Date","OK")))))))))</f>
        <v/>
      </c>
    </row>
    <row r="199">
      <c r="A199" s="20" t="n"/>
      <c r="B199" s="37" t="n"/>
      <c r="C199" s="20" t="n"/>
      <c r="D199" s="24">
        <f>IF($A199="","",IF($C199="","",IFERROR(INDEX(tblRoster[Participant Name],MATCH($C199,tblRoster[Enrollment ID],0)),"")))</f>
        <v/>
      </c>
      <c r="E199" s="24">
        <f>IF($A199="","",IF($C199="","",IFERROR(INDEX(tblRoster[Course / Section],MATCH($C199,tblRoster[Enrollment ID],0)),"")))</f>
        <v/>
      </c>
      <c r="F199" s="20" t="n"/>
      <c r="G199" s="22" t="n"/>
      <c r="H199" s="20" t="n"/>
      <c r="I199" s="23">
        <f>IF($A199="","",IF(OR($B199="",$C199="",$G199="",$H199=""),"",IF(AND($H199="Yes",Dashboard!$B$5="No"),0,$G199)))</f>
        <v/>
      </c>
      <c r="J199" s="20" t="n"/>
      <c r="K199" s="20" t="n"/>
      <c r="L199" s="37" t="n"/>
      <c r="M199" s="24">
        <f>IF($A199="","",IF(COUNTIF(tblAbsenceLog[Record ID],$A199)&gt;1,"Duplicate Record ID",IF($B199="","Missing Absence Date",IF($C199="","Missing Enrollment ID",IF(COUNTIF(tblRoster[Enrollment ID],$C199)=0,"Enrollment ID Not Found",IF($F199="","Missing Category",IF(OR($G199="",NOT(ISNUMBER($G199)),$G199&lt;=0),"Invalid Absence Units",IF($H199="","Missing Excused Status",IF($B199&gt;Dashboard!$B$4,"Future to As of Date","OK")))))))))</f>
        <v/>
      </c>
    </row>
    <row r="200">
      <c r="A200" s="20" t="n"/>
      <c r="B200" s="37" t="n"/>
      <c r="C200" s="20" t="n"/>
      <c r="D200" s="24">
        <f>IF($A200="","",IF($C200="","",IFERROR(INDEX(tblRoster[Participant Name],MATCH($C200,tblRoster[Enrollment ID],0)),"")))</f>
        <v/>
      </c>
      <c r="E200" s="24">
        <f>IF($A200="","",IF($C200="","",IFERROR(INDEX(tblRoster[Course / Section],MATCH($C200,tblRoster[Enrollment ID],0)),"")))</f>
        <v/>
      </c>
      <c r="F200" s="20" t="n"/>
      <c r="G200" s="22" t="n"/>
      <c r="H200" s="20" t="n"/>
      <c r="I200" s="23">
        <f>IF($A200="","",IF(OR($B200="",$C200="",$G200="",$H200=""),"",IF(AND($H200="Yes",Dashboard!$B$5="No"),0,$G200)))</f>
        <v/>
      </c>
      <c r="J200" s="20" t="n"/>
      <c r="K200" s="20" t="n"/>
      <c r="L200" s="37" t="n"/>
      <c r="M200" s="24">
        <f>IF($A200="","",IF(COUNTIF(tblAbsenceLog[Record ID],$A200)&gt;1,"Duplicate Record ID",IF($B200="","Missing Absence Date",IF($C200="","Missing Enrollment ID",IF(COUNTIF(tblRoster[Enrollment ID],$C200)=0,"Enrollment ID Not Found",IF($F200="","Missing Category",IF(OR($G200="",NOT(ISNUMBER($G200)),$G200&lt;=0),"Invalid Absence Units",IF($H200="","Missing Excused Status",IF($B200&gt;Dashboard!$B$4,"Future to As of Date","OK")))))))))</f>
        <v/>
      </c>
    </row>
    <row r="201">
      <c r="A201" s="20" t="n"/>
      <c r="B201" s="37" t="n"/>
      <c r="C201" s="20" t="n"/>
      <c r="D201" s="24">
        <f>IF($A201="","",IF($C201="","",IFERROR(INDEX(tblRoster[Participant Name],MATCH($C201,tblRoster[Enrollment ID],0)),"")))</f>
        <v/>
      </c>
      <c r="E201" s="24">
        <f>IF($A201="","",IF($C201="","",IFERROR(INDEX(tblRoster[Course / Section],MATCH($C201,tblRoster[Enrollment ID],0)),"")))</f>
        <v/>
      </c>
      <c r="F201" s="20" t="n"/>
      <c r="G201" s="22" t="n"/>
      <c r="H201" s="20" t="n"/>
      <c r="I201" s="23">
        <f>IF($A201="","",IF(OR($B201="",$C201="",$G201="",$H201=""),"",IF(AND($H201="Yes",Dashboard!$B$5="No"),0,$G201)))</f>
        <v/>
      </c>
      <c r="J201" s="20" t="n"/>
      <c r="K201" s="20" t="n"/>
      <c r="L201" s="37" t="n"/>
      <c r="M201" s="24">
        <f>IF($A201="","",IF(COUNTIF(tblAbsenceLog[Record ID],$A201)&gt;1,"Duplicate Record ID",IF($B201="","Missing Absence Date",IF($C201="","Missing Enrollment ID",IF(COUNTIF(tblRoster[Enrollment ID],$C201)=0,"Enrollment ID Not Found",IF($F201="","Missing Category",IF(OR($G201="",NOT(ISNUMBER($G201)),$G201&lt;=0),"Invalid Absence Units",IF($H201="","Missing Excused Status",IF($B201&gt;Dashboard!$B$4,"Future to As of Date","OK")))))))))</f>
        <v/>
      </c>
    </row>
    <row r="202">
      <c r="A202" s="20" t="n"/>
      <c r="B202" s="37" t="n"/>
      <c r="C202" s="20" t="n"/>
      <c r="D202" s="24">
        <f>IF($A202="","",IF($C202="","",IFERROR(INDEX(tblRoster[Participant Name],MATCH($C202,tblRoster[Enrollment ID],0)),"")))</f>
        <v/>
      </c>
      <c r="E202" s="24">
        <f>IF($A202="","",IF($C202="","",IFERROR(INDEX(tblRoster[Course / Section],MATCH($C202,tblRoster[Enrollment ID],0)),"")))</f>
        <v/>
      </c>
      <c r="F202" s="20" t="n"/>
      <c r="G202" s="22" t="n"/>
      <c r="H202" s="20" t="n"/>
      <c r="I202" s="23">
        <f>IF($A202="","",IF(OR($B202="",$C202="",$G202="",$H202=""),"",IF(AND($H202="Yes",Dashboard!$B$5="No"),0,$G202)))</f>
        <v/>
      </c>
      <c r="J202" s="20" t="n"/>
      <c r="K202" s="20" t="n"/>
      <c r="L202" s="37" t="n"/>
      <c r="M202" s="24">
        <f>IF($A202="","",IF(COUNTIF(tblAbsenceLog[Record ID],$A202)&gt;1,"Duplicate Record ID",IF($B202="","Missing Absence Date",IF($C202="","Missing Enrollment ID",IF(COUNTIF(tblRoster[Enrollment ID],$C202)=0,"Enrollment ID Not Found",IF($F202="","Missing Category",IF(OR($G202="",NOT(ISNUMBER($G202)),$G202&lt;=0),"Invalid Absence Units",IF($H202="","Missing Excused Status",IF($B202&gt;Dashboard!$B$4,"Future to As of Date","OK")))))))))</f>
        <v/>
      </c>
    </row>
    <row r="203">
      <c r="A203" s="20" t="n"/>
      <c r="B203" s="37" t="n"/>
      <c r="C203" s="20" t="n"/>
      <c r="D203" s="24">
        <f>IF($A203="","",IF($C203="","",IFERROR(INDEX(tblRoster[Participant Name],MATCH($C203,tblRoster[Enrollment ID],0)),"")))</f>
        <v/>
      </c>
      <c r="E203" s="24">
        <f>IF($A203="","",IF($C203="","",IFERROR(INDEX(tblRoster[Course / Section],MATCH($C203,tblRoster[Enrollment ID],0)),"")))</f>
        <v/>
      </c>
      <c r="F203" s="20" t="n"/>
      <c r="G203" s="22" t="n"/>
      <c r="H203" s="20" t="n"/>
      <c r="I203" s="23">
        <f>IF($A203="","",IF(OR($B203="",$C203="",$G203="",$H203=""),"",IF(AND($H203="Yes",Dashboard!$B$5="No"),0,$G203)))</f>
        <v/>
      </c>
      <c r="J203" s="20" t="n"/>
      <c r="K203" s="20" t="n"/>
      <c r="L203" s="37" t="n"/>
      <c r="M203" s="24">
        <f>IF($A203="","",IF(COUNTIF(tblAbsenceLog[Record ID],$A203)&gt;1,"Duplicate Record ID",IF($B203="","Missing Absence Date",IF($C203="","Missing Enrollment ID",IF(COUNTIF(tblRoster[Enrollment ID],$C203)=0,"Enrollment ID Not Found",IF($F203="","Missing Category",IF(OR($G203="",NOT(ISNUMBER($G203)),$G203&lt;=0),"Invalid Absence Units",IF($H203="","Missing Excused Status",IF($B203&gt;Dashboard!$B$4,"Future to As of Date","OK")))))))))</f>
        <v/>
      </c>
    </row>
    <row r="204">
      <c r="A204" s="20" t="n"/>
      <c r="B204" s="37" t="n"/>
      <c r="C204" s="20" t="n"/>
      <c r="D204" s="24">
        <f>IF($A204="","",IF($C204="","",IFERROR(INDEX(tblRoster[Participant Name],MATCH($C204,tblRoster[Enrollment ID],0)),"")))</f>
        <v/>
      </c>
      <c r="E204" s="24">
        <f>IF($A204="","",IF($C204="","",IFERROR(INDEX(tblRoster[Course / Section],MATCH($C204,tblRoster[Enrollment ID],0)),"")))</f>
        <v/>
      </c>
      <c r="F204" s="20" t="n"/>
      <c r="G204" s="22" t="n"/>
      <c r="H204" s="20" t="n"/>
      <c r="I204" s="23">
        <f>IF($A204="","",IF(OR($B204="",$C204="",$G204="",$H204=""),"",IF(AND($H204="Yes",Dashboard!$B$5="No"),0,$G204)))</f>
        <v/>
      </c>
      <c r="J204" s="20" t="n"/>
      <c r="K204" s="20" t="n"/>
      <c r="L204" s="37" t="n"/>
      <c r="M204" s="24">
        <f>IF($A204="","",IF(COUNTIF(tblAbsenceLog[Record ID],$A204)&gt;1,"Duplicate Record ID",IF($B204="","Missing Absence Date",IF($C204="","Missing Enrollment ID",IF(COUNTIF(tblRoster[Enrollment ID],$C204)=0,"Enrollment ID Not Found",IF($F204="","Missing Category",IF(OR($G204="",NOT(ISNUMBER($G204)),$G204&lt;=0),"Invalid Absence Units",IF($H204="","Missing Excused Status",IF($B204&gt;Dashboard!$B$4,"Future to As of Date","OK")))))))))</f>
        <v/>
      </c>
    </row>
    <row r="205">
      <c r="A205" s="20" t="n"/>
      <c r="B205" s="37" t="n"/>
      <c r="C205" s="20" t="n"/>
      <c r="D205" s="24">
        <f>IF($A205="","",IF($C205="","",IFERROR(INDEX(tblRoster[Participant Name],MATCH($C205,tblRoster[Enrollment ID],0)),"")))</f>
        <v/>
      </c>
      <c r="E205" s="24">
        <f>IF($A205="","",IF($C205="","",IFERROR(INDEX(tblRoster[Course / Section],MATCH($C205,tblRoster[Enrollment ID],0)),"")))</f>
        <v/>
      </c>
      <c r="F205" s="20" t="n"/>
      <c r="G205" s="22" t="n"/>
      <c r="H205" s="20" t="n"/>
      <c r="I205" s="23">
        <f>IF($A205="","",IF(OR($B205="",$C205="",$G205="",$H205=""),"",IF(AND($H205="Yes",Dashboard!$B$5="No"),0,$G205)))</f>
        <v/>
      </c>
      <c r="J205" s="20" t="n"/>
      <c r="K205" s="20" t="n"/>
      <c r="L205" s="37" t="n"/>
      <c r="M205" s="24">
        <f>IF($A205="","",IF(COUNTIF(tblAbsenceLog[Record ID],$A205)&gt;1,"Duplicate Record ID",IF($B205="","Missing Absence Date",IF($C205="","Missing Enrollment ID",IF(COUNTIF(tblRoster[Enrollment ID],$C205)=0,"Enrollment ID Not Found",IF($F205="","Missing Category",IF(OR($G205="",NOT(ISNUMBER($G205)),$G205&lt;=0),"Invalid Absence Units",IF($H205="","Missing Excused Status",IF($B205&gt;Dashboard!$B$4,"Future to As of Date","OK")))))))))</f>
        <v/>
      </c>
    </row>
    <row r="206">
      <c r="A206" s="20" t="n"/>
      <c r="B206" s="37" t="n"/>
      <c r="C206" s="20" t="n"/>
      <c r="D206" s="24">
        <f>IF($A206="","",IF($C206="","",IFERROR(INDEX(tblRoster[Participant Name],MATCH($C206,tblRoster[Enrollment ID],0)),"")))</f>
        <v/>
      </c>
      <c r="E206" s="24">
        <f>IF($A206="","",IF($C206="","",IFERROR(INDEX(tblRoster[Course / Section],MATCH($C206,tblRoster[Enrollment ID],0)),"")))</f>
        <v/>
      </c>
      <c r="F206" s="20" t="n"/>
      <c r="G206" s="22" t="n"/>
      <c r="H206" s="20" t="n"/>
      <c r="I206" s="23">
        <f>IF($A206="","",IF(OR($B206="",$C206="",$G206="",$H206=""),"",IF(AND($H206="Yes",Dashboard!$B$5="No"),0,$G206)))</f>
        <v/>
      </c>
      <c r="J206" s="20" t="n"/>
      <c r="K206" s="20" t="n"/>
      <c r="L206" s="37" t="n"/>
      <c r="M206" s="24">
        <f>IF($A206="","",IF(COUNTIF(tblAbsenceLog[Record ID],$A206)&gt;1,"Duplicate Record ID",IF($B206="","Missing Absence Date",IF($C206="","Missing Enrollment ID",IF(COUNTIF(tblRoster[Enrollment ID],$C206)=0,"Enrollment ID Not Found",IF($F206="","Missing Category",IF(OR($G206="",NOT(ISNUMBER($G206)),$G206&lt;=0),"Invalid Absence Units",IF($H206="","Missing Excused Status",IF($B206&gt;Dashboard!$B$4,"Future to As of Date","OK")))))))))</f>
        <v/>
      </c>
    </row>
    <row r="207">
      <c r="A207" s="20" t="n"/>
      <c r="B207" s="37" t="n"/>
      <c r="C207" s="20" t="n"/>
      <c r="D207" s="24">
        <f>IF($A207="","",IF($C207="","",IFERROR(INDEX(tblRoster[Participant Name],MATCH($C207,tblRoster[Enrollment ID],0)),"")))</f>
        <v/>
      </c>
      <c r="E207" s="24">
        <f>IF($A207="","",IF($C207="","",IFERROR(INDEX(tblRoster[Course / Section],MATCH($C207,tblRoster[Enrollment ID],0)),"")))</f>
        <v/>
      </c>
      <c r="F207" s="20" t="n"/>
      <c r="G207" s="22" t="n"/>
      <c r="H207" s="20" t="n"/>
      <c r="I207" s="23">
        <f>IF($A207="","",IF(OR($B207="",$C207="",$G207="",$H207=""),"",IF(AND($H207="Yes",Dashboard!$B$5="No"),0,$G207)))</f>
        <v/>
      </c>
      <c r="J207" s="20" t="n"/>
      <c r="K207" s="20" t="n"/>
      <c r="L207" s="37" t="n"/>
      <c r="M207" s="24">
        <f>IF($A207="","",IF(COUNTIF(tblAbsenceLog[Record ID],$A207)&gt;1,"Duplicate Record ID",IF($B207="","Missing Absence Date",IF($C207="","Missing Enrollment ID",IF(COUNTIF(tblRoster[Enrollment ID],$C207)=0,"Enrollment ID Not Found",IF($F207="","Missing Category",IF(OR($G207="",NOT(ISNUMBER($G207)),$G207&lt;=0),"Invalid Absence Units",IF($H207="","Missing Excused Status",IF($B207&gt;Dashboard!$B$4,"Future to As of Date","OK")))))))))</f>
        <v/>
      </c>
    </row>
    <row r="208">
      <c r="A208" s="20" t="n"/>
      <c r="B208" s="37" t="n"/>
      <c r="C208" s="20" t="n"/>
      <c r="D208" s="24">
        <f>IF($A208="","",IF($C208="","",IFERROR(INDEX(tblRoster[Participant Name],MATCH($C208,tblRoster[Enrollment ID],0)),"")))</f>
        <v/>
      </c>
      <c r="E208" s="24">
        <f>IF($A208="","",IF($C208="","",IFERROR(INDEX(tblRoster[Course / Section],MATCH($C208,tblRoster[Enrollment ID],0)),"")))</f>
        <v/>
      </c>
      <c r="F208" s="20" t="n"/>
      <c r="G208" s="22" t="n"/>
      <c r="H208" s="20" t="n"/>
      <c r="I208" s="23">
        <f>IF($A208="","",IF(OR($B208="",$C208="",$G208="",$H208=""),"",IF(AND($H208="Yes",Dashboard!$B$5="No"),0,$G208)))</f>
        <v/>
      </c>
      <c r="J208" s="20" t="n"/>
      <c r="K208" s="20" t="n"/>
      <c r="L208" s="37" t="n"/>
      <c r="M208" s="24">
        <f>IF($A208="","",IF(COUNTIF(tblAbsenceLog[Record ID],$A208)&gt;1,"Duplicate Record ID",IF($B208="","Missing Absence Date",IF($C208="","Missing Enrollment ID",IF(COUNTIF(tblRoster[Enrollment ID],$C208)=0,"Enrollment ID Not Found",IF($F208="","Missing Category",IF(OR($G208="",NOT(ISNUMBER($G208)),$G208&lt;=0),"Invalid Absence Units",IF($H208="","Missing Excused Status",IF($B208&gt;Dashboard!$B$4,"Future to As of Date","OK")))))))))</f>
        <v/>
      </c>
    </row>
    <row r="209">
      <c r="A209" s="20" t="n"/>
      <c r="B209" s="37" t="n"/>
      <c r="C209" s="20" t="n"/>
      <c r="D209" s="24">
        <f>IF($A209="","",IF($C209="","",IFERROR(INDEX(tblRoster[Participant Name],MATCH($C209,tblRoster[Enrollment ID],0)),"")))</f>
        <v/>
      </c>
      <c r="E209" s="24">
        <f>IF($A209="","",IF($C209="","",IFERROR(INDEX(tblRoster[Course / Section],MATCH($C209,tblRoster[Enrollment ID],0)),"")))</f>
        <v/>
      </c>
      <c r="F209" s="20" t="n"/>
      <c r="G209" s="22" t="n"/>
      <c r="H209" s="20" t="n"/>
      <c r="I209" s="23">
        <f>IF($A209="","",IF(OR($B209="",$C209="",$G209="",$H209=""),"",IF(AND($H209="Yes",Dashboard!$B$5="No"),0,$G209)))</f>
        <v/>
      </c>
      <c r="J209" s="20" t="n"/>
      <c r="K209" s="20" t="n"/>
      <c r="L209" s="37" t="n"/>
      <c r="M209" s="24">
        <f>IF($A209="","",IF(COUNTIF(tblAbsenceLog[Record ID],$A209)&gt;1,"Duplicate Record ID",IF($B209="","Missing Absence Date",IF($C209="","Missing Enrollment ID",IF(COUNTIF(tblRoster[Enrollment ID],$C209)=0,"Enrollment ID Not Found",IF($F209="","Missing Category",IF(OR($G209="",NOT(ISNUMBER($G209)),$G209&lt;=0),"Invalid Absence Units",IF($H209="","Missing Excused Status",IF($B209&gt;Dashboard!$B$4,"Future to As of Date","OK")))))))))</f>
        <v/>
      </c>
    </row>
    <row r="210">
      <c r="A210" s="20" t="n"/>
      <c r="B210" s="37" t="n"/>
      <c r="C210" s="20" t="n"/>
      <c r="D210" s="24">
        <f>IF($A210="","",IF($C210="","",IFERROR(INDEX(tblRoster[Participant Name],MATCH($C210,tblRoster[Enrollment ID],0)),"")))</f>
        <v/>
      </c>
      <c r="E210" s="24">
        <f>IF($A210="","",IF($C210="","",IFERROR(INDEX(tblRoster[Course / Section],MATCH($C210,tblRoster[Enrollment ID],0)),"")))</f>
        <v/>
      </c>
      <c r="F210" s="20" t="n"/>
      <c r="G210" s="22" t="n"/>
      <c r="H210" s="20" t="n"/>
      <c r="I210" s="23">
        <f>IF($A210="","",IF(OR($B210="",$C210="",$G210="",$H210=""),"",IF(AND($H210="Yes",Dashboard!$B$5="No"),0,$G210)))</f>
        <v/>
      </c>
      <c r="J210" s="20" t="n"/>
      <c r="K210" s="20" t="n"/>
      <c r="L210" s="37" t="n"/>
      <c r="M210" s="24">
        <f>IF($A210="","",IF(COUNTIF(tblAbsenceLog[Record ID],$A210)&gt;1,"Duplicate Record ID",IF($B210="","Missing Absence Date",IF($C210="","Missing Enrollment ID",IF(COUNTIF(tblRoster[Enrollment ID],$C210)=0,"Enrollment ID Not Found",IF($F210="","Missing Category",IF(OR($G210="",NOT(ISNUMBER($G210)),$G210&lt;=0),"Invalid Absence Units",IF($H210="","Missing Excused Status",IF($B210&gt;Dashboard!$B$4,"Future to As of Date","OK")))))))))</f>
        <v/>
      </c>
    </row>
    <row r="211">
      <c r="A211" s="20" t="n"/>
      <c r="B211" s="37" t="n"/>
      <c r="C211" s="20" t="n"/>
      <c r="D211" s="24">
        <f>IF($A211="","",IF($C211="","",IFERROR(INDEX(tblRoster[Participant Name],MATCH($C211,tblRoster[Enrollment ID],0)),"")))</f>
        <v/>
      </c>
      <c r="E211" s="24">
        <f>IF($A211="","",IF($C211="","",IFERROR(INDEX(tblRoster[Course / Section],MATCH($C211,tblRoster[Enrollment ID],0)),"")))</f>
        <v/>
      </c>
      <c r="F211" s="20" t="n"/>
      <c r="G211" s="22" t="n"/>
      <c r="H211" s="20" t="n"/>
      <c r="I211" s="23">
        <f>IF($A211="","",IF(OR($B211="",$C211="",$G211="",$H211=""),"",IF(AND($H211="Yes",Dashboard!$B$5="No"),0,$G211)))</f>
        <v/>
      </c>
      <c r="J211" s="20" t="n"/>
      <c r="K211" s="20" t="n"/>
      <c r="L211" s="37" t="n"/>
      <c r="M211" s="24">
        <f>IF($A211="","",IF(COUNTIF(tblAbsenceLog[Record ID],$A211)&gt;1,"Duplicate Record ID",IF($B211="","Missing Absence Date",IF($C211="","Missing Enrollment ID",IF(COUNTIF(tblRoster[Enrollment ID],$C211)=0,"Enrollment ID Not Found",IF($F211="","Missing Category",IF(OR($G211="",NOT(ISNUMBER($G211)),$G211&lt;=0),"Invalid Absence Units",IF($H211="","Missing Excused Status",IF($B211&gt;Dashboard!$B$4,"Future to As of Date","OK")))))))))</f>
        <v/>
      </c>
    </row>
    <row r="212">
      <c r="A212" s="20" t="n"/>
      <c r="B212" s="37" t="n"/>
      <c r="C212" s="20" t="n"/>
      <c r="D212" s="24">
        <f>IF($A212="","",IF($C212="","",IFERROR(INDEX(tblRoster[Participant Name],MATCH($C212,tblRoster[Enrollment ID],0)),"")))</f>
        <v/>
      </c>
      <c r="E212" s="24">
        <f>IF($A212="","",IF($C212="","",IFERROR(INDEX(tblRoster[Course / Section],MATCH($C212,tblRoster[Enrollment ID],0)),"")))</f>
        <v/>
      </c>
      <c r="F212" s="20" t="n"/>
      <c r="G212" s="22" t="n"/>
      <c r="H212" s="20" t="n"/>
      <c r="I212" s="23">
        <f>IF($A212="","",IF(OR($B212="",$C212="",$G212="",$H212=""),"",IF(AND($H212="Yes",Dashboard!$B$5="No"),0,$G212)))</f>
        <v/>
      </c>
      <c r="J212" s="20" t="n"/>
      <c r="K212" s="20" t="n"/>
      <c r="L212" s="37" t="n"/>
      <c r="M212" s="24">
        <f>IF($A212="","",IF(COUNTIF(tblAbsenceLog[Record ID],$A212)&gt;1,"Duplicate Record ID",IF($B212="","Missing Absence Date",IF($C212="","Missing Enrollment ID",IF(COUNTIF(tblRoster[Enrollment ID],$C212)=0,"Enrollment ID Not Found",IF($F212="","Missing Category",IF(OR($G212="",NOT(ISNUMBER($G212)),$G212&lt;=0),"Invalid Absence Units",IF($H212="","Missing Excused Status",IF($B212&gt;Dashboard!$B$4,"Future to As of Date","OK")))))))))</f>
        <v/>
      </c>
    </row>
    <row r="213">
      <c r="A213" s="20" t="n"/>
      <c r="B213" s="37" t="n"/>
      <c r="C213" s="20" t="n"/>
      <c r="D213" s="24">
        <f>IF($A213="","",IF($C213="","",IFERROR(INDEX(tblRoster[Participant Name],MATCH($C213,tblRoster[Enrollment ID],0)),"")))</f>
        <v/>
      </c>
      <c r="E213" s="24">
        <f>IF($A213="","",IF($C213="","",IFERROR(INDEX(tblRoster[Course / Section],MATCH($C213,tblRoster[Enrollment ID],0)),"")))</f>
        <v/>
      </c>
      <c r="F213" s="20" t="n"/>
      <c r="G213" s="22" t="n"/>
      <c r="H213" s="20" t="n"/>
      <c r="I213" s="23">
        <f>IF($A213="","",IF(OR($B213="",$C213="",$G213="",$H213=""),"",IF(AND($H213="Yes",Dashboard!$B$5="No"),0,$G213)))</f>
        <v/>
      </c>
      <c r="J213" s="20" t="n"/>
      <c r="K213" s="20" t="n"/>
      <c r="L213" s="37" t="n"/>
      <c r="M213" s="24">
        <f>IF($A213="","",IF(COUNTIF(tblAbsenceLog[Record ID],$A213)&gt;1,"Duplicate Record ID",IF($B213="","Missing Absence Date",IF($C213="","Missing Enrollment ID",IF(COUNTIF(tblRoster[Enrollment ID],$C213)=0,"Enrollment ID Not Found",IF($F213="","Missing Category",IF(OR($G213="",NOT(ISNUMBER($G213)),$G213&lt;=0),"Invalid Absence Units",IF($H213="","Missing Excused Status",IF($B213&gt;Dashboard!$B$4,"Future to As of Date","OK")))))))))</f>
        <v/>
      </c>
    </row>
    <row r="214">
      <c r="A214" s="20" t="n"/>
      <c r="B214" s="37" t="n"/>
      <c r="C214" s="20" t="n"/>
      <c r="D214" s="24">
        <f>IF($A214="","",IF($C214="","",IFERROR(INDEX(tblRoster[Participant Name],MATCH($C214,tblRoster[Enrollment ID],0)),"")))</f>
        <v/>
      </c>
      <c r="E214" s="24">
        <f>IF($A214="","",IF($C214="","",IFERROR(INDEX(tblRoster[Course / Section],MATCH($C214,tblRoster[Enrollment ID],0)),"")))</f>
        <v/>
      </c>
      <c r="F214" s="20" t="n"/>
      <c r="G214" s="22" t="n"/>
      <c r="H214" s="20" t="n"/>
      <c r="I214" s="23">
        <f>IF($A214="","",IF(OR($B214="",$C214="",$G214="",$H214=""),"",IF(AND($H214="Yes",Dashboard!$B$5="No"),0,$G214)))</f>
        <v/>
      </c>
      <c r="J214" s="20" t="n"/>
      <c r="K214" s="20" t="n"/>
      <c r="L214" s="37" t="n"/>
      <c r="M214" s="24">
        <f>IF($A214="","",IF(COUNTIF(tblAbsenceLog[Record ID],$A214)&gt;1,"Duplicate Record ID",IF($B214="","Missing Absence Date",IF($C214="","Missing Enrollment ID",IF(COUNTIF(tblRoster[Enrollment ID],$C214)=0,"Enrollment ID Not Found",IF($F214="","Missing Category",IF(OR($G214="",NOT(ISNUMBER($G214)),$G214&lt;=0),"Invalid Absence Units",IF($H214="","Missing Excused Status",IF($B214&gt;Dashboard!$B$4,"Future to As of Date","OK")))))))))</f>
        <v/>
      </c>
    </row>
    <row r="215">
      <c r="A215" s="20" t="n"/>
      <c r="B215" s="37" t="n"/>
      <c r="C215" s="20" t="n"/>
      <c r="D215" s="24">
        <f>IF($A215="","",IF($C215="","",IFERROR(INDEX(tblRoster[Participant Name],MATCH($C215,tblRoster[Enrollment ID],0)),"")))</f>
        <v/>
      </c>
      <c r="E215" s="24">
        <f>IF($A215="","",IF($C215="","",IFERROR(INDEX(tblRoster[Course / Section],MATCH($C215,tblRoster[Enrollment ID],0)),"")))</f>
        <v/>
      </c>
      <c r="F215" s="20" t="n"/>
      <c r="G215" s="22" t="n"/>
      <c r="H215" s="20" t="n"/>
      <c r="I215" s="23">
        <f>IF($A215="","",IF(OR($B215="",$C215="",$G215="",$H215=""),"",IF(AND($H215="Yes",Dashboard!$B$5="No"),0,$G215)))</f>
        <v/>
      </c>
      <c r="J215" s="20" t="n"/>
      <c r="K215" s="20" t="n"/>
      <c r="L215" s="37" t="n"/>
      <c r="M215" s="24">
        <f>IF($A215="","",IF(COUNTIF(tblAbsenceLog[Record ID],$A215)&gt;1,"Duplicate Record ID",IF($B215="","Missing Absence Date",IF($C215="","Missing Enrollment ID",IF(COUNTIF(tblRoster[Enrollment ID],$C215)=0,"Enrollment ID Not Found",IF($F215="","Missing Category",IF(OR($G215="",NOT(ISNUMBER($G215)),$G215&lt;=0),"Invalid Absence Units",IF($H215="","Missing Excused Status",IF($B215&gt;Dashboard!$B$4,"Future to As of Date","OK")))))))))</f>
        <v/>
      </c>
    </row>
    <row r="216">
      <c r="A216" s="20" t="n"/>
      <c r="B216" s="37" t="n"/>
      <c r="C216" s="20" t="n"/>
      <c r="D216" s="24">
        <f>IF($A216="","",IF($C216="","",IFERROR(INDEX(tblRoster[Participant Name],MATCH($C216,tblRoster[Enrollment ID],0)),"")))</f>
        <v/>
      </c>
      <c r="E216" s="24">
        <f>IF($A216="","",IF($C216="","",IFERROR(INDEX(tblRoster[Course / Section],MATCH($C216,tblRoster[Enrollment ID],0)),"")))</f>
        <v/>
      </c>
      <c r="F216" s="20" t="n"/>
      <c r="G216" s="22" t="n"/>
      <c r="H216" s="20" t="n"/>
      <c r="I216" s="23">
        <f>IF($A216="","",IF(OR($B216="",$C216="",$G216="",$H216=""),"",IF(AND($H216="Yes",Dashboard!$B$5="No"),0,$G216)))</f>
        <v/>
      </c>
      <c r="J216" s="20" t="n"/>
      <c r="K216" s="20" t="n"/>
      <c r="L216" s="37" t="n"/>
      <c r="M216" s="24">
        <f>IF($A216="","",IF(COUNTIF(tblAbsenceLog[Record ID],$A216)&gt;1,"Duplicate Record ID",IF($B216="","Missing Absence Date",IF($C216="","Missing Enrollment ID",IF(COUNTIF(tblRoster[Enrollment ID],$C216)=0,"Enrollment ID Not Found",IF($F216="","Missing Category",IF(OR($G216="",NOT(ISNUMBER($G216)),$G216&lt;=0),"Invalid Absence Units",IF($H216="","Missing Excused Status",IF($B216&gt;Dashboard!$B$4,"Future to As of Date","OK")))))))))</f>
        <v/>
      </c>
    </row>
    <row r="217">
      <c r="A217" s="20" t="n"/>
      <c r="B217" s="37" t="n"/>
      <c r="C217" s="20" t="n"/>
      <c r="D217" s="24">
        <f>IF($A217="","",IF($C217="","",IFERROR(INDEX(tblRoster[Participant Name],MATCH($C217,tblRoster[Enrollment ID],0)),"")))</f>
        <v/>
      </c>
      <c r="E217" s="24">
        <f>IF($A217="","",IF($C217="","",IFERROR(INDEX(tblRoster[Course / Section],MATCH($C217,tblRoster[Enrollment ID],0)),"")))</f>
        <v/>
      </c>
      <c r="F217" s="20" t="n"/>
      <c r="G217" s="22" t="n"/>
      <c r="H217" s="20" t="n"/>
      <c r="I217" s="23">
        <f>IF($A217="","",IF(OR($B217="",$C217="",$G217="",$H217=""),"",IF(AND($H217="Yes",Dashboard!$B$5="No"),0,$G217)))</f>
        <v/>
      </c>
      <c r="J217" s="20" t="n"/>
      <c r="K217" s="20" t="n"/>
      <c r="L217" s="37" t="n"/>
      <c r="M217" s="24">
        <f>IF($A217="","",IF(COUNTIF(tblAbsenceLog[Record ID],$A217)&gt;1,"Duplicate Record ID",IF($B217="","Missing Absence Date",IF($C217="","Missing Enrollment ID",IF(COUNTIF(tblRoster[Enrollment ID],$C217)=0,"Enrollment ID Not Found",IF($F217="","Missing Category",IF(OR($G217="",NOT(ISNUMBER($G217)),$G217&lt;=0),"Invalid Absence Units",IF($H217="","Missing Excused Status",IF($B217&gt;Dashboard!$B$4,"Future to As of Date","OK")))))))))</f>
        <v/>
      </c>
    </row>
    <row r="218">
      <c r="A218" s="20" t="n"/>
      <c r="B218" s="37" t="n"/>
      <c r="C218" s="20" t="n"/>
      <c r="D218" s="24">
        <f>IF($A218="","",IF($C218="","",IFERROR(INDEX(tblRoster[Participant Name],MATCH($C218,tblRoster[Enrollment ID],0)),"")))</f>
        <v/>
      </c>
      <c r="E218" s="24">
        <f>IF($A218="","",IF($C218="","",IFERROR(INDEX(tblRoster[Course / Section],MATCH($C218,tblRoster[Enrollment ID],0)),"")))</f>
        <v/>
      </c>
      <c r="F218" s="20" t="n"/>
      <c r="G218" s="22" t="n"/>
      <c r="H218" s="20" t="n"/>
      <c r="I218" s="23">
        <f>IF($A218="","",IF(OR($B218="",$C218="",$G218="",$H218=""),"",IF(AND($H218="Yes",Dashboard!$B$5="No"),0,$G218)))</f>
        <v/>
      </c>
      <c r="J218" s="20" t="n"/>
      <c r="K218" s="20" t="n"/>
      <c r="L218" s="37" t="n"/>
      <c r="M218" s="24">
        <f>IF($A218="","",IF(COUNTIF(tblAbsenceLog[Record ID],$A218)&gt;1,"Duplicate Record ID",IF($B218="","Missing Absence Date",IF($C218="","Missing Enrollment ID",IF(COUNTIF(tblRoster[Enrollment ID],$C218)=0,"Enrollment ID Not Found",IF($F218="","Missing Category",IF(OR($G218="",NOT(ISNUMBER($G218)),$G218&lt;=0),"Invalid Absence Units",IF($H218="","Missing Excused Status",IF($B218&gt;Dashboard!$B$4,"Future to As of Date","OK")))))))))</f>
        <v/>
      </c>
    </row>
    <row r="219">
      <c r="A219" s="20" t="n"/>
      <c r="B219" s="37" t="n"/>
      <c r="C219" s="20" t="n"/>
      <c r="D219" s="24">
        <f>IF($A219="","",IF($C219="","",IFERROR(INDEX(tblRoster[Participant Name],MATCH($C219,tblRoster[Enrollment ID],0)),"")))</f>
        <v/>
      </c>
      <c r="E219" s="24">
        <f>IF($A219="","",IF($C219="","",IFERROR(INDEX(tblRoster[Course / Section],MATCH($C219,tblRoster[Enrollment ID],0)),"")))</f>
        <v/>
      </c>
      <c r="F219" s="20" t="n"/>
      <c r="G219" s="22" t="n"/>
      <c r="H219" s="20" t="n"/>
      <c r="I219" s="23">
        <f>IF($A219="","",IF(OR($B219="",$C219="",$G219="",$H219=""),"",IF(AND($H219="Yes",Dashboard!$B$5="No"),0,$G219)))</f>
        <v/>
      </c>
      <c r="J219" s="20" t="n"/>
      <c r="K219" s="20" t="n"/>
      <c r="L219" s="37" t="n"/>
      <c r="M219" s="24">
        <f>IF($A219="","",IF(COUNTIF(tblAbsenceLog[Record ID],$A219)&gt;1,"Duplicate Record ID",IF($B219="","Missing Absence Date",IF($C219="","Missing Enrollment ID",IF(COUNTIF(tblRoster[Enrollment ID],$C219)=0,"Enrollment ID Not Found",IF($F219="","Missing Category",IF(OR($G219="",NOT(ISNUMBER($G219)),$G219&lt;=0),"Invalid Absence Units",IF($H219="","Missing Excused Status",IF($B219&gt;Dashboard!$B$4,"Future to As of Date","OK")))))))))</f>
        <v/>
      </c>
    </row>
    <row r="220">
      <c r="A220" s="20" t="n"/>
      <c r="B220" s="37" t="n"/>
      <c r="C220" s="20" t="n"/>
      <c r="D220" s="24">
        <f>IF($A220="","",IF($C220="","",IFERROR(INDEX(tblRoster[Participant Name],MATCH($C220,tblRoster[Enrollment ID],0)),"")))</f>
        <v/>
      </c>
      <c r="E220" s="24">
        <f>IF($A220="","",IF($C220="","",IFERROR(INDEX(tblRoster[Course / Section],MATCH($C220,tblRoster[Enrollment ID],0)),"")))</f>
        <v/>
      </c>
      <c r="F220" s="20" t="n"/>
      <c r="G220" s="22" t="n"/>
      <c r="H220" s="20" t="n"/>
      <c r="I220" s="23">
        <f>IF($A220="","",IF(OR($B220="",$C220="",$G220="",$H220=""),"",IF(AND($H220="Yes",Dashboard!$B$5="No"),0,$G220)))</f>
        <v/>
      </c>
      <c r="J220" s="20" t="n"/>
      <c r="K220" s="20" t="n"/>
      <c r="L220" s="37" t="n"/>
      <c r="M220" s="24">
        <f>IF($A220="","",IF(COUNTIF(tblAbsenceLog[Record ID],$A220)&gt;1,"Duplicate Record ID",IF($B220="","Missing Absence Date",IF($C220="","Missing Enrollment ID",IF(COUNTIF(tblRoster[Enrollment ID],$C220)=0,"Enrollment ID Not Found",IF($F220="","Missing Category",IF(OR($G220="",NOT(ISNUMBER($G220)),$G220&lt;=0),"Invalid Absence Units",IF($H220="","Missing Excused Status",IF($B220&gt;Dashboard!$B$4,"Future to As of Date","OK")))))))))</f>
        <v/>
      </c>
    </row>
    <row r="221">
      <c r="A221" s="20" t="n"/>
      <c r="B221" s="37" t="n"/>
      <c r="C221" s="20" t="n"/>
      <c r="D221" s="24">
        <f>IF($A221="","",IF($C221="","",IFERROR(INDEX(tblRoster[Participant Name],MATCH($C221,tblRoster[Enrollment ID],0)),"")))</f>
        <v/>
      </c>
      <c r="E221" s="24">
        <f>IF($A221="","",IF($C221="","",IFERROR(INDEX(tblRoster[Course / Section],MATCH($C221,tblRoster[Enrollment ID],0)),"")))</f>
        <v/>
      </c>
      <c r="F221" s="20" t="n"/>
      <c r="G221" s="22" t="n"/>
      <c r="H221" s="20" t="n"/>
      <c r="I221" s="23">
        <f>IF($A221="","",IF(OR($B221="",$C221="",$G221="",$H221=""),"",IF(AND($H221="Yes",Dashboard!$B$5="No"),0,$G221)))</f>
        <v/>
      </c>
      <c r="J221" s="20" t="n"/>
      <c r="K221" s="20" t="n"/>
      <c r="L221" s="37" t="n"/>
      <c r="M221" s="24">
        <f>IF($A221="","",IF(COUNTIF(tblAbsenceLog[Record ID],$A221)&gt;1,"Duplicate Record ID",IF($B221="","Missing Absence Date",IF($C221="","Missing Enrollment ID",IF(COUNTIF(tblRoster[Enrollment ID],$C221)=0,"Enrollment ID Not Found",IF($F221="","Missing Category",IF(OR($G221="",NOT(ISNUMBER($G221)),$G221&lt;=0),"Invalid Absence Units",IF($H221="","Missing Excused Status",IF($B221&gt;Dashboard!$B$4,"Future to As of Date","OK")))))))))</f>
        <v/>
      </c>
    </row>
    <row r="222">
      <c r="A222" s="20" t="n"/>
      <c r="B222" s="37" t="n"/>
      <c r="C222" s="20" t="n"/>
      <c r="D222" s="24">
        <f>IF($A222="","",IF($C222="","",IFERROR(INDEX(tblRoster[Participant Name],MATCH($C222,tblRoster[Enrollment ID],0)),"")))</f>
        <v/>
      </c>
      <c r="E222" s="24">
        <f>IF($A222="","",IF($C222="","",IFERROR(INDEX(tblRoster[Course / Section],MATCH($C222,tblRoster[Enrollment ID],0)),"")))</f>
        <v/>
      </c>
      <c r="F222" s="20" t="n"/>
      <c r="G222" s="22" t="n"/>
      <c r="H222" s="20" t="n"/>
      <c r="I222" s="23">
        <f>IF($A222="","",IF(OR($B222="",$C222="",$G222="",$H222=""),"",IF(AND($H222="Yes",Dashboard!$B$5="No"),0,$G222)))</f>
        <v/>
      </c>
      <c r="J222" s="20" t="n"/>
      <c r="K222" s="20" t="n"/>
      <c r="L222" s="37" t="n"/>
      <c r="M222" s="24">
        <f>IF($A222="","",IF(COUNTIF(tblAbsenceLog[Record ID],$A222)&gt;1,"Duplicate Record ID",IF($B222="","Missing Absence Date",IF($C222="","Missing Enrollment ID",IF(COUNTIF(tblRoster[Enrollment ID],$C222)=0,"Enrollment ID Not Found",IF($F222="","Missing Category",IF(OR($G222="",NOT(ISNUMBER($G222)),$G222&lt;=0),"Invalid Absence Units",IF($H222="","Missing Excused Status",IF($B222&gt;Dashboard!$B$4,"Future to As of Date","OK")))))))))</f>
        <v/>
      </c>
    </row>
    <row r="223">
      <c r="A223" s="20" t="n"/>
      <c r="B223" s="37" t="n"/>
      <c r="C223" s="20" t="n"/>
      <c r="D223" s="24">
        <f>IF($A223="","",IF($C223="","",IFERROR(INDEX(tblRoster[Participant Name],MATCH($C223,tblRoster[Enrollment ID],0)),"")))</f>
        <v/>
      </c>
      <c r="E223" s="24">
        <f>IF($A223="","",IF($C223="","",IFERROR(INDEX(tblRoster[Course / Section],MATCH($C223,tblRoster[Enrollment ID],0)),"")))</f>
        <v/>
      </c>
      <c r="F223" s="20" t="n"/>
      <c r="G223" s="22" t="n"/>
      <c r="H223" s="20" t="n"/>
      <c r="I223" s="23">
        <f>IF($A223="","",IF(OR($B223="",$C223="",$G223="",$H223=""),"",IF(AND($H223="Yes",Dashboard!$B$5="No"),0,$G223)))</f>
        <v/>
      </c>
      <c r="J223" s="20" t="n"/>
      <c r="K223" s="20" t="n"/>
      <c r="L223" s="37" t="n"/>
      <c r="M223" s="24">
        <f>IF($A223="","",IF(COUNTIF(tblAbsenceLog[Record ID],$A223)&gt;1,"Duplicate Record ID",IF($B223="","Missing Absence Date",IF($C223="","Missing Enrollment ID",IF(COUNTIF(tblRoster[Enrollment ID],$C223)=0,"Enrollment ID Not Found",IF($F223="","Missing Category",IF(OR($G223="",NOT(ISNUMBER($G223)),$G223&lt;=0),"Invalid Absence Units",IF($H223="","Missing Excused Status",IF($B223&gt;Dashboard!$B$4,"Future to As of Date","OK")))))))))</f>
        <v/>
      </c>
    </row>
    <row r="224">
      <c r="A224" s="20" t="n"/>
      <c r="B224" s="37" t="n"/>
      <c r="C224" s="20" t="n"/>
      <c r="D224" s="24">
        <f>IF($A224="","",IF($C224="","",IFERROR(INDEX(tblRoster[Participant Name],MATCH($C224,tblRoster[Enrollment ID],0)),"")))</f>
        <v/>
      </c>
      <c r="E224" s="24">
        <f>IF($A224="","",IF($C224="","",IFERROR(INDEX(tblRoster[Course / Section],MATCH($C224,tblRoster[Enrollment ID],0)),"")))</f>
        <v/>
      </c>
      <c r="F224" s="20" t="n"/>
      <c r="G224" s="22" t="n"/>
      <c r="H224" s="20" t="n"/>
      <c r="I224" s="23">
        <f>IF($A224="","",IF(OR($B224="",$C224="",$G224="",$H224=""),"",IF(AND($H224="Yes",Dashboard!$B$5="No"),0,$G224)))</f>
        <v/>
      </c>
      <c r="J224" s="20" t="n"/>
      <c r="K224" s="20" t="n"/>
      <c r="L224" s="37" t="n"/>
      <c r="M224" s="24">
        <f>IF($A224="","",IF(COUNTIF(tblAbsenceLog[Record ID],$A224)&gt;1,"Duplicate Record ID",IF($B224="","Missing Absence Date",IF($C224="","Missing Enrollment ID",IF(COUNTIF(tblRoster[Enrollment ID],$C224)=0,"Enrollment ID Not Found",IF($F224="","Missing Category",IF(OR($G224="",NOT(ISNUMBER($G224)),$G224&lt;=0),"Invalid Absence Units",IF($H224="","Missing Excused Status",IF($B224&gt;Dashboard!$B$4,"Future to As of Date","OK")))))))))</f>
        <v/>
      </c>
    </row>
    <row r="225">
      <c r="A225" s="20" t="n"/>
      <c r="B225" s="37" t="n"/>
      <c r="C225" s="20" t="n"/>
      <c r="D225" s="24">
        <f>IF($A225="","",IF($C225="","",IFERROR(INDEX(tblRoster[Participant Name],MATCH($C225,tblRoster[Enrollment ID],0)),"")))</f>
        <v/>
      </c>
      <c r="E225" s="24">
        <f>IF($A225="","",IF($C225="","",IFERROR(INDEX(tblRoster[Course / Section],MATCH($C225,tblRoster[Enrollment ID],0)),"")))</f>
        <v/>
      </c>
      <c r="F225" s="20" t="n"/>
      <c r="G225" s="22" t="n"/>
      <c r="H225" s="20" t="n"/>
      <c r="I225" s="23">
        <f>IF($A225="","",IF(OR($B225="",$C225="",$G225="",$H225=""),"",IF(AND($H225="Yes",Dashboard!$B$5="No"),0,$G225)))</f>
        <v/>
      </c>
      <c r="J225" s="20" t="n"/>
      <c r="K225" s="20" t="n"/>
      <c r="L225" s="37" t="n"/>
      <c r="M225" s="24">
        <f>IF($A225="","",IF(COUNTIF(tblAbsenceLog[Record ID],$A225)&gt;1,"Duplicate Record ID",IF($B225="","Missing Absence Date",IF($C225="","Missing Enrollment ID",IF(COUNTIF(tblRoster[Enrollment ID],$C225)=0,"Enrollment ID Not Found",IF($F225="","Missing Category",IF(OR($G225="",NOT(ISNUMBER($G225)),$G225&lt;=0),"Invalid Absence Units",IF($H225="","Missing Excused Status",IF($B225&gt;Dashboard!$B$4,"Future to As of Date","OK")))))))))</f>
        <v/>
      </c>
    </row>
    <row r="226">
      <c r="A226" s="20" t="n"/>
      <c r="B226" s="37" t="n"/>
      <c r="C226" s="20" t="n"/>
      <c r="D226" s="24">
        <f>IF($A226="","",IF($C226="","",IFERROR(INDEX(tblRoster[Participant Name],MATCH($C226,tblRoster[Enrollment ID],0)),"")))</f>
        <v/>
      </c>
      <c r="E226" s="24">
        <f>IF($A226="","",IF($C226="","",IFERROR(INDEX(tblRoster[Course / Section],MATCH($C226,tblRoster[Enrollment ID],0)),"")))</f>
        <v/>
      </c>
      <c r="F226" s="20" t="n"/>
      <c r="G226" s="22" t="n"/>
      <c r="H226" s="20" t="n"/>
      <c r="I226" s="23">
        <f>IF($A226="","",IF(OR($B226="",$C226="",$G226="",$H226=""),"",IF(AND($H226="Yes",Dashboard!$B$5="No"),0,$G226)))</f>
        <v/>
      </c>
      <c r="J226" s="20" t="n"/>
      <c r="K226" s="20" t="n"/>
      <c r="L226" s="37" t="n"/>
      <c r="M226" s="24">
        <f>IF($A226="","",IF(COUNTIF(tblAbsenceLog[Record ID],$A226)&gt;1,"Duplicate Record ID",IF($B226="","Missing Absence Date",IF($C226="","Missing Enrollment ID",IF(COUNTIF(tblRoster[Enrollment ID],$C226)=0,"Enrollment ID Not Found",IF($F226="","Missing Category",IF(OR($G226="",NOT(ISNUMBER($G226)),$G226&lt;=0),"Invalid Absence Units",IF($H226="","Missing Excused Status",IF($B226&gt;Dashboard!$B$4,"Future to As of Date","OK")))))))))</f>
        <v/>
      </c>
    </row>
    <row r="227">
      <c r="A227" s="20" t="n"/>
      <c r="B227" s="37" t="n"/>
      <c r="C227" s="20" t="n"/>
      <c r="D227" s="24">
        <f>IF($A227="","",IF($C227="","",IFERROR(INDEX(tblRoster[Participant Name],MATCH($C227,tblRoster[Enrollment ID],0)),"")))</f>
        <v/>
      </c>
      <c r="E227" s="24">
        <f>IF($A227="","",IF($C227="","",IFERROR(INDEX(tblRoster[Course / Section],MATCH($C227,tblRoster[Enrollment ID],0)),"")))</f>
        <v/>
      </c>
      <c r="F227" s="20" t="n"/>
      <c r="G227" s="22" t="n"/>
      <c r="H227" s="20" t="n"/>
      <c r="I227" s="23">
        <f>IF($A227="","",IF(OR($B227="",$C227="",$G227="",$H227=""),"",IF(AND($H227="Yes",Dashboard!$B$5="No"),0,$G227)))</f>
        <v/>
      </c>
      <c r="J227" s="20" t="n"/>
      <c r="K227" s="20" t="n"/>
      <c r="L227" s="37" t="n"/>
      <c r="M227" s="24">
        <f>IF($A227="","",IF(COUNTIF(tblAbsenceLog[Record ID],$A227)&gt;1,"Duplicate Record ID",IF($B227="","Missing Absence Date",IF($C227="","Missing Enrollment ID",IF(COUNTIF(tblRoster[Enrollment ID],$C227)=0,"Enrollment ID Not Found",IF($F227="","Missing Category",IF(OR($G227="",NOT(ISNUMBER($G227)),$G227&lt;=0),"Invalid Absence Units",IF($H227="","Missing Excused Status",IF($B227&gt;Dashboard!$B$4,"Future to As of Date","OK")))))))))</f>
        <v/>
      </c>
    </row>
    <row r="228">
      <c r="A228" s="20" t="n"/>
      <c r="B228" s="37" t="n"/>
      <c r="C228" s="20" t="n"/>
      <c r="D228" s="24">
        <f>IF($A228="","",IF($C228="","",IFERROR(INDEX(tblRoster[Participant Name],MATCH($C228,tblRoster[Enrollment ID],0)),"")))</f>
        <v/>
      </c>
      <c r="E228" s="24">
        <f>IF($A228="","",IF($C228="","",IFERROR(INDEX(tblRoster[Course / Section],MATCH($C228,tblRoster[Enrollment ID],0)),"")))</f>
        <v/>
      </c>
      <c r="F228" s="20" t="n"/>
      <c r="G228" s="22" t="n"/>
      <c r="H228" s="20" t="n"/>
      <c r="I228" s="23">
        <f>IF($A228="","",IF(OR($B228="",$C228="",$G228="",$H228=""),"",IF(AND($H228="Yes",Dashboard!$B$5="No"),0,$G228)))</f>
        <v/>
      </c>
      <c r="J228" s="20" t="n"/>
      <c r="K228" s="20" t="n"/>
      <c r="L228" s="37" t="n"/>
      <c r="M228" s="24">
        <f>IF($A228="","",IF(COUNTIF(tblAbsenceLog[Record ID],$A228)&gt;1,"Duplicate Record ID",IF($B228="","Missing Absence Date",IF($C228="","Missing Enrollment ID",IF(COUNTIF(tblRoster[Enrollment ID],$C228)=0,"Enrollment ID Not Found",IF($F228="","Missing Category",IF(OR($G228="",NOT(ISNUMBER($G228)),$G228&lt;=0),"Invalid Absence Units",IF($H228="","Missing Excused Status",IF($B228&gt;Dashboard!$B$4,"Future to As of Date","OK")))))))))</f>
        <v/>
      </c>
    </row>
    <row r="229">
      <c r="A229" s="20" t="n"/>
      <c r="B229" s="37" t="n"/>
      <c r="C229" s="20" t="n"/>
      <c r="D229" s="24">
        <f>IF($A229="","",IF($C229="","",IFERROR(INDEX(tblRoster[Participant Name],MATCH($C229,tblRoster[Enrollment ID],0)),"")))</f>
        <v/>
      </c>
      <c r="E229" s="24">
        <f>IF($A229="","",IF($C229="","",IFERROR(INDEX(tblRoster[Course / Section],MATCH($C229,tblRoster[Enrollment ID],0)),"")))</f>
        <v/>
      </c>
      <c r="F229" s="20" t="n"/>
      <c r="G229" s="22" t="n"/>
      <c r="H229" s="20" t="n"/>
      <c r="I229" s="23">
        <f>IF($A229="","",IF(OR($B229="",$C229="",$G229="",$H229=""),"",IF(AND($H229="Yes",Dashboard!$B$5="No"),0,$G229)))</f>
        <v/>
      </c>
      <c r="J229" s="20" t="n"/>
      <c r="K229" s="20" t="n"/>
      <c r="L229" s="37" t="n"/>
      <c r="M229" s="24">
        <f>IF($A229="","",IF(COUNTIF(tblAbsenceLog[Record ID],$A229)&gt;1,"Duplicate Record ID",IF($B229="","Missing Absence Date",IF($C229="","Missing Enrollment ID",IF(COUNTIF(tblRoster[Enrollment ID],$C229)=0,"Enrollment ID Not Found",IF($F229="","Missing Category",IF(OR($G229="",NOT(ISNUMBER($G229)),$G229&lt;=0),"Invalid Absence Units",IF($H229="","Missing Excused Status",IF($B229&gt;Dashboard!$B$4,"Future to As of Date","OK")))))))))</f>
        <v/>
      </c>
    </row>
    <row r="230">
      <c r="A230" s="20" t="n"/>
      <c r="B230" s="37" t="n"/>
      <c r="C230" s="20" t="n"/>
      <c r="D230" s="24">
        <f>IF($A230="","",IF($C230="","",IFERROR(INDEX(tblRoster[Participant Name],MATCH($C230,tblRoster[Enrollment ID],0)),"")))</f>
        <v/>
      </c>
      <c r="E230" s="24">
        <f>IF($A230="","",IF($C230="","",IFERROR(INDEX(tblRoster[Course / Section],MATCH($C230,tblRoster[Enrollment ID],0)),"")))</f>
        <v/>
      </c>
      <c r="F230" s="20" t="n"/>
      <c r="G230" s="22" t="n"/>
      <c r="H230" s="20" t="n"/>
      <c r="I230" s="23">
        <f>IF($A230="","",IF(OR($B230="",$C230="",$G230="",$H230=""),"",IF(AND($H230="Yes",Dashboard!$B$5="No"),0,$G230)))</f>
        <v/>
      </c>
      <c r="J230" s="20" t="n"/>
      <c r="K230" s="20" t="n"/>
      <c r="L230" s="37" t="n"/>
      <c r="M230" s="24">
        <f>IF($A230="","",IF(COUNTIF(tblAbsenceLog[Record ID],$A230)&gt;1,"Duplicate Record ID",IF($B230="","Missing Absence Date",IF($C230="","Missing Enrollment ID",IF(COUNTIF(tblRoster[Enrollment ID],$C230)=0,"Enrollment ID Not Found",IF($F230="","Missing Category",IF(OR($G230="",NOT(ISNUMBER($G230)),$G230&lt;=0),"Invalid Absence Units",IF($H230="","Missing Excused Status",IF($B230&gt;Dashboard!$B$4,"Future to As of Date","OK")))))))))</f>
        <v/>
      </c>
    </row>
    <row r="231">
      <c r="A231" s="20" t="n"/>
      <c r="B231" s="37" t="n"/>
      <c r="C231" s="20" t="n"/>
      <c r="D231" s="24">
        <f>IF($A231="","",IF($C231="","",IFERROR(INDEX(tblRoster[Participant Name],MATCH($C231,tblRoster[Enrollment ID],0)),"")))</f>
        <v/>
      </c>
      <c r="E231" s="24">
        <f>IF($A231="","",IF($C231="","",IFERROR(INDEX(tblRoster[Course / Section],MATCH($C231,tblRoster[Enrollment ID],0)),"")))</f>
        <v/>
      </c>
      <c r="F231" s="20" t="n"/>
      <c r="G231" s="22" t="n"/>
      <c r="H231" s="20" t="n"/>
      <c r="I231" s="23">
        <f>IF($A231="","",IF(OR($B231="",$C231="",$G231="",$H231=""),"",IF(AND($H231="Yes",Dashboard!$B$5="No"),0,$G231)))</f>
        <v/>
      </c>
      <c r="J231" s="20" t="n"/>
      <c r="K231" s="20" t="n"/>
      <c r="L231" s="37" t="n"/>
      <c r="M231" s="24">
        <f>IF($A231="","",IF(COUNTIF(tblAbsenceLog[Record ID],$A231)&gt;1,"Duplicate Record ID",IF($B231="","Missing Absence Date",IF($C231="","Missing Enrollment ID",IF(COUNTIF(tblRoster[Enrollment ID],$C231)=0,"Enrollment ID Not Found",IF($F231="","Missing Category",IF(OR($G231="",NOT(ISNUMBER($G231)),$G231&lt;=0),"Invalid Absence Units",IF($H231="","Missing Excused Status",IF($B231&gt;Dashboard!$B$4,"Future to As of Date","OK")))))))))</f>
        <v/>
      </c>
    </row>
    <row r="232">
      <c r="A232" s="20" t="n"/>
      <c r="B232" s="37" t="n"/>
      <c r="C232" s="20" t="n"/>
      <c r="D232" s="24">
        <f>IF($A232="","",IF($C232="","",IFERROR(INDEX(tblRoster[Participant Name],MATCH($C232,tblRoster[Enrollment ID],0)),"")))</f>
        <v/>
      </c>
      <c r="E232" s="24">
        <f>IF($A232="","",IF($C232="","",IFERROR(INDEX(tblRoster[Course / Section],MATCH($C232,tblRoster[Enrollment ID],0)),"")))</f>
        <v/>
      </c>
      <c r="F232" s="20" t="n"/>
      <c r="G232" s="22" t="n"/>
      <c r="H232" s="20" t="n"/>
      <c r="I232" s="23">
        <f>IF($A232="","",IF(OR($B232="",$C232="",$G232="",$H232=""),"",IF(AND($H232="Yes",Dashboard!$B$5="No"),0,$G232)))</f>
        <v/>
      </c>
      <c r="J232" s="20" t="n"/>
      <c r="K232" s="20" t="n"/>
      <c r="L232" s="37" t="n"/>
      <c r="M232" s="24">
        <f>IF($A232="","",IF(COUNTIF(tblAbsenceLog[Record ID],$A232)&gt;1,"Duplicate Record ID",IF($B232="","Missing Absence Date",IF($C232="","Missing Enrollment ID",IF(COUNTIF(tblRoster[Enrollment ID],$C232)=0,"Enrollment ID Not Found",IF($F232="","Missing Category",IF(OR($G232="",NOT(ISNUMBER($G232)),$G232&lt;=0),"Invalid Absence Units",IF($H232="","Missing Excused Status",IF($B232&gt;Dashboard!$B$4,"Future to As of Date","OK")))))))))</f>
        <v/>
      </c>
    </row>
    <row r="233">
      <c r="A233" s="20" t="n"/>
      <c r="B233" s="37" t="n"/>
      <c r="C233" s="20" t="n"/>
      <c r="D233" s="24">
        <f>IF($A233="","",IF($C233="","",IFERROR(INDEX(tblRoster[Participant Name],MATCH($C233,tblRoster[Enrollment ID],0)),"")))</f>
        <v/>
      </c>
      <c r="E233" s="24">
        <f>IF($A233="","",IF($C233="","",IFERROR(INDEX(tblRoster[Course / Section],MATCH($C233,tblRoster[Enrollment ID],0)),"")))</f>
        <v/>
      </c>
      <c r="F233" s="20" t="n"/>
      <c r="G233" s="22" t="n"/>
      <c r="H233" s="20" t="n"/>
      <c r="I233" s="23">
        <f>IF($A233="","",IF(OR($B233="",$C233="",$G233="",$H233=""),"",IF(AND($H233="Yes",Dashboard!$B$5="No"),0,$G233)))</f>
        <v/>
      </c>
      <c r="J233" s="20" t="n"/>
      <c r="K233" s="20" t="n"/>
      <c r="L233" s="37" t="n"/>
      <c r="M233" s="24">
        <f>IF($A233="","",IF(COUNTIF(tblAbsenceLog[Record ID],$A233)&gt;1,"Duplicate Record ID",IF($B233="","Missing Absence Date",IF($C233="","Missing Enrollment ID",IF(COUNTIF(tblRoster[Enrollment ID],$C233)=0,"Enrollment ID Not Found",IF($F233="","Missing Category",IF(OR($G233="",NOT(ISNUMBER($G233)),$G233&lt;=0),"Invalid Absence Units",IF($H233="","Missing Excused Status",IF($B233&gt;Dashboard!$B$4,"Future to As of Date","OK")))))))))</f>
        <v/>
      </c>
    </row>
    <row r="234">
      <c r="A234" s="20" t="n"/>
      <c r="B234" s="37" t="n"/>
      <c r="C234" s="20" t="n"/>
      <c r="D234" s="24">
        <f>IF($A234="","",IF($C234="","",IFERROR(INDEX(tblRoster[Participant Name],MATCH($C234,tblRoster[Enrollment ID],0)),"")))</f>
        <v/>
      </c>
      <c r="E234" s="24">
        <f>IF($A234="","",IF($C234="","",IFERROR(INDEX(tblRoster[Course / Section],MATCH($C234,tblRoster[Enrollment ID],0)),"")))</f>
        <v/>
      </c>
      <c r="F234" s="20" t="n"/>
      <c r="G234" s="22" t="n"/>
      <c r="H234" s="20" t="n"/>
      <c r="I234" s="23">
        <f>IF($A234="","",IF(OR($B234="",$C234="",$G234="",$H234=""),"",IF(AND($H234="Yes",Dashboard!$B$5="No"),0,$G234)))</f>
        <v/>
      </c>
      <c r="J234" s="20" t="n"/>
      <c r="K234" s="20" t="n"/>
      <c r="L234" s="37" t="n"/>
      <c r="M234" s="24">
        <f>IF($A234="","",IF(COUNTIF(tblAbsenceLog[Record ID],$A234)&gt;1,"Duplicate Record ID",IF($B234="","Missing Absence Date",IF($C234="","Missing Enrollment ID",IF(COUNTIF(tblRoster[Enrollment ID],$C234)=0,"Enrollment ID Not Found",IF($F234="","Missing Category",IF(OR($G234="",NOT(ISNUMBER($G234)),$G234&lt;=0),"Invalid Absence Units",IF($H234="","Missing Excused Status",IF($B234&gt;Dashboard!$B$4,"Future to As of Date","OK")))))))))</f>
        <v/>
      </c>
    </row>
    <row r="235">
      <c r="A235" s="20" t="n"/>
      <c r="B235" s="37" t="n"/>
      <c r="C235" s="20" t="n"/>
      <c r="D235" s="24">
        <f>IF($A235="","",IF($C235="","",IFERROR(INDEX(tblRoster[Participant Name],MATCH($C235,tblRoster[Enrollment ID],0)),"")))</f>
        <v/>
      </c>
      <c r="E235" s="24">
        <f>IF($A235="","",IF($C235="","",IFERROR(INDEX(tblRoster[Course / Section],MATCH($C235,tblRoster[Enrollment ID],0)),"")))</f>
        <v/>
      </c>
      <c r="F235" s="20" t="n"/>
      <c r="G235" s="22" t="n"/>
      <c r="H235" s="20" t="n"/>
      <c r="I235" s="23">
        <f>IF($A235="","",IF(OR($B235="",$C235="",$G235="",$H235=""),"",IF(AND($H235="Yes",Dashboard!$B$5="No"),0,$G235)))</f>
        <v/>
      </c>
      <c r="J235" s="20" t="n"/>
      <c r="K235" s="20" t="n"/>
      <c r="L235" s="37" t="n"/>
      <c r="M235" s="24">
        <f>IF($A235="","",IF(COUNTIF(tblAbsenceLog[Record ID],$A235)&gt;1,"Duplicate Record ID",IF($B235="","Missing Absence Date",IF($C235="","Missing Enrollment ID",IF(COUNTIF(tblRoster[Enrollment ID],$C235)=0,"Enrollment ID Not Found",IF($F235="","Missing Category",IF(OR($G235="",NOT(ISNUMBER($G235)),$G235&lt;=0),"Invalid Absence Units",IF($H235="","Missing Excused Status",IF($B235&gt;Dashboard!$B$4,"Future to As of Date","OK")))))))))</f>
        <v/>
      </c>
    </row>
    <row r="236">
      <c r="A236" s="20" t="n"/>
      <c r="B236" s="37" t="n"/>
      <c r="C236" s="20" t="n"/>
      <c r="D236" s="24">
        <f>IF($A236="","",IF($C236="","",IFERROR(INDEX(tblRoster[Participant Name],MATCH($C236,tblRoster[Enrollment ID],0)),"")))</f>
        <v/>
      </c>
      <c r="E236" s="24">
        <f>IF($A236="","",IF($C236="","",IFERROR(INDEX(tblRoster[Course / Section],MATCH($C236,tblRoster[Enrollment ID],0)),"")))</f>
        <v/>
      </c>
      <c r="F236" s="20" t="n"/>
      <c r="G236" s="22" t="n"/>
      <c r="H236" s="20" t="n"/>
      <c r="I236" s="23">
        <f>IF($A236="","",IF(OR($B236="",$C236="",$G236="",$H236=""),"",IF(AND($H236="Yes",Dashboard!$B$5="No"),0,$G236)))</f>
        <v/>
      </c>
      <c r="J236" s="20" t="n"/>
      <c r="K236" s="20" t="n"/>
      <c r="L236" s="37" t="n"/>
      <c r="M236" s="24">
        <f>IF($A236="","",IF(COUNTIF(tblAbsenceLog[Record ID],$A236)&gt;1,"Duplicate Record ID",IF($B236="","Missing Absence Date",IF($C236="","Missing Enrollment ID",IF(COUNTIF(tblRoster[Enrollment ID],$C236)=0,"Enrollment ID Not Found",IF($F236="","Missing Category",IF(OR($G236="",NOT(ISNUMBER($G236)),$G236&lt;=0),"Invalid Absence Units",IF($H236="","Missing Excused Status",IF($B236&gt;Dashboard!$B$4,"Future to As of Date","OK")))))))))</f>
        <v/>
      </c>
    </row>
    <row r="237">
      <c r="A237" s="20" t="n"/>
      <c r="B237" s="37" t="n"/>
      <c r="C237" s="20" t="n"/>
      <c r="D237" s="24">
        <f>IF($A237="","",IF($C237="","",IFERROR(INDEX(tblRoster[Participant Name],MATCH($C237,tblRoster[Enrollment ID],0)),"")))</f>
        <v/>
      </c>
      <c r="E237" s="24">
        <f>IF($A237="","",IF($C237="","",IFERROR(INDEX(tblRoster[Course / Section],MATCH($C237,tblRoster[Enrollment ID],0)),"")))</f>
        <v/>
      </c>
      <c r="F237" s="20" t="n"/>
      <c r="G237" s="22" t="n"/>
      <c r="H237" s="20" t="n"/>
      <c r="I237" s="23">
        <f>IF($A237="","",IF(OR($B237="",$C237="",$G237="",$H237=""),"",IF(AND($H237="Yes",Dashboard!$B$5="No"),0,$G237)))</f>
        <v/>
      </c>
      <c r="J237" s="20" t="n"/>
      <c r="K237" s="20" t="n"/>
      <c r="L237" s="37" t="n"/>
      <c r="M237" s="24">
        <f>IF($A237="","",IF(COUNTIF(tblAbsenceLog[Record ID],$A237)&gt;1,"Duplicate Record ID",IF($B237="","Missing Absence Date",IF($C237="","Missing Enrollment ID",IF(COUNTIF(tblRoster[Enrollment ID],$C237)=0,"Enrollment ID Not Found",IF($F237="","Missing Category",IF(OR($G237="",NOT(ISNUMBER($G237)),$G237&lt;=0),"Invalid Absence Units",IF($H237="","Missing Excused Status",IF($B237&gt;Dashboard!$B$4,"Future to As of Date","OK")))))))))</f>
        <v/>
      </c>
    </row>
    <row r="238">
      <c r="A238" s="20" t="n"/>
      <c r="B238" s="37" t="n"/>
      <c r="C238" s="20" t="n"/>
      <c r="D238" s="24">
        <f>IF($A238="","",IF($C238="","",IFERROR(INDEX(tblRoster[Participant Name],MATCH($C238,tblRoster[Enrollment ID],0)),"")))</f>
        <v/>
      </c>
      <c r="E238" s="24">
        <f>IF($A238="","",IF($C238="","",IFERROR(INDEX(tblRoster[Course / Section],MATCH($C238,tblRoster[Enrollment ID],0)),"")))</f>
        <v/>
      </c>
      <c r="F238" s="20" t="n"/>
      <c r="G238" s="22" t="n"/>
      <c r="H238" s="20" t="n"/>
      <c r="I238" s="23">
        <f>IF($A238="","",IF(OR($B238="",$C238="",$G238="",$H238=""),"",IF(AND($H238="Yes",Dashboard!$B$5="No"),0,$G238)))</f>
        <v/>
      </c>
      <c r="J238" s="20" t="n"/>
      <c r="K238" s="20" t="n"/>
      <c r="L238" s="37" t="n"/>
      <c r="M238" s="24">
        <f>IF($A238="","",IF(COUNTIF(tblAbsenceLog[Record ID],$A238)&gt;1,"Duplicate Record ID",IF($B238="","Missing Absence Date",IF($C238="","Missing Enrollment ID",IF(COUNTIF(tblRoster[Enrollment ID],$C238)=0,"Enrollment ID Not Found",IF($F238="","Missing Category",IF(OR($G238="",NOT(ISNUMBER($G238)),$G238&lt;=0),"Invalid Absence Units",IF($H238="","Missing Excused Status",IF($B238&gt;Dashboard!$B$4,"Future to As of Date","OK")))))))))</f>
        <v/>
      </c>
    </row>
    <row r="239">
      <c r="A239" s="20" t="n"/>
      <c r="B239" s="37" t="n"/>
      <c r="C239" s="20" t="n"/>
      <c r="D239" s="24">
        <f>IF($A239="","",IF($C239="","",IFERROR(INDEX(tblRoster[Participant Name],MATCH($C239,tblRoster[Enrollment ID],0)),"")))</f>
        <v/>
      </c>
      <c r="E239" s="24">
        <f>IF($A239="","",IF($C239="","",IFERROR(INDEX(tblRoster[Course / Section],MATCH($C239,tblRoster[Enrollment ID],0)),"")))</f>
        <v/>
      </c>
      <c r="F239" s="20" t="n"/>
      <c r="G239" s="22" t="n"/>
      <c r="H239" s="20" t="n"/>
      <c r="I239" s="23">
        <f>IF($A239="","",IF(OR($B239="",$C239="",$G239="",$H239=""),"",IF(AND($H239="Yes",Dashboard!$B$5="No"),0,$G239)))</f>
        <v/>
      </c>
      <c r="J239" s="20" t="n"/>
      <c r="K239" s="20" t="n"/>
      <c r="L239" s="37" t="n"/>
      <c r="M239" s="24">
        <f>IF($A239="","",IF(COUNTIF(tblAbsenceLog[Record ID],$A239)&gt;1,"Duplicate Record ID",IF($B239="","Missing Absence Date",IF($C239="","Missing Enrollment ID",IF(COUNTIF(tblRoster[Enrollment ID],$C239)=0,"Enrollment ID Not Found",IF($F239="","Missing Category",IF(OR($G239="",NOT(ISNUMBER($G239)),$G239&lt;=0),"Invalid Absence Units",IF($H239="","Missing Excused Status",IF($B239&gt;Dashboard!$B$4,"Future to As of Date","OK")))))))))</f>
        <v/>
      </c>
    </row>
    <row r="240">
      <c r="A240" s="20" t="n"/>
      <c r="B240" s="37" t="n"/>
      <c r="C240" s="20" t="n"/>
      <c r="D240" s="24">
        <f>IF($A240="","",IF($C240="","",IFERROR(INDEX(tblRoster[Participant Name],MATCH($C240,tblRoster[Enrollment ID],0)),"")))</f>
        <v/>
      </c>
      <c r="E240" s="24">
        <f>IF($A240="","",IF($C240="","",IFERROR(INDEX(tblRoster[Course / Section],MATCH($C240,tblRoster[Enrollment ID],0)),"")))</f>
        <v/>
      </c>
      <c r="F240" s="20" t="n"/>
      <c r="G240" s="22" t="n"/>
      <c r="H240" s="20" t="n"/>
      <c r="I240" s="23">
        <f>IF($A240="","",IF(OR($B240="",$C240="",$G240="",$H240=""),"",IF(AND($H240="Yes",Dashboard!$B$5="No"),0,$G240)))</f>
        <v/>
      </c>
      <c r="J240" s="20" t="n"/>
      <c r="K240" s="20" t="n"/>
      <c r="L240" s="37" t="n"/>
      <c r="M240" s="24">
        <f>IF($A240="","",IF(COUNTIF(tblAbsenceLog[Record ID],$A240)&gt;1,"Duplicate Record ID",IF($B240="","Missing Absence Date",IF($C240="","Missing Enrollment ID",IF(COUNTIF(tblRoster[Enrollment ID],$C240)=0,"Enrollment ID Not Found",IF($F240="","Missing Category",IF(OR($G240="",NOT(ISNUMBER($G240)),$G240&lt;=0),"Invalid Absence Units",IF($H240="","Missing Excused Status",IF($B240&gt;Dashboard!$B$4,"Future to As of Date","OK")))))))))</f>
        <v/>
      </c>
    </row>
    <row r="241">
      <c r="A241" s="20" t="n"/>
      <c r="B241" s="37" t="n"/>
      <c r="C241" s="20" t="n"/>
      <c r="D241" s="24">
        <f>IF($A241="","",IF($C241="","",IFERROR(INDEX(tblRoster[Participant Name],MATCH($C241,tblRoster[Enrollment ID],0)),"")))</f>
        <v/>
      </c>
      <c r="E241" s="24">
        <f>IF($A241="","",IF($C241="","",IFERROR(INDEX(tblRoster[Course / Section],MATCH($C241,tblRoster[Enrollment ID],0)),"")))</f>
        <v/>
      </c>
      <c r="F241" s="20" t="n"/>
      <c r="G241" s="22" t="n"/>
      <c r="H241" s="20" t="n"/>
      <c r="I241" s="23">
        <f>IF($A241="","",IF(OR($B241="",$C241="",$G241="",$H241=""),"",IF(AND($H241="Yes",Dashboard!$B$5="No"),0,$G241)))</f>
        <v/>
      </c>
      <c r="J241" s="20" t="n"/>
      <c r="K241" s="20" t="n"/>
      <c r="L241" s="37" t="n"/>
      <c r="M241" s="24">
        <f>IF($A241="","",IF(COUNTIF(tblAbsenceLog[Record ID],$A241)&gt;1,"Duplicate Record ID",IF($B241="","Missing Absence Date",IF($C241="","Missing Enrollment ID",IF(COUNTIF(tblRoster[Enrollment ID],$C241)=0,"Enrollment ID Not Found",IF($F241="","Missing Category",IF(OR($G241="",NOT(ISNUMBER($G241)),$G241&lt;=0),"Invalid Absence Units",IF($H241="","Missing Excused Status",IF($B241&gt;Dashboard!$B$4,"Future to As of Date","OK")))))))))</f>
        <v/>
      </c>
    </row>
    <row r="242">
      <c r="A242" s="20" t="n"/>
      <c r="B242" s="37" t="n"/>
      <c r="C242" s="20" t="n"/>
      <c r="D242" s="24">
        <f>IF($A242="","",IF($C242="","",IFERROR(INDEX(tblRoster[Participant Name],MATCH($C242,tblRoster[Enrollment ID],0)),"")))</f>
        <v/>
      </c>
      <c r="E242" s="24">
        <f>IF($A242="","",IF($C242="","",IFERROR(INDEX(tblRoster[Course / Section],MATCH($C242,tblRoster[Enrollment ID],0)),"")))</f>
        <v/>
      </c>
      <c r="F242" s="20" t="n"/>
      <c r="G242" s="22" t="n"/>
      <c r="H242" s="20" t="n"/>
      <c r="I242" s="23">
        <f>IF($A242="","",IF(OR($B242="",$C242="",$G242="",$H242=""),"",IF(AND($H242="Yes",Dashboard!$B$5="No"),0,$G242)))</f>
        <v/>
      </c>
      <c r="J242" s="20" t="n"/>
      <c r="K242" s="20" t="n"/>
      <c r="L242" s="37" t="n"/>
      <c r="M242" s="24">
        <f>IF($A242="","",IF(COUNTIF(tblAbsenceLog[Record ID],$A242)&gt;1,"Duplicate Record ID",IF($B242="","Missing Absence Date",IF($C242="","Missing Enrollment ID",IF(COUNTIF(tblRoster[Enrollment ID],$C242)=0,"Enrollment ID Not Found",IF($F242="","Missing Category",IF(OR($G242="",NOT(ISNUMBER($G242)),$G242&lt;=0),"Invalid Absence Units",IF($H242="","Missing Excused Status",IF($B242&gt;Dashboard!$B$4,"Future to As of Date","OK")))))))))</f>
        <v/>
      </c>
    </row>
    <row r="243">
      <c r="A243" s="20" t="n"/>
      <c r="B243" s="37" t="n"/>
      <c r="C243" s="20" t="n"/>
      <c r="D243" s="24">
        <f>IF($A243="","",IF($C243="","",IFERROR(INDEX(tblRoster[Participant Name],MATCH($C243,tblRoster[Enrollment ID],0)),"")))</f>
        <v/>
      </c>
      <c r="E243" s="24">
        <f>IF($A243="","",IF($C243="","",IFERROR(INDEX(tblRoster[Course / Section],MATCH($C243,tblRoster[Enrollment ID],0)),"")))</f>
        <v/>
      </c>
      <c r="F243" s="20" t="n"/>
      <c r="G243" s="22" t="n"/>
      <c r="H243" s="20" t="n"/>
      <c r="I243" s="23">
        <f>IF($A243="","",IF(OR($B243="",$C243="",$G243="",$H243=""),"",IF(AND($H243="Yes",Dashboard!$B$5="No"),0,$G243)))</f>
        <v/>
      </c>
      <c r="J243" s="20" t="n"/>
      <c r="K243" s="20" t="n"/>
      <c r="L243" s="37" t="n"/>
      <c r="M243" s="24">
        <f>IF($A243="","",IF(COUNTIF(tblAbsenceLog[Record ID],$A243)&gt;1,"Duplicate Record ID",IF($B243="","Missing Absence Date",IF($C243="","Missing Enrollment ID",IF(COUNTIF(tblRoster[Enrollment ID],$C243)=0,"Enrollment ID Not Found",IF($F243="","Missing Category",IF(OR($G243="",NOT(ISNUMBER($G243)),$G243&lt;=0),"Invalid Absence Units",IF($H243="","Missing Excused Status",IF($B243&gt;Dashboard!$B$4,"Future to As of Date","OK")))))))))</f>
        <v/>
      </c>
    </row>
    <row r="244">
      <c r="A244" s="20" t="n"/>
      <c r="B244" s="37" t="n"/>
      <c r="C244" s="20" t="n"/>
      <c r="D244" s="24">
        <f>IF($A244="","",IF($C244="","",IFERROR(INDEX(tblRoster[Participant Name],MATCH($C244,tblRoster[Enrollment ID],0)),"")))</f>
        <v/>
      </c>
      <c r="E244" s="24">
        <f>IF($A244="","",IF($C244="","",IFERROR(INDEX(tblRoster[Course / Section],MATCH($C244,tblRoster[Enrollment ID],0)),"")))</f>
        <v/>
      </c>
      <c r="F244" s="20" t="n"/>
      <c r="G244" s="22" t="n"/>
      <c r="H244" s="20" t="n"/>
      <c r="I244" s="23">
        <f>IF($A244="","",IF(OR($B244="",$C244="",$G244="",$H244=""),"",IF(AND($H244="Yes",Dashboard!$B$5="No"),0,$G244)))</f>
        <v/>
      </c>
      <c r="J244" s="20" t="n"/>
      <c r="K244" s="20" t="n"/>
      <c r="L244" s="37" t="n"/>
      <c r="M244" s="24">
        <f>IF($A244="","",IF(COUNTIF(tblAbsenceLog[Record ID],$A244)&gt;1,"Duplicate Record ID",IF($B244="","Missing Absence Date",IF($C244="","Missing Enrollment ID",IF(COUNTIF(tblRoster[Enrollment ID],$C244)=0,"Enrollment ID Not Found",IF($F244="","Missing Category",IF(OR($G244="",NOT(ISNUMBER($G244)),$G244&lt;=0),"Invalid Absence Units",IF($H244="","Missing Excused Status",IF($B244&gt;Dashboard!$B$4,"Future to As of Date","OK")))))))))</f>
        <v/>
      </c>
    </row>
    <row r="245">
      <c r="A245" s="20" t="n"/>
      <c r="B245" s="37" t="n"/>
      <c r="C245" s="20" t="n"/>
      <c r="D245" s="24">
        <f>IF($A245="","",IF($C245="","",IFERROR(INDEX(tblRoster[Participant Name],MATCH($C245,tblRoster[Enrollment ID],0)),"")))</f>
        <v/>
      </c>
      <c r="E245" s="24">
        <f>IF($A245="","",IF($C245="","",IFERROR(INDEX(tblRoster[Course / Section],MATCH($C245,tblRoster[Enrollment ID],0)),"")))</f>
        <v/>
      </c>
      <c r="F245" s="20" t="n"/>
      <c r="G245" s="22" t="n"/>
      <c r="H245" s="20" t="n"/>
      <c r="I245" s="23">
        <f>IF($A245="","",IF(OR($B245="",$C245="",$G245="",$H245=""),"",IF(AND($H245="Yes",Dashboard!$B$5="No"),0,$G245)))</f>
        <v/>
      </c>
      <c r="J245" s="20" t="n"/>
      <c r="K245" s="20" t="n"/>
      <c r="L245" s="37" t="n"/>
      <c r="M245" s="24">
        <f>IF($A245="","",IF(COUNTIF(tblAbsenceLog[Record ID],$A245)&gt;1,"Duplicate Record ID",IF($B245="","Missing Absence Date",IF($C245="","Missing Enrollment ID",IF(COUNTIF(tblRoster[Enrollment ID],$C245)=0,"Enrollment ID Not Found",IF($F245="","Missing Category",IF(OR($G245="",NOT(ISNUMBER($G245)),$G245&lt;=0),"Invalid Absence Units",IF($H245="","Missing Excused Status",IF($B245&gt;Dashboard!$B$4,"Future to As of Date","OK")))))))))</f>
        <v/>
      </c>
    </row>
    <row r="246">
      <c r="A246" s="20" t="n"/>
      <c r="B246" s="37" t="n"/>
      <c r="C246" s="20" t="n"/>
      <c r="D246" s="24">
        <f>IF($A246="","",IF($C246="","",IFERROR(INDEX(tblRoster[Participant Name],MATCH($C246,tblRoster[Enrollment ID],0)),"")))</f>
        <v/>
      </c>
      <c r="E246" s="24">
        <f>IF($A246="","",IF($C246="","",IFERROR(INDEX(tblRoster[Course / Section],MATCH($C246,tblRoster[Enrollment ID],0)),"")))</f>
        <v/>
      </c>
      <c r="F246" s="20" t="n"/>
      <c r="G246" s="22" t="n"/>
      <c r="H246" s="20" t="n"/>
      <c r="I246" s="23">
        <f>IF($A246="","",IF(OR($B246="",$C246="",$G246="",$H246=""),"",IF(AND($H246="Yes",Dashboard!$B$5="No"),0,$G246)))</f>
        <v/>
      </c>
      <c r="J246" s="20" t="n"/>
      <c r="K246" s="20" t="n"/>
      <c r="L246" s="37" t="n"/>
      <c r="M246" s="24">
        <f>IF($A246="","",IF(COUNTIF(tblAbsenceLog[Record ID],$A246)&gt;1,"Duplicate Record ID",IF($B246="","Missing Absence Date",IF($C246="","Missing Enrollment ID",IF(COUNTIF(tblRoster[Enrollment ID],$C246)=0,"Enrollment ID Not Found",IF($F246="","Missing Category",IF(OR($G246="",NOT(ISNUMBER($G246)),$G246&lt;=0),"Invalid Absence Units",IF($H246="","Missing Excused Status",IF($B246&gt;Dashboard!$B$4,"Future to As of Date","OK")))))))))</f>
        <v/>
      </c>
    </row>
    <row r="247">
      <c r="A247" s="20" t="n"/>
      <c r="B247" s="37" t="n"/>
      <c r="C247" s="20" t="n"/>
      <c r="D247" s="24">
        <f>IF($A247="","",IF($C247="","",IFERROR(INDEX(tblRoster[Participant Name],MATCH($C247,tblRoster[Enrollment ID],0)),"")))</f>
        <v/>
      </c>
      <c r="E247" s="24">
        <f>IF($A247="","",IF($C247="","",IFERROR(INDEX(tblRoster[Course / Section],MATCH($C247,tblRoster[Enrollment ID],0)),"")))</f>
        <v/>
      </c>
      <c r="F247" s="20" t="n"/>
      <c r="G247" s="22" t="n"/>
      <c r="H247" s="20" t="n"/>
      <c r="I247" s="23">
        <f>IF($A247="","",IF(OR($B247="",$C247="",$G247="",$H247=""),"",IF(AND($H247="Yes",Dashboard!$B$5="No"),0,$G247)))</f>
        <v/>
      </c>
      <c r="J247" s="20" t="n"/>
      <c r="K247" s="20" t="n"/>
      <c r="L247" s="37" t="n"/>
      <c r="M247" s="24">
        <f>IF($A247="","",IF(COUNTIF(tblAbsenceLog[Record ID],$A247)&gt;1,"Duplicate Record ID",IF($B247="","Missing Absence Date",IF($C247="","Missing Enrollment ID",IF(COUNTIF(tblRoster[Enrollment ID],$C247)=0,"Enrollment ID Not Found",IF($F247="","Missing Category",IF(OR($G247="",NOT(ISNUMBER($G247)),$G247&lt;=0),"Invalid Absence Units",IF($H247="","Missing Excused Status",IF($B247&gt;Dashboard!$B$4,"Future to As of Date","OK")))))))))</f>
        <v/>
      </c>
    </row>
    <row r="248">
      <c r="A248" s="20" t="n"/>
      <c r="B248" s="37" t="n"/>
      <c r="C248" s="20" t="n"/>
      <c r="D248" s="24">
        <f>IF($A248="","",IF($C248="","",IFERROR(INDEX(tblRoster[Participant Name],MATCH($C248,tblRoster[Enrollment ID],0)),"")))</f>
        <v/>
      </c>
      <c r="E248" s="24">
        <f>IF($A248="","",IF($C248="","",IFERROR(INDEX(tblRoster[Course / Section],MATCH($C248,tblRoster[Enrollment ID],0)),"")))</f>
        <v/>
      </c>
      <c r="F248" s="20" t="n"/>
      <c r="G248" s="22" t="n"/>
      <c r="H248" s="20" t="n"/>
      <c r="I248" s="23">
        <f>IF($A248="","",IF(OR($B248="",$C248="",$G248="",$H248=""),"",IF(AND($H248="Yes",Dashboard!$B$5="No"),0,$G248)))</f>
        <v/>
      </c>
      <c r="J248" s="20" t="n"/>
      <c r="K248" s="20" t="n"/>
      <c r="L248" s="37" t="n"/>
      <c r="M248" s="24">
        <f>IF($A248="","",IF(COUNTIF(tblAbsenceLog[Record ID],$A248)&gt;1,"Duplicate Record ID",IF($B248="","Missing Absence Date",IF($C248="","Missing Enrollment ID",IF(COUNTIF(tblRoster[Enrollment ID],$C248)=0,"Enrollment ID Not Found",IF($F248="","Missing Category",IF(OR($G248="",NOT(ISNUMBER($G248)),$G248&lt;=0),"Invalid Absence Units",IF($H248="","Missing Excused Status",IF($B248&gt;Dashboard!$B$4,"Future to As of Date","OK")))))))))</f>
        <v/>
      </c>
    </row>
    <row r="249">
      <c r="A249" s="20" t="n"/>
      <c r="B249" s="37" t="n"/>
      <c r="C249" s="20" t="n"/>
      <c r="D249" s="24">
        <f>IF($A249="","",IF($C249="","",IFERROR(INDEX(tblRoster[Participant Name],MATCH($C249,tblRoster[Enrollment ID],0)),"")))</f>
        <v/>
      </c>
      <c r="E249" s="24">
        <f>IF($A249="","",IF($C249="","",IFERROR(INDEX(tblRoster[Course / Section],MATCH($C249,tblRoster[Enrollment ID],0)),"")))</f>
        <v/>
      </c>
      <c r="F249" s="20" t="n"/>
      <c r="G249" s="22" t="n"/>
      <c r="H249" s="20" t="n"/>
      <c r="I249" s="23">
        <f>IF($A249="","",IF(OR($B249="",$C249="",$G249="",$H249=""),"",IF(AND($H249="Yes",Dashboard!$B$5="No"),0,$G249)))</f>
        <v/>
      </c>
      <c r="J249" s="20" t="n"/>
      <c r="K249" s="20" t="n"/>
      <c r="L249" s="37" t="n"/>
      <c r="M249" s="24">
        <f>IF($A249="","",IF(COUNTIF(tblAbsenceLog[Record ID],$A249)&gt;1,"Duplicate Record ID",IF($B249="","Missing Absence Date",IF($C249="","Missing Enrollment ID",IF(COUNTIF(tblRoster[Enrollment ID],$C249)=0,"Enrollment ID Not Found",IF($F249="","Missing Category",IF(OR($G249="",NOT(ISNUMBER($G249)),$G249&lt;=0),"Invalid Absence Units",IF($H249="","Missing Excused Status",IF($B249&gt;Dashboard!$B$4,"Future to As of Date","OK")))))))))</f>
        <v/>
      </c>
    </row>
    <row r="250">
      <c r="A250" s="20" t="n"/>
      <c r="B250" s="37" t="n"/>
      <c r="C250" s="20" t="n"/>
      <c r="D250" s="24">
        <f>IF($A250="","",IF($C250="","",IFERROR(INDEX(tblRoster[Participant Name],MATCH($C250,tblRoster[Enrollment ID],0)),"")))</f>
        <v/>
      </c>
      <c r="E250" s="24">
        <f>IF($A250="","",IF($C250="","",IFERROR(INDEX(tblRoster[Course / Section],MATCH($C250,tblRoster[Enrollment ID],0)),"")))</f>
        <v/>
      </c>
      <c r="F250" s="20" t="n"/>
      <c r="G250" s="22" t="n"/>
      <c r="H250" s="20" t="n"/>
      <c r="I250" s="23">
        <f>IF($A250="","",IF(OR($B250="",$C250="",$G250="",$H250=""),"",IF(AND($H250="Yes",Dashboard!$B$5="No"),0,$G250)))</f>
        <v/>
      </c>
      <c r="J250" s="20" t="n"/>
      <c r="K250" s="20" t="n"/>
      <c r="L250" s="37" t="n"/>
      <c r="M250" s="24">
        <f>IF($A250="","",IF(COUNTIF(tblAbsenceLog[Record ID],$A250)&gt;1,"Duplicate Record ID",IF($B250="","Missing Absence Date",IF($C250="","Missing Enrollment ID",IF(COUNTIF(tblRoster[Enrollment ID],$C250)=0,"Enrollment ID Not Found",IF($F250="","Missing Category",IF(OR($G250="",NOT(ISNUMBER($G250)),$G250&lt;=0),"Invalid Absence Units",IF($H250="","Missing Excused Status",IF($B250&gt;Dashboard!$B$4,"Future to As of Date","OK")))))))))</f>
        <v/>
      </c>
    </row>
    <row r="251">
      <c r="A251" s="20" t="n"/>
      <c r="B251" s="37" t="n"/>
      <c r="C251" s="20" t="n"/>
      <c r="D251" s="24">
        <f>IF($A251="","",IF($C251="","",IFERROR(INDEX(tblRoster[Participant Name],MATCH($C251,tblRoster[Enrollment ID],0)),"")))</f>
        <v/>
      </c>
      <c r="E251" s="24">
        <f>IF($A251="","",IF($C251="","",IFERROR(INDEX(tblRoster[Course / Section],MATCH($C251,tblRoster[Enrollment ID],0)),"")))</f>
        <v/>
      </c>
      <c r="F251" s="20" t="n"/>
      <c r="G251" s="22" t="n"/>
      <c r="H251" s="20" t="n"/>
      <c r="I251" s="23">
        <f>IF($A251="","",IF(OR($B251="",$C251="",$G251="",$H251=""),"",IF(AND($H251="Yes",Dashboard!$B$5="No"),0,$G251)))</f>
        <v/>
      </c>
      <c r="J251" s="20" t="n"/>
      <c r="K251" s="20" t="n"/>
      <c r="L251" s="37" t="n"/>
      <c r="M251" s="24">
        <f>IF($A251="","",IF(COUNTIF(tblAbsenceLog[Record ID],$A251)&gt;1,"Duplicate Record ID",IF($B251="","Missing Absence Date",IF($C251="","Missing Enrollment ID",IF(COUNTIF(tblRoster[Enrollment ID],$C251)=0,"Enrollment ID Not Found",IF($F251="","Missing Category",IF(OR($G251="",NOT(ISNUMBER($G251)),$G251&lt;=0),"Invalid Absence Units",IF($H251="","Missing Excused Status",IF($B251&gt;Dashboard!$B$4,"Future to As of Date","OK")))))))))</f>
        <v/>
      </c>
    </row>
    <row r="252">
      <c r="A252" s="20" t="n"/>
      <c r="B252" s="37" t="n"/>
      <c r="C252" s="20" t="n"/>
      <c r="D252" s="24">
        <f>IF($A252="","",IF($C252="","",IFERROR(INDEX(tblRoster[Participant Name],MATCH($C252,tblRoster[Enrollment ID],0)),"")))</f>
        <v/>
      </c>
      <c r="E252" s="24">
        <f>IF($A252="","",IF($C252="","",IFERROR(INDEX(tblRoster[Course / Section],MATCH($C252,tblRoster[Enrollment ID],0)),"")))</f>
        <v/>
      </c>
      <c r="F252" s="20" t="n"/>
      <c r="G252" s="22" t="n"/>
      <c r="H252" s="20" t="n"/>
      <c r="I252" s="23">
        <f>IF($A252="","",IF(OR($B252="",$C252="",$G252="",$H252=""),"",IF(AND($H252="Yes",Dashboard!$B$5="No"),0,$G252)))</f>
        <v/>
      </c>
      <c r="J252" s="20" t="n"/>
      <c r="K252" s="20" t="n"/>
      <c r="L252" s="37" t="n"/>
      <c r="M252" s="24">
        <f>IF($A252="","",IF(COUNTIF(tblAbsenceLog[Record ID],$A252)&gt;1,"Duplicate Record ID",IF($B252="","Missing Absence Date",IF($C252="","Missing Enrollment ID",IF(COUNTIF(tblRoster[Enrollment ID],$C252)=0,"Enrollment ID Not Found",IF($F252="","Missing Category",IF(OR($G252="",NOT(ISNUMBER($G252)),$G252&lt;=0),"Invalid Absence Units",IF($H252="","Missing Excused Status",IF($B252&gt;Dashboard!$B$4,"Future to As of Date","OK")))))))))</f>
        <v/>
      </c>
    </row>
    <row r="253">
      <c r="A253" s="20" t="n"/>
      <c r="B253" s="37" t="n"/>
      <c r="C253" s="20" t="n"/>
      <c r="D253" s="24">
        <f>IF($A253="","",IF($C253="","",IFERROR(INDEX(tblRoster[Participant Name],MATCH($C253,tblRoster[Enrollment ID],0)),"")))</f>
        <v/>
      </c>
      <c r="E253" s="24">
        <f>IF($A253="","",IF($C253="","",IFERROR(INDEX(tblRoster[Course / Section],MATCH($C253,tblRoster[Enrollment ID],0)),"")))</f>
        <v/>
      </c>
      <c r="F253" s="20" t="n"/>
      <c r="G253" s="22" t="n"/>
      <c r="H253" s="20" t="n"/>
      <c r="I253" s="23">
        <f>IF($A253="","",IF(OR($B253="",$C253="",$G253="",$H253=""),"",IF(AND($H253="Yes",Dashboard!$B$5="No"),0,$G253)))</f>
        <v/>
      </c>
      <c r="J253" s="20" t="n"/>
      <c r="K253" s="20" t="n"/>
      <c r="L253" s="37" t="n"/>
      <c r="M253" s="24">
        <f>IF($A253="","",IF(COUNTIF(tblAbsenceLog[Record ID],$A253)&gt;1,"Duplicate Record ID",IF($B253="","Missing Absence Date",IF($C253="","Missing Enrollment ID",IF(COUNTIF(tblRoster[Enrollment ID],$C253)=0,"Enrollment ID Not Found",IF($F253="","Missing Category",IF(OR($G253="",NOT(ISNUMBER($G253)),$G253&lt;=0),"Invalid Absence Units",IF($H253="","Missing Excused Status",IF($B253&gt;Dashboard!$B$4,"Future to As of Date","OK")))))))))</f>
        <v/>
      </c>
    </row>
    <row r="254">
      <c r="A254" s="20" t="n"/>
      <c r="B254" s="37" t="n"/>
      <c r="C254" s="20" t="n"/>
      <c r="D254" s="24">
        <f>IF($A254="","",IF($C254="","",IFERROR(INDEX(tblRoster[Participant Name],MATCH($C254,tblRoster[Enrollment ID],0)),"")))</f>
        <v/>
      </c>
      <c r="E254" s="24">
        <f>IF($A254="","",IF($C254="","",IFERROR(INDEX(tblRoster[Course / Section],MATCH($C254,tblRoster[Enrollment ID],0)),"")))</f>
        <v/>
      </c>
      <c r="F254" s="20" t="n"/>
      <c r="G254" s="22" t="n"/>
      <c r="H254" s="20" t="n"/>
      <c r="I254" s="23">
        <f>IF($A254="","",IF(OR($B254="",$C254="",$G254="",$H254=""),"",IF(AND($H254="Yes",Dashboard!$B$5="No"),0,$G254)))</f>
        <v/>
      </c>
      <c r="J254" s="20" t="n"/>
      <c r="K254" s="20" t="n"/>
      <c r="L254" s="37" t="n"/>
      <c r="M254" s="24">
        <f>IF($A254="","",IF(COUNTIF(tblAbsenceLog[Record ID],$A254)&gt;1,"Duplicate Record ID",IF($B254="","Missing Absence Date",IF($C254="","Missing Enrollment ID",IF(COUNTIF(tblRoster[Enrollment ID],$C254)=0,"Enrollment ID Not Found",IF($F254="","Missing Category",IF(OR($G254="",NOT(ISNUMBER($G254)),$G254&lt;=0),"Invalid Absence Units",IF($H254="","Missing Excused Status",IF($B254&gt;Dashboard!$B$4,"Future to As of Date","OK")))))))))</f>
        <v/>
      </c>
    </row>
    <row r="255">
      <c r="A255" s="20" t="n"/>
      <c r="B255" s="37" t="n"/>
      <c r="C255" s="20" t="n"/>
      <c r="D255" s="24">
        <f>IF($A255="","",IF($C255="","",IFERROR(INDEX(tblRoster[Participant Name],MATCH($C255,tblRoster[Enrollment ID],0)),"")))</f>
        <v/>
      </c>
      <c r="E255" s="24">
        <f>IF($A255="","",IF($C255="","",IFERROR(INDEX(tblRoster[Course / Section],MATCH($C255,tblRoster[Enrollment ID],0)),"")))</f>
        <v/>
      </c>
      <c r="F255" s="20" t="n"/>
      <c r="G255" s="22" t="n"/>
      <c r="H255" s="20" t="n"/>
      <c r="I255" s="23">
        <f>IF($A255="","",IF(OR($B255="",$C255="",$G255="",$H255=""),"",IF(AND($H255="Yes",Dashboard!$B$5="No"),0,$G255)))</f>
        <v/>
      </c>
      <c r="J255" s="20" t="n"/>
      <c r="K255" s="20" t="n"/>
      <c r="L255" s="37" t="n"/>
      <c r="M255" s="24">
        <f>IF($A255="","",IF(COUNTIF(tblAbsenceLog[Record ID],$A255)&gt;1,"Duplicate Record ID",IF($B255="","Missing Absence Date",IF($C255="","Missing Enrollment ID",IF(COUNTIF(tblRoster[Enrollment ID],$C255)=0,"Enrollment ID Not Found",IF($F255="","Missing Category",IF(OR($G255="",NOT(ISNUMBER($G255)),$G255&lt;=0),"Invalid Absence Units",IF($H255="","Missing Excused Status",IF($B255&gt;Dashboard!$B$4,"Future to As of Date","OK")))))))))</f>
        <v/>
      </c>
    </row>
    <row r="256">
      <c r="A256" s="20" t="n"/>
      <c r="B256" s="37" t="n"/>
      <c r="C256" s="20" t="n"/>
      <c r="D256" s="24">
        <f>IF($A256="","",IF($C256="","",IFERROR(INDEX(tblRoster[Participant Name],MATCH($C256,tblRoster[Enrollment ID],0)),"")))</f>
        <v/>
      </c>
      <c r="E256" s="24">
        <f>IF($A256="","",IF($C256="","",IFERROR(INDEX(tblRoster[Course / Section],MATCH($C256,tblRoster[Enrollment ID],0)),"")))</f>
        <v/>
      </c>
      <c r="F256" s="20" t="n"/>
      <c r="G256" s="22" t="n"/>
      <c r="H256" s="20" t="n"/>
      <c r="I256" s="23">
        <f>IF($A256="","",IF(OR($B256="",$C256="",$G256="",$H256=""),"",IF(AND($H256="Yes",Dashboard!$B$5="No"),0,$G256)))</f>
        <v/>
      </c>
      <c r="J256" s="20" t="n"/>
      <c r="K256" s="20" t="n"/>
      <c r="L256" s="37" t="n"/>
      <c r="M256" s="24">
        <f>IF($A256="","",IF(COUNTIF(tblAbsenceLog[Record ID],$A256)&gt;1,"Duplicate Record ID",IF($B256="","Missing Absence Date",IF($C256="","Missing Enrollment ID",IF(COUNTIF(tblRoster[Enrollment ID],$C256)=0,"Enrollment ID Not Found",IF($F256="","Missing Category",IF(OR($G256="",NOT(ISNUMBER($G256)),$G256&lt;=0),"Invalid Absence Units",IF($H256="","Missing Excused Status",IF($B256&gt;Dashboard!$B$4,"Future to As of Date","OK")))))))))</f>
        <v/>
      </c>
    </row>
    <row r="257">
      <c r="A257" s="20" t="n"/>
      <c r="B257" s="37" t="n"/>
      <c r="C257" s="20" t="n"/>
      <c r="D257" s="24">
        <f>IF($A257="","",IF($C257="","",IFERROR(INDEX(tblRoster[Participant Name],MATCH($C257,tblRoster[Enrollment ID],0)),"")))</f>
        <v/>
      </c>
      <c r="E257" s="24">
        <f>IF($A257="","",IF($C257="","",IFERROR(INDEX(tblRoster[Course / Section],MATCH($C257,tblRoster[Enrollment ID],0)),"")))</f>
        <v/>
      </c>
      <c r="F257" s="20" t="n"/>
      <c r="G257" s="22" t="n"/>
      <c r="H257" s="20" t="n"/>
      <c r="I257" s="23">
        <f>IF($A257="","",IF(OR($B257="",$C257="",$G257="",$H257=""),"",IF(AND($H257="Yes",Dashboard!$B$5="No"),0,$G257)))</f>
        <v/>
      </c>
      <c r="J257" s="20" t="n"/>
      <c r="K257" s="20" t="n"/>
      <c r="L257" s="37" t="n"/>
      <c r="M257" s="24">
        <f>IF($A257="","",IF(COUNTIF(tblAbsenceLog[Record ID],$A257)&gt;1,"Duplicate Record ID",IF($B257="","Missing Absence Date",IF($C257="","Missing Enrollment ID",IF(COUNTIF(tblRoster[Enrollment ID],$C257)=0,"Enrollment ID Not Found",IF($F257="","Missing Category",IF(OR($G257="",NOT(ISNUMBER($G257)),$G257&lt;=0),"Invalid Absence Units",IF($H257="","Missing Excused Status",IF($B257&gt;Dashboard!$B$4,"Future to As of Date","OK")))))))))</f>
        <v/>
      </c>
    </row>
    <row r="258">
      <c r="A258" s="20" t="n"/>
      <c r="B258" s="37" t="n"/>
      <c r="C258" s="20" t="n"/>
      <c r="D258" s="24">
        <f>IF($A258="","",IF($C258="","",IFERROR(INDEX(tblRoster[Participant Name],MATCH($C258,tblRoster[Enrollment ID],0)),"")))</f>
        <v/>
      </c>
      <c r="E258" s="24">
        <f>IF($A258="","",IF($C258="","",IFERROR(INDEX(tblRoster[Course / Section],MATCH($C258,tblRoster[Enrollment ID],0)),"")))</f>
        <v/>
      </c>
      <c r="F258" s="20" t="n"/>
      <c r="G258" s="22" t="n"/>
      <c r="H258" s="20" t="n"/>
      <c r="I258" s="23">
        <f>IF($A258="","",IF(OR($B258="",$C258="",$G258="",$H258=""),"",IF(AND($H258="Yes",Dashboard!$B$5="No"),0,$G258)))</f>
        <v/>
      </c>
      <c r="J258" s="20" t="n"/>
      <c r="K258" s="20" t="n"/>
      <c r="L258" s="37" t="n"/>
      <c r="M258" s="24">
        <f>IF($A258="","",IF(COUNTIF(tblAbsenceLog[Record ID],$A258)&gt;1,"Duplicate Record ID",IF($B258="","Missing Absence Date",IF($C258="","Missing Enrollment ID",IF(COUNTIF(tblRoster[Enrollment ID],$C258)=0,"Enrollment ID Not Found",IF($F258="","Missing Category",IF(OR($G258="",NOT(ISNUMBER($G258)),$G258&lt;=0),"Invalid Absence Units",IF($H258="","Missing Excused Status",IF($B258&gt;Dashboard!$B$4,"Future to As of Date","OK")))))))))</f>
        <v/>
      </c>
    </row>
    <row r="259">
      <c r="A259" s="20" t="n"/>
      <c r="B259" s="37" t="n"/>
      <c r="C259" s="20" t="n"/>
      <c r="D259" s="24">
        <f>IF($A259="","",IF($C259="","",IFERROR(INDEX(tblRoster[Participant Name],MATCH($C259,tblRoster[Enrollment ID],0)),"")))</f>
        <v/>
      </c>
      <c r="E259" s="24">
        <f>IF($A259="","",IF($C259="","",IFERROR(INDEX(tblRoster[Course / Section],MATCH($C259,tblRoster[Enrollment ID],0)),"")))</f>
        <v/>
      </c>
      <c r="F259" s="20" t="n"/>
      <c r="G259" s="22" t="n"/>
      <c r="H259" s="20" t="n"/>
      <c r="I259" s="23">
        <f>IF($A259="","",IF(OR($B259="",$C259="",$G259="",$H259=""),"",IF(AND($H259="Yes",Dashboard!$B$5="No"),0,$G259)))</f>
        <v/>
      </c>
      <c r="J259" s="20" t="n"/>
      <c r="K259" s="20" t="n"/>
      <c r="L259" s="37" t="n"/>
      <c r="M259" s="24">
        <f>IF($A259="","",IF(COUNTIF(tblAbsenceLog[Record ID],$A259)&gt;1,"Duplicate Record ID",IF($B259="","Missing Absence Date",IF($C259="","Missing Enrollment ID",IF(COUNTIF(tblRoster[Enrollment ID],$C259)=0,"Enrollment ID Not Found",IF($F259="","Missing Category",IF(OR($G259="",NOT(ISNUMBER($G259)),$G259&lt;=0),"Invalid Absence Units",IF($H259="","Missing Excused Status",IF($B259&gt;Dashboard!$B$4,"Future to As of Date","OK")))))))))</f>
        <v/>
      </c>
    </row>
    <row r="260">
      <c r="A260" s="20" t="n"/>
      <c r="B260" s="37" t="n"/>
      <c r="C260" s="20" t="n"/>
      <c r="D260" s="24">
        <f>IF($A260="","",IF($C260="","",IFERROR(INDEX(tblRoster[Participant Name],MATCH($C260,tblRoster[Enrollment ID],0)),"")))</f>
        <v/>
      </c>
      <c r="E260" s="24">
        <f>IF($A260="","",IF($C260="","",IFERROR(INDEX(tblRoster[Course / Section],MATCH($C260,tblRoster[Enrollment ID],0)),"")))</f>
        <v/>
      </c>
      <c r="F260" s="20" t="n"/>
      <c r="G260" s="22" t="n"/>
      <c r="H260" s="20" t="n"/>
      <c r="I260" s="23">
        <f>IF($A260="","",IF(OR($B260="",$C260="",$G260="",$H260=""),"",IF(AND($H260="Yes",Dashboard!$B$5="No"),0,$G260)))</f>
        <v/>
      </c>
      <c r="J260" s="20" t="n"/>
      <c r="K260" s="20" t="n"/>
      <c r="L260" s="37" t="n"/>
      <c r="M260" s="24">
        <f>IF($A260="","",IF(COUNTIF(tblAbsenceLog[Record ID],$A260)&gt;1,"Duplicate Record ID",IF($B260="","Missing Absence Date",IF($C260="","Missing Enrollment ID",IF(COUNTIF(tblRoster[Enrollment ID],$C260)=0,"Enrollment ID Not Found",IF($F260="","Missing Category",IF(OR($G260="",NOT(ISNUMBER($G260)),$G260&lt;=0),"Invalid Absence Units",IF($H260="","Missing Excused Status",IF($B260&gt;Dashboard!$B$4,"Future to As of Date","OK")))))))))</f>
        <v/>
      </c>
    </row>
    <row r="261">
      <c r="A261" s="20" t="n"/>
      <c r="B261" s="37" t="n"/>
      <c r="C261" s="20" t="n"/>
      <c r="D261" s="24">
        <f>IF($A261="","",IF($C261="","",IFERROR(INDEX(tblRoster[Participant Name],MATCH($C261,tblRoster[Enrollment ID],0)),"")))</f>
        <v/>
      </c>
      <c r="E261" s="24">
        <f>IF($A261="","",IF($C261="","",IFERROR(INDEX(tblRoster[Course / Section],MATCH($C261,tblRoster[Enrollment ID],0)),"")))</f>
        <v/>
      </c>
      <c r="F261" s="20" t="n"/>
      <c r="G261" s="22" t="n"/>
      <c r="H261" s="20" t="n"/>
      <c r="I261" s="23">
        <f>IF($A261="","",IF(OR($B261="",$C261="",$G261="",$H261=""),"",IF(AND($H261="Yes",Dashboard!$B$5="No"),0,$G261)))</f>
        <v/>
      </c>
      <c r="J261" s="20" t="n"/>
      <c r="K261" s="20" t="n"/>
      <c r="L261" s="37" t="n"/>
      <c r="M261" s="24">
        <f>IF($A261="","",IF(COUNTIF(tblAbsenceLog[Record ID],$A261)&gt;1,"Duplicate Record ID",IF($B261="","Missing Absence Date",IF($C261="","Missing Enrollment ID",IF(COUNTIF(tblRoster[Enrollment ID],$C261)=0,"Enrollment ID Not Found",IF($F261="","Missing Category",IF(OR($G261="",NOT(ISNUMBER($G261)),$G261&lt;=0),"Invalid Absence Units",IF($H261="","Missing Excused Status",IF($B261&gt;Dashboard!$B$4,"Future to As of Date","OK")))))))))</f>
        <v/>
      </c>
    </row>
    <row r="262">
      <c r="A262" s="20" t="n"/>
      <c r="B262" s="37" t="n"/>
      <c r="C262" s="20" t="n"/>
      <c r="D262" s="24">
        <f>IF($A262="","",IF($C262="","",IFERROR(INDEX(tblRoster[Participant Name],MATCH($C262,tblRoster[Enrollment ID],0)),"")))</f>
        <v/>
      </c>
      <c r="E262" s="24">
        <f>IF($A262="","",IF($C262="","",IFERROR(INDEX(tblRoster[Course / Section],MATCH($C262,tblRoster[Enrollment ID],0)),"")))</f>
        <v/>
      </c>
      <c r="F262" s="20" t="n"/>
      <c r="G262" s="22" t="n"/>
      <c r="H262" s="20" t="n"/>
      <c r="I262" s="23">
        <f>IF($A262="","",IF(OR($B262="",$C262="",$G262="",$H262=""),"",IF(AND($H262="Yes",Dashboard!$B$5="No"),0,$G262)))</f>
        <v/>
      </c>
      <c r="J262" s="20" t="n"/>
      <c r="K262" s="20" t="n"/>
      <c r="L262" s="37" t="n"/>
      <c r="M262" s="24">
        <f>IF($A262="","",IF(COUNTIF(tblAbsenceLog[Record ID],$A262)&gt;1,"Duplicate Record ID",IF($B262="","Missing Absence Date",IF($C262="","Missing Enrollment ID",IF(COUNTIF(tblRoster[Enrollment ID],$C262)=0,"Enrollment ID Not Found",IF($F262="","Missing Category",IF(OR($G262="",NOT(ISNUMBER($G262)),$G262&lt;=0),"Invalid Absence Units",IF($H262="","Missing Excused Status",IF($B262&gt;Dashboard!$B$4,"Future to As of Date","OK")))))))))</f>
        <v/>
      </c>
    </row>
    <row r="263">
      <c r="A263" s="20" t="n"/>
      <c r="B263" s="37" t="n"/>
      <c r="C263" s="20" t="n"/>
      <c r="D263" s="24">
        <f>IF($A263="","",IF($C263="","",IFERROR(INDEX(tblRoster[Participant Name],MATCH($C263,tblRoster[Enrollment ID],0)),"")))</f>
        <v/>
      </c>
      <c r="E263" s="24">
        <f>IF($A263="","",IF($C263="","",IFERROR(INDEX(tblRoster[Course / Section],MATCH($C263,tblRoster[Enrollment ID],0)),"")))</f>
        <v/>
      </c>
      <c r="F263" s="20" t="n"/>
      <c r="G263" s="22" t="n"/>
      <c r="H263" s="20" t="n"/>
      <c r="I263" s="23">
        <f>IF($A263="","",IF(OR($B263="",$C263="",$G263="",$H263=""),"",IF(AND($H263="Yes",Dashboard!$B$5="No"),0,$G263)))</f>
        <v/>
      </c>
      <c r="J263" s="20" t="n"/>
      <c r="K263" s="20" t="n"/>
      <c r="L263" s="37" t="n"/>
      <c r="M263" s="24">
        <f>IF($A263="","",IF(COUNTIF(tblAbsenceLog[Record ID],$A263)&gt;1,"Duplicate Record ID",IF($B263="","Missing Absence Date",IF($C263="","Missing Enrollment ID",IF(COUNTIF(tblRoster[Enrollment ID],$C263)=0,"Enrollment ID Not Found",IF($F263="","Missing Category",IF(OR($G263="",NOT(ISNUMBER($G263)),$G263&lt;=0),"Invalid Absence Units",IF($H263="","Missing Excused Status",IF($B263&gt;Dashboard!$B$4,"Future to As of Date","OK")))))))))</f>
        <v/>
      </c>
    </row>
    <row r="264">
      <c r="A264" s="20" t="n"/>
      <c r="B264" s="37" t="n"/>
      <c r="C264" s="20" t="n"/>
      <c r="D264" s="24">
        <f>IF($A264="","",IF($C264="","",IFERROR(INDEX(tblRoster[Participant Name],MATCH($C264,tblRoster[Enrollment ID],0)),"")))</f>
        <v/>
      </c>
      <c r="E264" s="24">
        <f>IF($A264="","",IF($C264="","",IFERROR(INDEX(tblRoster[Course / Section],MATCH($C264,tblRoster[Enrollment ID],0)),"")))</f>
        <v/>
      </c>
      <c r="F264" s="20" t="n"/>
      <c r="G264" s="22" t="n"/>
      <c r="H264" s="20" t="n"/>
      <c r="I264" s="23">
        <f>IF($A264="","",IF(OR($B264="",$C264="",$G264="",$H264=""),"",IF(AND($H264="Yes",Dashboard!$B$5="No"),0,$G264)))</f>
        <v/>
      </c>
      <c r="J264" s="20" t="n"/>
      <c r="K264" s="20" t="n"/>
      <c r="L264" s="37" t="n"/>
      <c r="M264" s="24">
        <f>IF($A264="","",IF(COUNTIF(tblAbsenceLog[Record ID],$A264)&gt;1,"Duplicate Record ID",IF($B264="","Missing Absence Date",IF($C264="","Missing Enrollment ID",IF(COUNTIF(tblRoster[Enrollment ID],$C264)=0,"Enrollment ID Not Found",IF($F264="","Missing Category",IF(OR($G264="",NOT(ISNUMBER($G264)),$G264&lt;=0),"Invalid Absence Units",IF($H264="","Missing Excused Status",IF($B264&gt;Dashboard!$B$4,"Future to As of Date","OK")))))))))</f>
        <v/>
      </c>
    </row>
    <row r="265">
      <c r="A265" s="20" t="n"/>
      <c r="B265" s="37" t="n"/>
      <c r="C265" s="20" t="n"/>
      <c r="D265" s="24">
        <f>IF($A265="","",IF($C265="","",IFERROR(INDEX(tblRoster[Participant Name],MATCH($C265,tblRoster[Enrollment ID],0)),"")))</f>
        <v/>
      </c>
      <c r="E265" s="24">
        <f>IF($A265="","",IF($C265="","",IFERROR(INDEX(tblRoster[Course / Section],MATCH($C265,tblRoster[Enrollment ID],0)),"")))</f>
        <v/>
      </c>
      <c r="F265" s="20" t="n"/>
      <c r="G265" s="22" t="n"/>
      <c r="H265" s="20" t="n"/>
      <c r="I265" s="23">
        <f>IF($A265="","",IF(OR($B265="",$C265="",$G265="",$H265=""),"",IF(AND($H265="Yes",Dashboard!$B$5="No"),0,$G265)))</f>
        <v/>
      </c>
      <c r="J265" s="20" t="n"/>
      <c r="K265" s="20" t="n"/>
      <c r="L265" s="37" t="n"/>
      <c r="M265" s="24">
        <f>IF($A265="","",IF(COUNTIF(tblAbsenceLog[Record ID],$A265)&gt;1,"Duplicate Record ID",IF($B265="","Missing Absence Date",IF($C265="","Missing Enrollment ID",IF(COUNTIF(tblRoster[Enrollment ID],$C265)=0,"Enrollment ID Not Found",IF($F265="","Missing Category",IF(OR($G265="",NOT(ISNUMBER($G265)),$G265&lt;=0),"Invalid Absence Units",IF($H265="","Missing Excused Status",IF($B265&gt;Dashboard!$B$4,"Future to As of Date","OK")))))))))</f>
        <v/>
      </c>
    </row>
    <row r="266">
      <c r="A266" s="20" t="n"/>
      <c r="B266" s="37" t="n"/>
      <c r="C266" s="20" t="n"/>
      <c r="D266" s="24">
        <f>IF($A266="","",IF($C266="","",IFERROR(INDEX(tblRoster[Participant Name],MATCH($C266,tblRoster[Enrollment ID],0)),"")))</f>
        <v/>
      </c>
      <c r="E266" s="24">
        <f>IF($A266="","",IF($C266="","",IFERROR(INDEX(tblRoster[Course / Section],MATCH($C266,tblRoster[Enrollment ID],0)),"")))</f>
        <v/>
      </c>
      <c r="F266" s="20" t="n"/>
      <c r="G266" s="22" t="n"/>
      <c r="H266" s="20" t="n"/>
      <c r="I266" s="23">
        <f>IF($A266="","",IF(OR($B266="",$C266="",$G266="",$H266=""),"",IF(AND($H266="Yes",Dashboard!$B$5="No"),0,$G266)))</f>
        <v/>
      </c>
      <c r="J266" s="20" t="n"/>
      <c r="K266" s="20" t="n"/>
      <c r="L266" s="37" t="n"/>
      <c r="M266" s="24">
        <f>IF($A266="","",IF(COUNTIF(tblAbsenceLog[Record ID],$A266)&gt;1,"Duplicate Record ID",IF($B266="","Missing Absence Date",IF($C266="","Missing Enrollment ID",IF(COUNTIF(tblRoster[Enrollment ID],$C266)=0,"Enrollment ID Not Found",IF($F266="","Missing Category",IF(OR($G266="",NOT(ISNUMBER($G266)),$G266&lt;=0),"Invalid Absence Units",IF($H266="","Missing Excused Status",IF($B266&gt;Dashboard!$B$4,"Future to As of Date","OK")))))))))</f>
        <v/>
      </c>
    </row>
    <row r="267">
      <c r="A267" s="20" t="n"/>
      <c r="B267" s="37" t="n"/>
      <c r="C267" s="20" t="n"/>
      <c r="D267" s="24">
        <f>IF($A267="","",IF($C267="","",IFERROR(INDEX(tblRoster[Participant Name],MATCH($C267,tblRoster[Enrollment ID],0)),"")))</f>
        <v/>
      </c>
      <c r="E267" s="24">
        <f>IF($A267="","",IF($C267="","",IFERROR(INDEX(tblRoster[Course / Section],MATCH($C267,tblRoster[Enrollment ID],0)),"")))</f>
        <v/>
      </c>
      <c r="F267" s="20" t="n"/>
      <c r="G267" s="22" t="n"/>
      <c r="H267" s="20" t="n"/>
      <c r="I267" s="23">
        <f>IF($A267="","",IF(OR($B267="",$C267="",$G267="",$H267=""),"",IF(AND($H267="Yes",Dashboard!$B$5="No"),0,$G267)))</f>
        <v/>
      </c>
      <c r="J267" s="20" t="n"/>
      <c r="K267" s="20" t="n"/>
      <c r="L267" s="37" t="n"/>
      <c r="M267" s="24">
        <f>IF($A267="","",IF(COUNTIF(tblAbsenceLog[Record ID],$A267)&gt;1,"Duplicate Record ID",IF($B267="","Missing Absence Date",IF($C267="","Missing Enrollment ID",IF(COUNTIF(tblRoster[Enrollment ID],$C267)=0,"Enrollment ID Not Found",IF($F267="","Missing Category",IF(OR($G267="",NOT(ISNUMBER($G267)),$G267&lt;=0),"Invalid Absence Units",IF($H267="","Missing Excused Status",IF($B267&gt;Dashboard!$B$4,"Future to As of Date","OK")))))))))</f>
        <v/>
      </c>
    </row>
    <row r="268">
      <c r="A268" s="20" t="n"/>
      <c r="B268" s="37" t="n"/>
      <c r="C268" s="20" t="n"/>
      <c r="D268" s="24">
        <f>IF($A268="","",IF($C268="","",IFERROR(INDEX(tblRoster[Participant Name],MATCH($C268,tblRoster[Enrollment ID],0)),"")))</f>
        <v/>
      </c>
      <c r="E268" s="24">
        <f>IF($A268="","",IF($C268="","",IFERROR(INDEX(tblRoster[Course / Section],MATCH($C268,tblRoster[Enrollment ID],0)),"")))</f>
        <v/>
      </c>
      <c r="F268" s="20" t="n"/>
      <c r="G268" s="22" t="n"/>
      <c r="H268" s="20" t="n"/>
      <c r="I268" s="23">
        <f>IF($A268="","",IF(OR($B268="",$C268="",$G268="",$H268=""),"",IF(AND($H268="Yes",Dashboard!$B$5="No"),0,$G268)))</f>
        <v/>
      </c>
      <c r="J268" s="20" t="n"/>
      <c r="K268" s="20" t="n"/>
      <c r="L268" s="37" t="n"/>
      <c r="M268" s="24">
        <f>IF($A268="","",IF(COUNTIF(tblAbsenceLog[Record ID],$A268)&gt;1,"Duplicate Record ID",IF($B268="","Missing Absence Date",IF($C268="","Missing Enrollment ID",IF(COUNTIF(tblRoster[Enrollment ID],$C268)=0,"Enrollment ID Not Found",IF($F268="","Missing Category",IF(OR($G268="",NOT(ISNUMBER($G268)),$G268&lt;=0),"Invalid Absence Units",IF($H268="","Missing Excused Status",IF($B268&gt;Dashboard!$B$4,"Future to As of Date","OK")))))))))</f>
        <v/>
      </c>
    </row>
    <row r="269">
      <c r="A269" s="20" t="n"/>
      <c r="B269" s="37" t="n"/>
      <c r="C269" s="20" t="n"/>
      <c r="D269" s="24">
        <f>IF($A269="","",IF($C269="","",IFERROR(INDEX(tblRoster[Participant Name],MATCH($C269,tblRoster[Enrollment ID],0)),"")))</f>
        <v/>
      </c>
      <c r="E269" s="24">
        <f>IF($A269="","",IF($C269="","",IFERROR(INDEX(tblRoster[Course / Section],MATCH($C269,tblRoster[Enrollment ID],0)),"")))</f>
        <v/>
      </c>
      <c r="F269" s="20" t="n"/>
      <c r="G269" s="22" t="n"/>
      <c r="H269" s="20" t="n"/>
      <c r="I269" s="23">
        <f>IF($A269="","",IF(OR($B269="",$C269="",$G269="",$H269=""),"",IF(AND($H269="Yes",Dashboard!$B$5="No"),0,$G269)))</f>
        <v/>
      </c>
      <c r="J269" s="20" t="n"/>
      <c r="K269" s="20" t="n"/>
      <c r="L269" s="37" t="n"/>
      <c r="M269" s="24">
        <f>IF($A269="","",IF(COUNTIF(tblAbsenceLog[Record ID],$A269)&gt;1,"Duplicate Record ID",IF($B269="","Missing Absence Date",IF($C269="","Missing Enrollment ID",IF(COUNTIF(tblRoster[Enrollment ID],$C269)=0,"Enrollment ID Not Found",IF($F269="","Missing Category",IF(OR($G269="",NOT(ISNUMBER($G269)),$G269&lt;=0),"Invalid Absence Units",IF($H269="","Missing Excused Status",IF($B269&gt;Dashboard!$B$4,"Future to As of Date","OK")))))))))</f>
        <v/>
      </c>
    </row>
    <row r="270">
      <c r="A270" s="20" t="n"/>
      <c r="B270" s="37" t="n"/>
      <c r="C270" s="20" t="n"/>
      <c r="D270" s="24">
        <f>IF($A270="","",IF($C270="","",IFERROR(INDEX(tblRoster[Participant Name],MATCH($C270,tblRoster[Enrollment ID],0)),"")))</f>
        <v/>
      </c>
      <c r="E270" s="24">
        <f>IF($A270="","",IF($C270="","",IFERROR(INDEX(tblRoster[Course / Section],MATCH($C270,tblRoster[Enrollment ID],0)),"")))</f>
        <v/>
      </c>
      <c r="F270" s="20" t="n"/>
      <c r="G270" s="22" t="n"/>
      <c r="H270" s="20" t="n"/>
      <c r="I270" s="23">
        <f>IF($A270="","",IF(OR($B270="",$C270="",$G270="",$H270=""),"",IF(AND($H270="Yes",Dashboard!$B$5="No"),0,$G270)))</f>
        <v/>
      </c>
      <c r="J270" s="20" t="n"/>
      <c r="K270" s="20" t="n"/>
      <c r="L270" s="37" t="n"/>
      <c r="M270" s="24">
        <f>IF($A270="","",IF(COUNTIF(tblAbsenceLog[Record ID],$A270)&gt;1,"Duplicate Record ID",IF($B270="","Missing Absence Date",IF($C270="","Missing Enrollment ID",IF(COUNTIF(tblRoster[Enrollment ID],$C270)=0,"Enrollment ID Not Found",IF($F270="","Missing Category",IF(OR($G270="",NOT(ISNUMBER($G270)),$G270&lt;=0),"Invalid Absence Units",IF($H270="","Missing Excused Status",IF($B270&gt;Dashboard!$B$4,"Future to As of Date","OK")))))))))</f>
        <v/>
      </c>
    </row>
    <row r="271">
      <c r="A271" s="20" t="n"/>
      <c r="B271" s="37" t="n"/>
      <c r="C271" s="20" t="n"/>
      <c r="D271" s="24">
        <f>IF($A271="","",IF($C271="","",IFERROR(INDEX(tblRoster[Participant Name],MATCH($C271,tblRoster[Enrollment ID],0)),"")))</f>
        <v/>
      </c>
      <c r="E271" s="24">
        <f>IF($A271="","",IF($C271="","",IFERROR(INDEX(tblRoster[Course / Section],MATCH($C271,tblRoster[Enrollment ID],0)),"")))</f>
        <v/>
      </c>
      <c r="F271" s="20" t="n"/>
      <c r="G271" s="22" t="n"/>
      <c r="H271" s="20" t="n"/>
      <c r="I271" s="23">
        <f>IF($A271="","",IF(OR($B271="",$C271="",$G271="",$H271=""),"",IF(AND($H271="Yes",Dashboard!$B$5="No"),0,$G271)))</f>
        <v/>
      </c>
      <c r="J271" s="20" t="n"/>
      <c r="K271" s="20" t="n"/>
      <c r="L271" s="37" t="n"/>
      <c r="M271" s="24">
        <f>IF($A271="","",IF(COUNTIF(tblAbsenceLog[Record ID],$A271)&gt;1,"Duplicate Record ID",IF($B271="","Missing Absence Date",IF($C271="","Missing Enrollment ID",IF(COUNTIF(tblRoster[Enrollment ID],$C271)=0,"Enrollment ID Not Found",IF($F271="","Missing Category",IF(OR($G271="",NOT(ISNUMBER($G271)),$G271&lt;=0),"Invalid Absence Units",IF($H271="","Missing Excused Status",IF($B271&gt;Dashboard!$B$4,"Future to As of Date","OK")))))))))</f>
        <v/>
      </c>
    </row>
    <row r="272">
      <c r="A272" s="20" t="n"/>
      <c r="B272" s="37" t="n"/>
      <c r="C272" s="20" t="n"/>
      <c r="D272" s="24">
        <f>IF($A272="","",IF($C272="","",IFERROR(INDEX(tblRoster[Participant Name],MATCH($C272,tblRoster[Enrollment ID],0)),"")))</f>
        <v/>
      </c>
      <c r="E272" s="24">
        <f>IF($A272="","",IF($C272="","",IFERROR(INDEX(tblRoster[Course / Section],MATCH($C272,tblRoster[Enrollment ID],0)),"")))</f>
        <v/>
      </c>
      <c r="F272" s="20" t="n"/>
      <c r="G272" s="22" t="n"/>
      <c r="H272" s="20" t="n"/>
      <c r="I272" s="23">
        <f>IF($A272="","",IF(OR($B272="",$C272="",$G272="",$H272=""),"",IF(AND($H272="Yes",Dashboard!$B$5="No"),0,$G272)))</f>
        <v/>
      </c>
      <c r="J272" s="20" t="n"/>
      <c r="K272" s="20" t="n"/>
      <c r="L272" s="37" t="n"/>
      <c r="M272" s="24">
        <f>IF($A272="","",IF(COUNTIF(tblAbsenceLog[Record ID],$A272)&gt;1,"Duplicate Record ID",IF($B272="","Missing Absence Date",IF($C272="","Missing Enrollment ID",IF(COUNTIF(tblRoster[Enrollment ID],$C272)=0,"Enrollment ID Not Found",IF($F272="","Missing Category",IF(OR($G272="",NOT(ISNUMBER($G272)),$G272&lt;=0),"Invalid Absence Units",IF($H272="","Missing Excused Status",IF($B272&gt;Dashboard!$B$4,"Future to As of Date","OK")))))))))</f>
        <v/>
      </c>
    </row>
    <row r="273">
      <c r="A273" s="20" t="n"/>
      <c r="B273" s="37" t="n"/>
      <c r="C273" s="20" t="n"/>
      <c r="D273" s="24">
        <f>IF($A273="","",IF($C273="","",IFERROR(INDEX(tblRoster[Participant Name],MATCH($C273,tblRoster[Enrollment ID],0)),"")))</f>
        <v/>
      </c>
      <c r="E273" s="24">
        <f>IF($A273="","",IF($C273="","",IFERROR(INDEX(tblRoster[Course / Section],MATCH($C273,tblRoster[Enrollment ID],0)),"")))</f>
        <v/>
      </c>
      <c r="F273" s="20" t="n"/>
      <c r="G273" s="22" t="n"/>
      <c r="H273" s="20" t="n"/>
      <c r="I273" s="23">
        <f>IF($A273="","",IF(OR($B273="",$C273="",$G273="",$H273=""),"",IF(AND($H273="Yes",Dashboard!$B$5="No"),0,$G273)))</f>
        <v/>
      </c>
      <c r="J273" s="20" t="n"/>
      <c r="K273" s="20" t="n"/>
      <c r="L273" s="37" t="n"/>
      <c r="M273" s="24">
        <f>IF($A273="","",IF(COUNTIF(tblAbsenceLog[Record ID],$A273)&gt;1,"Duplicate Record ID",IF($B273="","Missing Absence Date",IF($C273="","Missing Enrollment ID",IF(COUNTIF(tblRoster[Enrollment ID],$C273)=0,"Enrollment ID Not Found",IF($F273="","Missing Category",IF(OR($G273="",NOT(ISNUMBER($G273)),$G273&lt;=0),"Invalid Absence Units",IF($H273="","Missing Excused Status",IF($B273&gt;Dashboard!$B$4,"Future to As of Date","OK")))))))))</f>
        <v/>
      </c>
    </row>
    <row r="274">
      <c r="A274" s="20" t="n"/>
      <c r="B274" s="37" t="n"/>
      <c r="C274" s="20" t="n"/>
      <c r="D274" s="24">
        <f>IF($A274="","",IF($C274="","",IFERROR(INDEX(tblRoster[Participant Name],MATCH($C274,tblRoster[Enrollment ID],0)),"")))</f>
        <v/>
      </c>
      <c r="E274" s="24">
        <f>IF($A274="","",IF($C274="","",IFERROR(INDEX(tblRoster[Course / Section],MATCH($C274,tblRoster[Enrollment ID],0)),"")))</f>
        <v/>
      </c>
      <c r="F274" s="20" t="n"/>
      <c r="G274" s="22" t="n"/>
      <c r="H274" s="20" t="n"/>
      <c r="I274" s="23">
        <f>IF($A274="","",IF(OR($B274="",$C274="",$G274="",$H274=""),"",IF(AND($H274="Yes",Dashboard!$B$5="No"),0,$G274)))</f>
        <v/>
      </c>
      <c r="J274" s="20" t="n"/>
      <c r="K274" s="20" t="n"/>
      <c r="L274" s="37" t="n"/>
      <c r="M274" s="24">
        <f>IF($A274="","",IF(COUNTIF(tblAbsenceLog[Record ID],$A274)&gt;1,"Duplicate Record ID",IF($B274="","Missing Absence Date",IF($C274="","Missing Enrollment ID",IF(COUNTIF(tblRoster[Enrollment ID],$C274)=0,"Enrollment ID Not Found",IF($F274="","Missing Category",IF(OR($G274="",NOT(ISNUMBER($G274)),$G274&lt;=0),"Invalid Absence Units",IF($H274="","Missing Excused Status",IF($B274&gt;Dashboard!$B$4,"Future to As of Date","OK")))))))))</f>
        <v/>
      </c>
    </row>
    <row r="275">
      <c r="A275" s="20" t="n"/>
      <c r="B275" s="37" t="n"/>
      <c r="C275" s="20" t="n"/>
      <c r="D275" s="24">
        <f>IF($A275="","",IF($C275="","",IFERROR(INDEX(tblRoster[Participant Name],MATCH($C275,tblRoster[Enrollment ID],0)),"")))</f>
        <v/>
      </c>
      <c r="E275" s="24">
        <f>IF($A275="","",IF($C275="","",IFERROR(INDEX(tblRoster[Course / Section],MATCH($C275,tblRoster[Enrollment ID],0)),"")))</f>
        <v/>
      </c>
      <c r="F275" s="20" t="n"/>
      <c r="G275" s="22" t="n"/>
      <c r="H275" s="20" t="n"/>
      <c r="I275" s="23">
        <f>IF($A275="","",IF(OR($B275="",$C275="",$G275="",$H275=""),"",IF(AND($H275="Yes",Dashboard!$B$5="No"),0,$G275)))</f>
        <v/>
      </c>
      <c r="J275" s="20" t="n"/>
      <c r="K275" s="20" t="n"/>
      <c r="L275" s="37" t="n"/>
      <c r="M275" s="24">
        <f>IF($A275="","",IF(COUNTIF(tblAbsenceLog[Record ID],$A275)&gt;1,"Duplicate Record ID",IF($B275="","Missing Absence Date",IF($C275="","Missing Enrollment ID",IF(COUNTIF(tblRoster[Enrollment ID],$C275)=0,"Enrollment ID Not Found",IF($F275="","Missing Category",IF(OR($G275="",NOT(ISNUMBER($G275)),$G275&lt;=0),"Invalid Absence Units",IF($H275="","Missing Excused Status",IF($B275&gt;Dashboard!$B$4,"Future to As of Date","OK")))))))))</f>
        <v/>
      </c>
    </row>
    <row r="276">
      <c r="A276" s="20" t="n"/>
      <c r="B276" s="37" t="n"/>
      <c r="C276" s="20" t="n"/>
      <c r="D276" s="24">
        <f>IF($A276="","",IF($C276="","",IFERROR(INDEX(tblRoster[Participant Name],MATCH($C276,tblRoster[Enrollment ID],0)),"")))</f>
        <v/>
      </c>
      <c r="E276" s="24">
        <f>IF($A276="","",IF($C276="","",IFERROR(INDEX(tblRoster[Course / Section],MATCH($C276,tblRoster[Enrollment ID],0)),"")))</f>
        <v/>
      </c>
      <c r="F276" s="20" t="n"/>
      <c r="G276" s="22" t="n"/>
      <c r="H276" s="20" t="n"/>
      <c r="I276" s="23">
        <f>IF($A276="","",IF(OR($B276="",$C276="",$G276="",$H276=""),"",IF(AND($H276="Yes",Dashboard!$B$5="No"),0,$G276)))</f>
        <v/>
      </c>
      <c r="J276" s="20" t="n"/>
      <c r="K276" s="20" t="n"/>
      <c r="L276" s="37" t="n"/>
      <c r="M276" s="24">
        <f>IF($A276="","",IF(COUNTIF(tblAbsenceLog[Record ID],$A276)&gt;1,"Duplicate Record ID",IF($B276="","Missing Absence Date",IF($C276="","Missing Enrollment ID",IF(COUNTIF(tblRoster[Enrollment ID],$C276)=0,"Enrollment ID Not Found",IF($F276="","Missing Category",IF(OR($G276="",NOT(ISNUMBER($G276)),$G276&lt;=0),"Invalid Absence Units",IF($H276="","Missing Excused Status",IF($B276&gt;Dashboard!$B$4,"Future to As of Date","OK")))))))))</f>
        <v/>
      </c>
    </row>
    <row r="277">
      <c r="A277" s="20" t="n"/>
      <c r="B277" s="37" t="n"/>
      <c r="C277" s="20" t="n"/>
      <c r="D277" s="24">
        <f>IF($A277="","",IF($C277="","",IFERROR(INDEX(tblRoster[Participant Name],MATCH($C277,tblRoster[Enrollment ID],0)),"")))</f>
        <v/>
      </c>
      <c r="E277" s="24">
        <f>IF($A277="","",IF($C277="","",IFERROR(INDEX(tblRoster[Course / Section],MATCH($C277,tblRoster[Enrollment ID],0)),"")))</f>
        <v/>
      </c>
      <c r="F277" s="20" t="n"/>
      <c r="G277" s="22" t="n"/>
      <c r="H277" s="20" t="n"/>
      <c r="I277" s="23">
        <f>IF($A277="","",IF(OR($B277="",$C277="",$G277="",$H277=""),"",IF(AND($H277="Yes",Dashboard!$B$5="No"),0,$G277)))</f>
        <v/>
      </c>
      <c r="J277" s="20" t="n"/>
      <c r="K277" s="20" t="n"/>
      <c r="L277" s="37" t="n"/>
      <c r="M277" s="24">
        <f>IF($A277="","",IF(COUNTIF(tblAbsenceLog[Record ID],$A277)&gt;1,"Duplicate Record ID",IF($B277="","Missing Absence Date",IF($C277="","Missing Enrollment ID",IF(COUNTIF(tblRoster[Enrollment ID],$C277)=0,"Enrollment ID Not Found",IF($F277="","Missing Category",IF(OR($G277="",NOT(ISNUMBER($G277)),$G277&lt;=0),"Invalid Absence Units",IF($H277="","Missing Excused Status",IF($B277&gt;Dashboard!$B$4,"Future to As of Date","OK")))))))))</f>
        <v/>
      </c>
    </row>
    <row r="278">
      <c r="A278" s="20" t="n"/>
      <c r="B278" s="37" t="n"/>
      <c r="C278" s="20" t="n"/>
      <c r="D278" s="24">
        <f>IF($A278="","",IF($C278="","",IFERROR(INDEX(tblRoster[Participant Name],MATCH($C278,tblRoster[Enrollment ID],0)),"")))</f>
        <v/>
      </c>
      <c r="E278" s="24">
        <f>IF($A278="","",IF($C278="","",IFERROR(INDEX(tblRoster[Course / Section],MATCH($C278,tblRoster[Enrollment ID],0)),"")))</f>
        <v/>
      </c>
      <c r="F278" s="20" t="n"/>
      <c r="G278" s="22" t="n"/>
      <c r="H278" s="20" t="n"/>
      <c r="I278" s="23">
        <f>IF($A278="","",IF(OR($B278="",$C278="",$G278="",$H278=""),"",IF(AND($H278="Yes",Dashboard!$B$5="No"),0,$G278)))</f>
        <v/>
      </c>
      <c r="J278" s="20" t="n"/>
      <c r="K278" s="20" t="n"/>
      <c r="L278" s="37" t="n"/>
      <c r="M278" s="24">
        <f>IF($A278="","",IF(COUNTIF(tblAbsenceLog[Record ID],$A278)&gt;1,"Duplicate Record ID",IF($B278="","Missing Absence Date",IF($C278="","Missing Enrollment ID",IF(COUNTIF(tblRoster[Enrollment ID],$C278)=0,"Enrollment ID Not Found",IF($F278="","Missing Category",IF(OR($G278="",NOT(ISNUMBER($G278)),$G278&lt;=0),"Invalid Absence Units",IF($H278="","Missing Excused Status",IF($B278&gt;Dashboard!$B$4,"Future to As of Date","OK")))))))))</f>
        <v/>
      </c>
    </row>
    <row r="279">
      <c r="A279" s="20" t="n"/>
      <c r="B279" s="37" t="n"/>
      <c r="C279" s="20" t="n"/>
      <c r="D279" s="24">
        <f>IF($A279="","",IF($C279="","",IFERROR(INDEX(tblRoster[Participant Name],MATCH($C279,tblRoster[Enrollment ID],0)),"")))</f>
        <v/>
      </c>
      <c r="E279" s="24">
        <f>IF($A279="","",IF($C279="","",IFERROR(INDEX(tblRoster[Course / Section],MATCH($C279,tblRoster[Enrollment ID],0)),"")))</f>
        <v/>
      </c>
      <c r="F279" s="20" t="n"/>
      <c r="G279" s="22" t="n"/>
      <c r="H279" s="20" t="n"/>
      <c r="I279" s="23">
        <f>IF($A279="","",IF(OR($B279="",$C279="",$G279="",$H279=""),"",IF(AND($H279="Yes",Dashboard!$B$5="No"),0,$G279)))</f>
        <v/>
      </c>
      <c r="J279" s="20" t="n"/>
      <c r="K279" s="20" t="n"/>
      <c r="L279" s="37" t="n"/>
      <c r="M279" s="24">
        <f>IF($A279="","",IF(COUNTIF(tblAbsenceLog[Record ID],$A279)&gt;1,"Duplicate Record ID",IF($B279="","Missing Absence Date",IF($C279="","Missing Enrollment ID",IF(COUNTIF(tblRoster[Enrollment ID],$C279)=0,"Enrollment ID Not Found",IF($F279="","Missing Category",IF(OR($G279="",NOT(ISNUMBER($G279)),$G279&lt;=0),"Invalid Absence Units",IF($H279="","Missing Excused Status",IF($B279&gt;Dashboard!$B$4,"Future to As of Date","OK")))))))))</f>
        <v/>
      </c>
    </row>
    <row r="280">
      <c r="A280" s="20" t="n"/>
      <c r="B280" s="37" t="n"/>
      <c r="C280" s="20" t="n"/>
      <c r="D280" s="24">
        <f>IF($A280="","",IF($C280="","",IFERROR(INDEX(tblRoster[Participant Name],MATCH($C280,tblRoster[Enrollment ID],0)),"")))</f>
        <v/>
      </c>
      <c r="E280" s="24">
        <f>IF($A280="","",IF($C280="","",IFERROR(INDEX(tblRoster[Course / Section],MATCH($C280,tblRoster[Enrollment ID],0)),"")))</f>
        <v/>
      </c>
      <c r="F280" s="20" t="n"/>
      <c r="G280" s="22" t="n"/>
      <c r="H280" s="20" t="n"/>
      <c r="I280" s="23">
        <f>IF($A280="","",IF(OR($B280="",$C280="",$G280="",$H280=""),"",IF(AND($H280="Yes",Dashboard!$B$5="No"),0,$G280)))</f>
        <v/>
      </c>
      <c r="J280" s="20" t="n"/>
      <c r="K280" s="20" t="n"/>
      <c r="L280" s="37" t="n"/>
      <c r="M280" s="24">
        <f>IF($A280="","",IF(COUNTIF(tblAbsenceLog[Record ID],$A280)&gt;1,"Duplicate Record ID",IF($B280="","Missing Absence Date",IF($C280="","Missing Enrollment ID",IF(COUNTIF(tblRoster[Enrollment ID],$C280)=0,"Enrollment ID Not Found",IF($F280="","Missing Category",IF(OR($G280="",NOT(ISNUMBER($G280)),$G280&lt;=0),"Invalid Absence Units",IF($H280="","Missing Excused Status",IF($B280&gt;Dashboard!$B$4,"Future to As of Date","OK")))))))))</f>
        <v/>
      </c>
    </row>
    <row r="281">
      <c r="A281" s="20" t="n"/>
      <c r="B281" s="37" t="n"/>
      <c r="C281" s="20" t="n"/>
      <c r="D281" s="24">
        <f>IF($A281="","",IF($C281="","",IFERROR(INDEX(tblRoster[Participant Name],MATCH($C281,tblRoster[Enrollment ID],0)),"")))</f>
        <v/>
      </c>
      <c r="E281" s="24">
        <f>IF($A281="","",IF($C281="","",IFERROR(INDEX(tblRoster[Course / Section],MATCH($C281,tblRoster[Enrollment ID],0)),"")))</f>
        <v/>
      </c>
      <c r="F281" s="20" t="n"/>
      <c r="G281" s="22" t="n"/>
      <c r="H281" s="20" t="n"/>
      <c r="I281" s="23">
        <f>IF($A281="","",IF(OR($B281="",$C281="",$G281="",$H281=""),"",IF(AND($H281="Yes",Dashboard!$B$5="No"),0,$G281)))</f>
        <v/>
      </c>
      <c r="J281" s="20" t="n"/>
      <c r="K281" s="20" t="n"/>
      <c r="L281" s="37" t="n"/>
      <c r="M281" s="24">
        <f>IF($A281="","",IF(COUNTIF(tblAbsenceLog[Record ID],$A281)&gt;1,"Duplicate Record ID",IF($B281="","Missing Absence Date",IF($C281="","Missing Enrollment ID",IF(COUNTIF(tblRoster[Enrollment ID],$C281)=0,"Enrollment ID Not Found",IF($F281="","Missing Category",IF(OR($G281="",NOT(ISNUMBER($G281)),$G281&lt;=0),"Invalid Absence Units",IF($H281="","Missing Excused Status",IF($B281&gt;Dashboard!$B$4,"Future to As of Date","OK")))))))))</f>
        <v/>
      </c>
    </row>
    <row r="282">
      <c r="A282" s="20" t="n"/>
      <c r="B282" s="37" t="n"/>
      <c r="C282" s="20" t="n"/>
      <c r="D282" s="24">
        <f>IF($A282="","",IF($C282="","",IFERROR(INDEX(tblRoster[Participant Name],MATCH($C282,tblRoster[Enrollment ID],0)),"")))</f>
        <v/>
      </c>
      <c r="E282" s="24">
        <f>IF($A282="","",IF($C282="","",IFERROR(INDEX(tblRoster[Course / Section],MATCH($C282,tblRoster[Enrollment ID],0)),"")))</f>
        <v/>
      </c>
      <c r="F282" s="20" t="n"/>
      <c r="G282" s="22" t="n"/>
      <c r="H282" s="20" t="n"/>
      <c r="I282" s="23">
        <f>IF($A282="","",IF(OR($B282="",$C282="",$G282="",$H282=""),"",IF(AND($H282="Yes",Dashboard!$B$5="No"),0,$G282)))</f>
        <v/>
      </c>
      <c r="J282" s="20" t="n"/>
      <c r="K282" s="20" t="n"/>
      <c r="L282" s="37" t="n"/>
      <c r="M282" s="24">
        <f>IF($A282="","",IF(COUNTIF(tblAbsenceLog[Record ID],$A282)&gt;1,"Duplicate Record ID",IF($B282="","Missing Absence Date",IF($C282="","Missing Enrollment ID",IF(COUNTIF(tblRoster[Enrollment ID],$C282)=0,"Enrollment ID Not Found",IF($F282="","Missing Category",IF(OR($G282="",NOT(ISNUMBER($G282)),$G282&lt;=0),"Invalid Absence Units",IF($H282="","Missing Excused Status",IF($B282&gt;Dashboard!$B$4,"Future to As of Date","OK")))))))))</f>
        <v/>
      </c>
    </row>
    <row r="283">
      <c r="A283" s="20" t="n"/>
      <c r="B283" s="37" t="n"/>
      <c r="C283" s="20" t="n"/>
      <c r="D283" s="24">
        <f>IF($A283="","",IF($C283="","",IFERROR(INDEX(tblRoster[Participant Name],MATCH($C283,tblRoster[Enrollment ID],0)),"")))</f>
        <v/>
      </c>
      <c r="E283" s="24">
        <f>IF($A283="","",IF($C283="","",IFERROR(INDEX(tblRoster[Course / Section],MATCH($C283,tblRoster[Enrollment ID],0)),"")))</f>
        <v/>
      </c>
      <c r="F283" s="20" t="n"/>
      <c r="G283" s="22" t="n"/>
      <c r="H283" s="20" t="n"/>
      <c r="I283" s="23">
        <f>IF($A283="","",IF(OR($B283="",$C283="",$G283="",$H283=""),"",IF(AND($H283="Yes",Dashboard!$B$5="No"),0,$G283)))</f>
        <v/>
      </c>
      <c r="J283" s="20" t="n"/>
      <c r="K283" s="20" t="n"/>
      <c r="L283" s="37" t="n"/>
      <c r="M283" s="24">
        <f>IF($A283="","",IF(COUNTIF(tblAbsenceLog[Record ID],$A283)&gt;1,"Duplicate Record ID",IF($B283="","Missing Absence Date",IF($C283="","Missing Enrollment ID",IF(COUNTIF(tblRoster[Enrollment ID],$C283)=0,"Enrollment ID Not Found",IF($F283="","Missing Category",IF(OR($G283="",NOT(ISNUMBER($G283)),$G283&lt;=0),"Invalid Absence Units",IF($H283="","Missing Excused Status",IF($B283&gt;Dashboard!$B$4,"Future to As of Date","OK")))))))))</f>
        <v/>
      </c>
    </row>
    <row r="284">
      <c r="A284" s="20" t="n"/>
      <c r="B284" s="37" t="n"/>
      <c r="C284" s="20" t="n"/>
      <c r="D284" s="24">
        <f>IF($A284="","",IF($C284="","",IFERROR(INDEX(tblRoster[Participant Name],MATCH($C284,tblRoster[Enrollment ID],0)),"")))</f>
        <v/>
      </c>
      <c r="E284" s="24">
        <f>IF($A284="","",IF($C284="","",IFERROR(INDEX(tblRoster[Course / Section],MATCH($C284,tblRoster[Enrollment ID],0)),"")))</f>
        <v/>
      </c>
      <c r="F284" s="20" t="n"/>
      <c r="G284" s="22" t="n"/>
      <c r="H284" s="20" t="n"/>
      <c r="I284" s="23">
        <f>IF($A284="","",IF(OR($B284="",$C284="",$G284="",$H284=""),"",IF(AND($H284="Yes",Dashboard!$B$5="No"),0,$G284)))</f>
        <v/>
      </c>
      <c r="J284" s="20" t="n"/>
      <c r="K284" s="20" t="n"/>
      <c r="L284" s="37" t="n"/>
      <c r="M284" s="24">
        <f>IF($A284="","",IF(COUNTIF(tblAbsenceLog[Record ID],$A284)&gt;1,"Duplicate Record ID",IF($B284="","Missing Absence Date",IF($C284="","Missing Enrollment ID",IF(COUNTIF(tblRoster[Enrollment ID],$C284)=0,"Enrollment ID Not Found",IF($F284="","Missing Category",IF(OR($G284="",NOT(ISNUMBER($G284)),$G284&lt;=0),"Invalid Absence Units",IF($H284="","Missing Excused Status",IF($B284&gt;Dashboard!$B$4,"Future to As of Date","OK")))))))))</f>
        <v/>
      </c>
    </row>
    <row r="285">
      <c r="A285" s="20" t="n"/>
      <c r="B285" s="37" t="n"/>
      <c r="C285" s="20" t="n"/>
      <c r="D285" s="24">
        <f>IF($A285="","",IF($C285="","",IFERROR(INDEX(tblRoster[Participant Name],MATCH($C285,tblRoster[Enrollment ID],0)),"")))</f>
        <v/>
      </c>
      <c r="E285" s="24">
        <f>IF($A285="","",IF($C285="","",IFERROR(INDEX(tblRoster[Course / Section],MATCH($C285,tblRoster[Enrollment ID],0)),"")))</f>
        <v/>
      </c>
      <c r="F285" s="20" t="n"/>
      <c r="G285" s="22" t="n"/>
      <c r="H285" s="20" t="n"/>
      <c r="I285" s="23">
        <f>IF($A285="","",IF(OR($B285="",$C285="",$G285="",$H285=""),"",IF(AND($H285="Yes",Dashboard!$B$5="No"),0,$G285)))</f>
        <v/>
      </c>
      <c r="J285" s="20" t="n"/>
      <c r="K285" s="20" t="n"/>
      <c r="L285" s="37" t="n"/>
      <c r="M285" s="24">
        <f>IF($A285="","",IF(COUNTIF(tblAbsenceLog[Record ID],$A285)&gt;1,"Duplicate Record ID",IF($B285="","Missing Absence Date",IF($C285="","Missing Enrollment ID",IF(COUNTIF(tblRoster[Enrollment ID],$C285)=0,"Enrollment ID Not Found",IF($F285="","Missing Category",IF(OR($G285="",NOT(ISNUMBER($G285)),$G285&lt;=0),"Invalid Absence Units",IF($H285="","Missing Excused Status",IF($B285&gt;Dashboard!$B$4,"Future to As of Date","OK")))))))))</f>
        <v/>
      </c>
    </row>
    <row r="286">
      <c r="A286" s="20" t="n"/>
      <c r="B286" s="37" t="n"/>
      <c r="C286" s="20" t="n"/>
      <c r="D286" s="24">
        <f>IF($A286="","",IF($C286="","",IFERROR(INDEX(tblRoster[Participant Name],MATCH($C286,tblRoster[Enrollment ID],0)),"")))</f>
        <v/>
      </c>
      <c r="E286" s="24">
        <f>IF($A286="","",IF($C286="","",IFERROR(INDEX(tblRoster[Course / Section],MATCH($C286,tblRoster[Enrollment ID],0)),"")))</f>
        <v/>
      </c>
      <c r="F286" s="20" t="n"/>
      <c r="G286" s="22" t="n"/>
      <c r="H286" s="20" t="n"/>
      <c r="I286" s="23">
        <f>IF($A286="","",IF(OR($B286="",$C286="",$G286="",$H286=""),"",IF(AND($H286="Yes",Dashboard!$B$5="No"),0,$G286)))</f>
        <v/>
      </c>
      <c r="J286" s="20" t="n"/>
      <c r="K286" s="20" t="n"/>
      <c r="L286" s="37" t="n"/>
      <c r="M286" s="24">
        <f>IF($A286="","",IF(COUNTIF(tblAbsenceLog[Record ID],$A286)&gt;1,"Duplicate Record ID",IF($B286="","Missing Absence Date",IF($C286="","Missing Enrollment ID",IF(COUNTIF(tblRoster[Enrollment ID],$C286)=0,"Enrollment ID Not Found",IF($F286="","Missing Category",IF(OR($G286="",NOT(ISNUMBER($G286)),$G286&lt;=0),"Invalid Absence Units",IF($H286="","Missing Excused Status",IF($B286&gt;Dashboard!$B$4,"Future to As of Date","OK")))))))))</f>
        <v/>
      </c>
    </row>
    <row r="287">
      <c r="A287" s="20" t="n"/>
      <c r="B287" s="37" t="n"/>
      <c r="C287" s="20" t="n"/>
      <c r="D287" s="24">
        <f>IF($A287="","",IF($C287="","",IFERROR(INDEX(tblRoster[Participant Name],MATCH($C287,tblRoster[Enrollment ID],0)),"")))</f>
        <v/>
      </c>
      <c r="E287" s="24">
        <f>IF($A287="","",IF($C287="","",IFERROR(INDEX(tblRoster[Course / Section],MATCH($C287,tblRoster[Enrollment ID],0)),"")))</f>
        <v/>
      </c>
      <c r="F287" s="20" t="n"/>
      <c r="G287" s="22" t="n"/>
      <c r="H287" s="20" t="n"/>
      <c r="I287" s="23">
        <f>IF($A287="","",IF(OR($B287="",$C287="",$G287="",$H287=""),"",IF(AND($H287="Yes",Dashboard!$B$5="No"),0,$G287)))</f>
        <v/>
      </c>
      <c r="J287" s="20" t="n"/>
      <c r="K287" s="20" t="n"/>
      <c r="L287" s="37" t="n"/>
      <c r="M287" s="24">
        <f>IF($A287="","",IF(COUNTIF(tblAbsenceLog[Record ID],$A287)&gt;1,"Duplicate Record ID",IF($B287="","Missing Absence Date",IF($C287="","Missing Enrollment ID",IF(COUNTIF(tblRoster[Enrollment ID],$C287)=0,"Enrollment ID Not Found",IF($F287="","Missing Category",IF(OR($G287="",NOT(ISNUMBER($G287)),$G287&lt;=0),"Invalid Absence Units",IF($H287="","Missing Excused Status",IF($B287&gt;Dashboard!$B$4,"Future to As of Date","OK")))))))))</f>
        <v/>
      </c>
    </row>
    <row r="288">
      <c r="A288" s="20" t="n"/>
      <c r="B288" s="37" t="n"/>
      <c r="C288" s="20" t="n"/>
      <c r="D288" s="24">
        <f>IF($A288="","",IF($C288="","",IFERROR(INDEX(tblRoster[Participant Name],MATCH($C288,tblRoster[Enrollment ID],0)),"")))</f>
        <v/>
      </c>
      <c r="E288" s="24">
        <f>IF($A288="","",IF($C288="","",IFERROR(INDEX(tblRoster[Course / Section],MATCH($C288,tblRoster[Enrollment ID],0)),"")))</f>
        <v/>
      </c>
      <c r="F288" s="20" t="n"/>
      <c r="G288" s="22" t="n"/>
      <c r="H288" s="20" t="n"/>
      <c r="I288" s="23">
        <f>IF($A288="","",IF(OR($B288="",$C288="",$G288="",$H288=""),"",IF(AND($H288="Yes",Dashboard!$B$5="No"),0,$G288)))</f>
        <v/>
      </c>
      <c r="J288" s="20" t="n"/>
      <c r="K288" s="20" t="n"/>
      <c r="L288" s="37" t="n"/>
      <c r="M288" s="24">
        <f>IF($A288="","",IF(COUNTIF(tblAbsenceLog[Record ID],$A288)&gt;1,"Duplicate Record ID",IF($B288="","Missing Absence Date",IF($C288="","Missing Enrollment ID",IF(COUNTIF(tblRoster[Enrollment ID],$C288)=0,"Enrollment ID Not Found",IF($F288="","Missing Category",IF(OR($G288="",NOT(ISNUMBER($G288)),$G288&lt;=0),"Invalid Absence Units",IF($H288="","Missing Excused Status",IF($B288&gt;Dashboard!$B$4,"Future to As of Date","OK")))))))))</f>
        <v/>
      </c>
    </row>
    <row r="289">
      <c r="A289" s="20" t="n"/>
      <c r="B289" s="37" t="n"/>
      <c r="C289" s="20" t="n"/>
      <c r="D289" s="24">
        <f>IF($A289="","",IF($C289="","",IFERROR(INDEX(tblRoster[Participant Name],MATCH($C289,tblRoster[Enrollment ID],0)),"")))</f>
        <v/>
      </c>
      <c r="E289" s="24">
        <f>IF($A289="","",IF($C289="","",IFERROR(INDEX(tblRoster[Course / Section],MATCH($C289,tblRoster[Enrollment ID],0)),"")))</f>
        <v/>
      </c>
      <c r="F289" s="20" t="n"/>
      <c r="G289" s="22" t="n"/>
      <c r="H289" s="20" t="n"/>
      <c r="I289" s="23">
        <f>IF($A289="","",IF(OR($B289="",$C289="",$G289="",$H289=""),"",IF(AND($H289="Yes",Dashboard!$B$5="No"),0,$G289)))</f>
        <v/>
      </c>
      <c r="J289" s="20" t="n"/>
      <c r="K289" s="20" t="n"/>
      <c r="L289" s="37" t="n"/>
      <c r="M289" s="24">
        <f>IF($A289="","",IF(COUNTIF(tblAbsenceLog[Record ID],$A289)&gt;1,"Duplicate Record ID",IF($B289="","Missing Absence Date",IF($C289="","Missing Enrollment ID",IF(COUNTIF(tblRoster[Enrollment ID],$C289)=0,"Enrollment ID Not Found",IF($F289="","Missing Category",IF(OR($G289="",NOT(ISNUMBER($G289)),$G289&lt;=0),"Invalid Absence Units",IF($H289="","Missing Excused Status",IF($B289&gt;Dashboard!$B$4,"Future to As of Date","OK")))))))))</f>
        <v/>
      </c>
    </row>
    <row r="290">
      <c r="A290" s="20" t="n"/>
      <c r="B290" s="37" t="n"/>
      <c r="C290" s="20" t="n"/>
      <c r="D290" s="24">
        <f>IF($A290="","",IF($C290="","",IFERROR(INDEX(tblRoster[Participant Name],MATCH($C290,tblRoster[Enrollment ID],0)),"")))</f>
        <v/>
      </c>
      <c r="E290" s="24">
        <f>IF($A290="","",IF($C290="","",IFERROR(INDEX(tblRoster[Course / Section],MATCH($C290,tblRoster[Enrollment ID],0)),"")))</f>
        <v/>
      </c>
      <c r="F290" s="20" t="n"/>
      <c r="G290" s="22" t="n"/>
      <c r="H290" s="20" t="n"/>
      <c r="I290" s="23">
        <f>IF($A290="","",IF(OR($B290="",$C290="",$G290="",$H290=""),"",IF(AND($H290="Yes",Dashboard!$B$5="No"),0,$G290)))</f>
        <v/>
      </c>
      <c r="J290" s="20" t="n"/>
      <c r="K290" s="20" t="n"/>
      <c r="L290" s="37" t="n"/>
      <c r="M290" s="24">
        <f>IF($A290="","",IF(COUNTIF(tblAbsenceLog[Record ID],$A290)&gt;1,"Duplicate Record ID",IF($B290="","Missing Absence Date",IF($C290="","Missing Enrollment ID",IF(COUNTIF(tblRoster[Enrollment ID],$C290)=0,"Enrollment ID Not Found",IF($F290="","Missing Category",IF(OR($G290="",NOT(ISNUMBER($G290)),$G290&lt;=0),"Invalid Absence Units",IF($H290="","Missing Excused Status",IF($B290&gt;Dashboard!$B$4,"Future to As of Date","OK")))))))))</f>
        <v/>
      </c>
    </row>
    <row r="291">
      <c r="A291" s="20" t="n"/>
      <c r="B291" s="37" t="n"/>
      <c r="C291" s="20" t="n"/>
      <c r="D291" s="24">
        <f>IF($A291="","",IF($C291="","",IFERROR(INDEX(tblRoster[Participant Name],MATCH($C291,tblRoster[Enrollment ID],0)),"")))</f>
        <v/>
      </c>
      <c r="E291" s="24">
        <f>IF($A291="","",IF($C291="","",IFERROR(INDEX(tblRoster[Course / Section],MATCH($C291,tblRoster[Enrollment ID],0)),"")))</f>
        <v/>
      </c>
      <c r="F291" s="20" t="n"/>
      <c r="G291" s="22" t="n"/>
      <c r="H291" s="20" t="n"/>
      <c r="I291" s="23">
        <f>IF($A291="","",IF(OR($B291="",$C291="",$G291="",$H291=""),"",IF(AND($H291="Yes",Dashboard!$B$5="No"),0,$G291)))</f>
        <v/>
      </c>
      <c r="J291" s="20" t="n"/>
      <c r="K291" s="20" t="n"/>
      <c r="L291" s="37" t="n"/>
      <c r="M291" s="24">
        <f>IF($A291="","",IF(COUNTIF(tblAbsenceLog[Record ID],$A291)&gt;1,"Duplicate Record ID",IF($B291="","Missing Absence Date",IF($C291="","Missing Enrollment ID",IF(COUNTIF(tblRoster[Enrollment ID],$C291)=0,"Enrollment ID Not Found",IF($F291="","Missing Category",IF(OR($G291="",NOT(ISNUMBER($G291)),$G291&lt;=0),"Invalid Absence Units",IF($H291="","Missing Excused Status",IF($B291&gt;Dashboard!$B$4,"Future to As of Date","OK")))))))))</f>
        <v/>
      </c>
    </row>
    <row r="292">
      <c r="A292" s="20" t="n"/>
      <c r="B292" s="37" t="n"/>
      <c r="C292" s="20" t="n"/>
      <c r="D292" s="24">
        <f>IF($A292="","",IF($C292="","",IFERROR(INDEX(tblRoster[Participant Name],MATCH($C292,tblRoster[Enrollment ID],0)),"")))</f>
        <v/>
      </c>
      <c r="E292" s="24">
        <f>IF($A292="","",IF($C292="","",IFERROR(INDEX(tblRoster[Course / Section],MATCH($C292,tblRoster[Enrollment ID],0)),"")))</f>
        <v/>
      </c>
      <c r="F292" s="20" t="n"/>
      <c r="G292" s="22" t="n"/>
      <c r="H292" s="20" t="n"/>
      <c r="I292" s="23">
        <f>IF($A292="","",IF(OR($B292="",$C292="",$G292="",$H292=""),"",IF(AND($H292="Yes",Dashboard!$B$5="No"),0,$G292)))</f>
        <v/>
      </c>
      <c r="J292" s="20" t="n"/>
      <c r="K292" s="20" t="n"/>
      <c r="L292" s="37" t="n"/>
      <c r="M292" s="24">
        <f>IF($A292="","",IF(COUNTIF(tblAbsenceLog[Record ID],$A292)&gt;1,"Duplicate Record ID",IF($B292="","Missing Absence Date",IF($C292="","Missing Enrollment ID",IF(COUNTIF(tblRoster[Enrollment ID],$C292)=0,"Enrollment ID Not Found",IF($F292="","Missing Category",IF(OR($G292="",NOT(ISNUMBER($G292)),$G292&lt;=0),"Invalid Absence Units",IF($H292="","Missing Excused Status",IF($B292&gt;Dashboard!$B$4,"Future to As of Date","OK")))))))))</f>
        <v/>
      </c>
    </row>
    <row r="293">
      <c r="A293" s="20" t="n"/>
      <c r="B293" s="37" t="n"/>
      <c r="C293" s="20" t="n"/>
      <c r="D293" s="24">
        <f>IF($A293="","",IF($C293="","",IFERROR(INDEX(tblRoster[Participant Name],MATCH($C293,tblRoster[Enrollment ID],0)),"")))</f>
        <v/>
      </c>
      <c r="E293" s="24">
        <f>IF($A293="","",IF($C293="","",IFERROR(INDEX(tblRoster[Course / Section],MATCH($C293,tblRoster[Enrollment ID],0)),"")))</f>
        <v/>
      </c>
      <c r="F293" s="20" t="n"/>
      <c r="G293" s="22" t="n"/>
      <c r="H293" s="20" t="n"/>
      <c r="I293" s="23">
        <f>IF($A293="","",IF(OR($B293="",$C293="",$G293="",$H293=""),"",IF(AND($H293="Yes",Dashboard!$B$5="No"),0,$G293)))</f>
        <v/>
      </c>
      <c r="J293" s="20" t="n"/>
      <c r="K293" s="20" t="n"/>
      <c r="L293" s="37" t="n"/>
      <c r="M293" s="24">
        <f>IF($A293="","",IF(COUNTIF(tblAbsenceLog[Record ID],$A293)&gt;1,"Duplicate Record ID",IF($B293="","Missing Absence Date",IF($C293="","Missing Enrollment ID",IF(COUNTIF(tblRoster[Enrollment ID],$C293)=0,"Enrollment ID Not Found",IF($F293="","Missing Category",IF(OR($G293="",NOT(ISNUMBER($G293)),$G293&lt;=0),"Invalid Absence Units",IF($H293="","Missing Excused Status",IF($B293&gt;Dashboard!$B$4,"Future to As of Date","OK")))))))))</f>
        <v/>
      </c>
    </row>
    <row r="294">
      <c r="A294" s="20" t="n"/>
      <c r="B294" s="37" t="n"/>
      <c r="C294" s="20" t="n"/>
      <c r="D294" s="24">
        <f>IF($A294="","",IF($C294="","",IFERROR(INDEX(tblRoster[Participant Name],MATCH($C294,tblRoster[Enrollment ID],0)),"")))</f>
        <v/>
      </c>
      <c r="E294" s="24">
        <f>IF($A294="","",IF($C294="","",IFERROR(INDEX(tblRoster[Course / Section],MATCH($C294,tblRoster[Enrollment ID],0)),"")))</f>
        <v/>
      </c>
      <c r="F294" s="20" t="n"/>
      <c r="G294" s="22" t="n"/>
      <c r="H294" s="20" t="n"/>
      <c r="I294" s="23">
        <f>IF($A294="","",IF(OR($B294="",$C294="",$G294="",$H294=""),"",IF(AND($H294="Yes",Dashboard!$B$5="No"),0,$G294)))</f>
        <v/>
      </c>
      <c r="J294" s="20" t="n"/>
      <c r="K294" s="20" t="n"/>
      <c r="L294" s="37" t="n"/>
      <c r="M294" s="24">
        <f>IF($A294="","",IF(COUNTIF(tblAbsenceLog[Record ID],$A294)&gt;1,"Duplicate Record ID",IF($B294="","Missing Absence Date",IF($C294="","Missing Enrollment ID",IF(COUNTIF(tblRoster[Enrollment ID],$C294)=0,"Enrollment ID Not Found",IF($F294="","Missing Category",IF(OR($G294="",NOT(ISNUMBER($G294)),$G294&lt;=0),"Invalid Absence Units",IF($H294="","Missing Excused Status",IF($B294&gt;Dashboard!$B$4,"Future to As of Date","OK")))))))))</f>
        <v/>
      </c>
    </row>
    <row r="295">
      <c r="A295" s="20" t="n"/>
      <c r="B295" s="37" t="n"/>
      <c r="C295" s="20" t="n"/>
      <c r="D295" s="24">
        <f>IF($A295="","",IF($C295="","",IFERROR(INDEX(tblRoster[Participant Name],MATCH($C295,tblRoster[Enrollment ID],0)),"")))</f>
        <v/>
      </c>
      <c r="E295" s="24">
        <f>IF($A295="","",IF($C295="","",IFERROR(INDEX(tblRoster[Course / Section],MATCH($C295,tblRoster[Enrollment ID],0)),"")))</f>
        <v/>
      </c>
      <c r="F295" s="20" t="n"/>
      <c r="G295" s="22" t="n"/>
      <c r="H295" s="20" t="n"/>
      <c r="I295" s="23">
        <f>IF($A295="","",IF(OR($B295="",$C295="",$G295="",$H295=""),"",IF(AND($H295="Yes",Dashboard!$B$5="No"),0,$G295)))</f>
        <v/>
      </c>
      <c r="J295" s="20" t="n"/>
      <c r="K295" s="20" t="n"/>
      <c r="L295" s="37" t="n"/>
      <c r="M295" s="24">
        <f>IF($A295="","",IF(COUNTIF(tblAbsenceLog[Record ID],$A295)&gt;1,"Duplicate Record ID",IF($B295="","Missing Absence Date",IF($C295="","Missing Enrollment ID",IF(COUNTIF(tblRoster[Enrollment ID],$C295)=0,"Enrollment ID Not Found",IF($F295="","Missing Category",IF(OR($G295="",NOT(ISNUMBER($G295)),$G295&lt;=0),"Invalid Absence Units",IF($H295="","Missing Excused Status",IF($B295&gt;Dashboard!$B$4,"Future to As of Date","OK")))))))))</f>
        <v/>
      </c>
    </row>
    <row r="296">
      <c r="A296" s="20" t="n"/>
      <c r="B296" s="37" t="n"/>
      <c r="C296" s="20" t="n"/>
      <c r="D296" s="24">
        <f>IF($A296="","",IF($C296="","",IFERROR(INDEX(tblRoster[Participant Name],MATCH($C296,tblRoster[Enrollment ID],0)),"")))</f>
        <v/>
      </c>
      <c r="E296" s="24">
        <f>IF($A296="","",IF($C296="","",IFERROR(INDEX(tblRoster[Course / Section],MATCH($C296,tblRoster[Enrollment ID],0)),"")))</f>
        <v/>
      </c>
      <c r="F296" s="20" t="n"/>
      <c r="G296" s="22" t="n"/>
      <c r="H296" s="20" t="n"/>
      <c r="I296" s="23">
        <f>IF($A296="","",IF(OR($B296="",$C296="",$G296="",$H296=""),"",IF(AND($H296="Yes",Dashboard!$B$5="No"),0,$G296)))</f>
        <v/>
      </c>
      <c r="J296" s="20" t="n"/>
      <c r="K296" s="20" t="n"/>
      <c r="L296" s="37" t="n"/>
      <c r="M296" s="24">
        <f>IF($A296="","",IF(COUNTIF(tblAbsenceLog[Record ID],$A296)&gt;1,"Duplicate Record ID",IF($B296="","Missing Absence Date",IF($C296="","Missing Enrollment ID",IF(COUNTIF(tblRoster[Enrollment ID],$C296)=0,"Enrollment ID Not Found",IF($F296="","Missing Category",IF(OR($G296="",NOT(ISNUMBER($G296)),$G296&lt;=0),"Invalid Absence Units",IF($H296="","Missing Excused Status",IF($B296&gt;Dashboard!$B$4,"Future to As of Date","OK")))))))))</f>
        <v/>
      </c>
    </row>
    <row r="297">
      <c r="A297" s="20" t="n"/>
      <c r="B297" s="37" t="n"/>
      <c r="C297" s="20" t="n"/>
      <c r="D297" s="24">
        <f>IF($A297="","",IF($C297="","",IFERROR(INDEX(tblRoster[Participant Name],MATCH($C297,tblRoster[Enrollment ID],0)),"")))</f>
        <v/>
      </c>
      <c r="E297" s="24">
        <f>IF($A297="","",IF($C297="","",IFERROR(INDEX(tblRoster[Course / Section],MATCH($C297,tblRoster[Enrollment ID],0)),"")))</f>
        <v/>
      </c>
      <c r="F297" s="20" t="n"/>
      <c r="G297" s="22" t="n"/>
      <c r="H297" s="20" t="n"/>
      <c r="I297" s="23">
        <f>IF($A297="","",IF(OR($B297="",$C297="",$G297="",$H297=""),"",IF(AND($H297="Yes",Dashboard!$B$5="No"),0,$G297)))</f>
        <v/>
      </c>
      <c r="J297" s="20" t="n"/>
      <c r="K297" s="20" t="n"/>
      <c r="L297" s="37" t="n"/>
      <c r="M297" s="24">
        <f>IF($A297="","",IF(COUNTIF(tblAbsenceLog[Record ID],$A297)&gt;1,"Duplicate Record ID",IF($B297="","Missing Absence Date",IF($C297="","Missing Enrollment ID",IF(COUNTIF(tblRoster[Enrollment ID],$C297)=0,"Enrollment ID Not Found",IF($F297="","Missing Category",IF(OR($G297="",NOT(ISNUMBER($G297)),$G297&lt;=0),"Invalid Absence Units",IF($H297="","Missing Excused Status",IF($B297&gt;Dashboard!$B$4,"Future to As of Date","OK")))))))))</f>
        <v/>
      </c>
    </row>
    <row r="298">
      <c r="A298" s="20" t="n"/>
      <c r="B298" s="37" t="n"/>
      <c r="C298" s="20" t="n"/>
      <c r="D298" s="24">
        <f>IF($A298="","",IF($C298="","",IFERROR(INDEX(tblRoster[Participant Name],MATCH($C298,tblRoster[Enrollment ID],0)),"")))</f>
        <v/>
      </c>
      <c r="E298" s="24">
        <f>IF($A298="","",IF($C298="","",IFERROR(INDEX(tblRoster[Course / Section],MATCH($C298,tblRoster[Enrollment ID],0)),"")))</f>
        <v/>
      </c>
      <c r="F298" s="20" t="n"/>
      <c r="G298" s="22" t="n"/>
      <c r="H298" s="20" t="n"/>
      <c r="I298" s="23">
        <f>IF($A298="","",IF(OR($B298="",$C298="",$G298="",$H298=""),"",IF(AND($H298="Yes",Dashboard!$B$5="No"),0,$G298)))</f>
        <v/>
      </c>
      <c r="J298" s="20" t="n"/>
      <c r="K298" s="20" t="n"/>
      <c r="L298" s="37" t="n"/>
      <c r="M298" s="24">
        <f>IF($A298="","",IF(COUNTIF(tblAbsenceLog[Record ID],$A298)&gt;1,"Duplicate Record ID",IF($B298="","Missing Absence Date",IF($C298="","Missing Enrollment ID",IF(COUNTIF(tblRoster[Enrollment ID],$C298)=0,"Enrollment ID Not Found",IF($F298="","Missing Category",IF(OR($G298="",NOT(ISNUMBER($G298)),$G298&lt;=0),"Invalid Absence Units",IF($H298="","Missing Excused Status",IF($B298&gt;Dashboard!$B$4,"Future to As of Date","OK")))))))))</f>
        <v/>
      </c>
    </row>
    <row r="299">
      <c r="A299" s="20" t="n"/>
      <c r="B299" s="37" t="n"/>
      <c r="C299" s="20" t="n"/>
      <c r="D299" s="24">
        <f>IF($A299="","",IF($C299="","",IFERROR(INDEX(tblRoster[Participant Name],MATCH($C299,tblRoster[Enrollment ID],0)),"")))</f>
        <v/>
      </c>
      <c r="E299" s="24">
        <f>IF($A299="","",IF($C299="","",IFERROR(INDEX(tblRoster[Course / Section],MATCH($C299,tblRoster[Enrollment ID],0)),"")))</f>
        <v/>
      </c>
      <c r="F299" s="20" t="n"/>
      <c r="G299" s="22" t="n"/>
      <c r="H299" s="20" t="n"/>
      <c r="I299" s="23">
        <f>IF($A299="","",IF(OR($B299="",$C299="",$G299="",$H299=""),"",IF(AND($H299="Yes",Dashboard!$B$5="No"),0,$G299)))</f>
        <v/>
      </c>
      <c r="J299" s="20" t="n"/>
      <c r="K299" s="20" t="n"/>
      <c r="L299" s="37" t="n"/>
      <c r="M299" s="24">
        <f>IF($A299="","",IF(COUNTIF(tblAbsenceLog[Record ID],$A299)&gt;1,"Duplicate Record ID",IF($B299="","Missing Absence Date",IF($C299="","Missing Enrollment ID",IF(COUNTIF(tblRoster[Enrollment ID],$C299)=0,"Enrollment ID Not Found",IF($F299="","Missing Category",IF(OR($G299="",NOT(ISNUMBER($G299)),$G299&lt;=0),"Invalid Absence Units",IF($H299="","Missing Excused Status",IF($B299&gt;Dashboard!$B$4,"Future to As of Date","OK")))))))))</f>
        <v/>
      </c>
    </row>
    <row r="300">
      <c r="A300" s="20" t="n"/>
      <c r="B300" s="37" t="n"/>
      <c r="C300" s="20" t="n"/>
      <c r="D300" s="24">
        <f>IF($A300="","",IF($C300="","",IFERROR(INDEX(tblRoster[Participant Name],MATCH($C300,tblRoster[Enrollment ID],0)),"")))</f>
        <v/>
      </c>
      <c r="E300" s="24">
        <f>IF($A300="","",IF($C300="","",IFERROR(INDEX(tblRoster[Course / Section],MATCH($C300,tblRoster[Enrollment ID],0)),"")))</f>
        <v/>
      </c>
      <c r="F300" s="20" t="n"/>
      <c r="G300" s="22" t="n"/>
      <c r="H300" s="20" t="n"/>
      <c r="I300" s="23">
        <f>IF($A300="","",IF(OR($B300="",$C300="",$G300="",$H300=""),"",IF(AND($H300="Yes",Dashboard!$B$5="No"),0,$G300)))</f>
        <v/>
      </c>
      <c r="J300" s="20" t="n"/>
      <c r="K300" s="20" t="n"/>
      <c r="L300" s="37" t="n"/>
      <c r="M300" s="24">
        <f>IF($A300="","",IF(COUNTIF(tblAbsenceLog[Record ID],$A300)&gt;1,"Duplicate Record ID",IF($B300="","Missing Absence Date",IF($C300="","Missing Enrollment ID",IF(COUNTIF(tblRoster[Enrollment ID],$C300)=0,"Enrollment ID Not Found",IF($F300="","Missing Category",IF(OR($G300="",NOT(ISNUMBER($G300)),$G300&lt;=0),"Invalid Absence Units",IF($H300="","Missing Excused Status",IF($B300&gt;Dashboard!$B$4,"Future to As of Date","OK")))))))))</f>
        <v/>
      </c>
    </row>
    <row r="301">
      <c r="A301" s="20" t="n"/>
      <c r="B301" s="37" t="n"/>
      <c r="C301" s="20" t="n"/>
      <c r="D301" s="24">
        <f>IF($A301="","",IF($C301="","",IFERROR(INDEX(tblRoster[Participant Name],MATCH($C301,tblRoster[Enrollment ID],0)),"")))</f>
        <v/>
      </c>
      <c r="E301" s="24">
        <f>IF($A301="","",IF($C301="","",IFERROR(INDEX(tblRoster[Course / Section],MATCH($C301,tblRoster[Enrollment ID],0)),"")))</f>
        <v/>
      </c>
      <c r="F301" s="20" t="n"/>
      <c r="G301" s="22" t="n"/>
      <c r="H301" s="20" t="n"/>
      <c r="I301" s="23">
        <f>IF($A301="","",IF(OR($B301="",$C301="",$G301="",$H301=""),"",IF(AND($H301="Yes",Dashboard!$B$5="No"),0,$G301)))</f>
        <v/>
      </c>
      <c r="J301" s="20" t="n"/>
      <c r="K301" s="20" t="n"/>
      <c r="L301" s="37" t="n"/>
      <c r="M301" s="24">
        <f>IF($A301="","",IF(COUNTIF(tblAbsenceLog[Record ID],$A301)&gt;1,"Duplicate Record ID",IF($B301="","Missing Absence Date",IF($C301="","Missing Enrollment ID",IF(COUNTIF(tblRoster[Enrollment ID],$C301)=0,"Enrollment ID Not Found",IF($F301="","Missing Category",IF(OR($G301="",NOT(ISNUMBER($G301)),$G301&lt;=0),"Invalid Absence Units",IF($H301="","Missing Excused Status",IF($B301&gt;Dashboard!$B$4,"Future to As of Date","OK")))))))))</f>
        <v/>
      </c>
    </row>
    <row r="302">
      <c r="A302" s="20" t="n"/>
      <c r="B302" s="37" t="n"/>
      <c r="C302" s="20" t="n"/>
      <c r="D302" s="24">
        <f>IF($A302="","",IF($C302="","",IFERROR(INDEX(tblRoster[Participant Name],MATCH($C302,tblRoster[Enrollment ID],0)),"")))</f>
        <v/>
      </c>
      <c r="E302" s="24">
        <f>IF($A302="","",IF($C302="","",IFERROR(INDEX(tblRoster[Course / Section],MATCH($C302,tblRoster[Enrollment ID],0)),"")))</f>
        <v/>
      </c>
      <c r="F302" s="20" t="n"/>
      <c r="G302" s="22" t="n"/>
      <c r="H302" s="20" t="n"/>
      <c r="I302" s="23">
        <f>IF($A302="","",IF(OR($B302="",$C302="",$G302="",$H302=""),"",IF(AND($H302="Yes",Dashboard!$B$5="No"),0,$G302)))</f>
        <v/>
      </c>
      <c r="J302" s="20" t="n"/>
      <c r="K302" s="20" t="n"/>
      <c r="L302" s="37" t="n"/>
      <c r="M302" s="24">
        <f>IF($A302="","",IF(COUNTIF(tblAbsenceLog[Record ID],$A302)&gt;1,"Duplicate Record ID",IF($B302="","Missing Absence Date",IF($C302="","Missing Enrollment ID",IF(COUNTIF(tblRoster[Enrollment ID],$C302)=0,"Enrollment ID Not Found",IF($F302="","Missing Category",IF(OR($G302="",NOT(ISNUMBER($G302)),$G302&lt;=0),"Invalid Absence Units",IF($H302="","Missing Excused Status",IF($B302&gt;Dashboard!$B$4,"Future to As of Date","OK")))))))))</f>
        <v/>
      </c>
    </row>
    <row r="303">
      <c r="A303" s="20" t="n"/>
      <c r="B303" s="37" t="n"/>
      <c r="C303" s="20" t="n"/>
      <c r="D303" s="24">
        <f>IF($A303="","",IF($C303="","",IFERROR(INDEX(tblRoster[Participant Name],MATCH($C303,tblRoster[Enrollment ID],0)),"")))</f>
        <v/>
      </c>
      <c r="E303" s="24">
        <f>IF($A303="","",IF($C303="","",IFERROR(INDEX(tblRoster[Course / Section],MATCH($C303,tblRoster[Enrollment ID],0)),"")))</f>
        <v/>
      </c>
      <c r="F303" s="20" t="n"/>
      <c r="G303" s="22" t="n"/>
      <c r="H303" s="20" t="n"/>
      <c r="I303" s="23">
        <f>IF($A303="","",IF(OR($B303="",$C303="",$G303="",$H303=""),"",IF(AND($H303="Yes",Dashboard!$B$5="No"),0,$G303)))</f>
        <v/>
      </c>
      <c r="J303" s="20" t="n"/>
      <c r="K303" s="20" t="n"/>
      <c r="L303" s="37" t="n"/>
      <c r="M303" s="24">
        <f>IF($A303="","",IF(COUNTIF(tblAbsenceLog[Record ID],$A303)&gt;1,"Duplicate Record ID",IF($B303="","Missing Absence Date",IF($C303="","Missing Enrollment ID",IF(COUNTIF(tblRoster[Enrollment ID],$C303)=0,"Enrollment ID Not Found",IF($F303="","Missing Category",IF(OR($G303="",NOT(ISNUMBER($G303)),$G303&lt;=0),"Invalid Absence Units",IF($H303="","Missing Excused Status",IF($B303&gt;Dashboard!$B$4,"Future to As of Date","OK")))))))))</f>
        <v/>
      </c>
    </row>
    <row r="304">
      <c r="A304" s="20" t="n"/>
      <c r="B304" s="37" t="n"/>
      <c r="C304" s="20" t="n"/>
      <c r="D304" s="24">
        <f>IF($A304="","",IF($C304="","",IFERROR(INDEX(tblRoster[Participant Name],MATCH($C304,tblRoster[Enrollment ID],0)),"")))</f>
        <v/>
      </c>
      <c r="E304" s="24">
        <f>IF($A304="","",IF($C304="","",IFERROR(INDEX(tblRoster[Course / Section],MATCH($C304,tblRoster[Enrollment ID],0)),"")))</f>
        <v/>
      </c>
      <c r="F304" s="20" t="n"/>
      <c r="G304" s="22" t="n"/>
      <c r="H304" s="20" t="n"/>
      <c r="I304" s="23">
        <f>IF($A304="","",IF(OR($B304="",$C304="",$G304="",$H304=""),"",IF(AND($H304="Yes",Dashboard!$B$5="No"),0,$G304)))</f>
        <v/>
      </c>
      <c r="J304" s="20" t="n"/>
      <c r="K304" s="20" t="n"/>
      <c r="L304" s="37" t="n"/>
      <c r="M304" s="24">
        <f>IF($A304="","",IF(COUNTIF(tblAbsenceLog[Record ID],$A304)&gt;1,"Duplicate Record ID",IF($B304="","Missing Absence Date",IF($C304="","Missing Enrollment ID",IF(COUNTIF(tblRoster[Enrollment ID],$C304)=0,"Enrollment ID Not Found",IF($F304="","Missing Category",IF(OR($G304="",NOT(ISNUMBER($G304)),$G304&lt;=0),"Invalid Absence Units",IF($H304="","Missing Excused Status",IF($B304&gt;Dashboard!$B$4,"Future to As of Date","OK")))))))))</f>
        <v/>
      </c>
    </row>
    <row r="305">
      <c r="A305" s="20" t="n"/>
      <c r="B305" s="37" t="n"/>
      <c r="C305" s="20" t="n"/>
      <c r="D305" s="24">
        <f>IF($A305="","",IF($C305="","",IFERROR(INDEX(tblRoster[Participant Name],MATCH($C305,tblRoster[Enrollment ID],0)),"")))</f>
        <v/>
      </c>
      <c r="E305" s="24">
        <f>IF($A305="","",IF($C305="","",IFERROR(INDEX(tblRoster[Course / Section],MATCH($C305,tblRoster[Enrollment ID],0)),"")))</f>
        <v/>
      </c>
      <c r="F305" s="20" t="n"/>
      <c r="G305" s="22" t="n"/>
      <c r="H305" s="20" t="n"/>
      <c r="I305" s="23">
        <f>IF($A305="","",IF(OR($B305="",$C305="",$G305="",$H305=""),"",IF(AND($H305="Yes",Dashboard!$B$5="No"),0,$G305)))</f>
        <v/>
      </c>
      <c r="J305" s="20" t="n"/>
      <c r="K305" s="20" t="n"/>
      <c r="L305" s="37" t="n"/>
      <c r="M305" s="24">
        <f>IF($A305="","",IF(COUNTIF(tblAbsenceLog[Record ID],$A305)&gt;1,"Duplicate Record ID",IF($B305="","Missing Absence Date",IF($C305="","Missing Enrollment ID",IF(COUNTIF(tblRoster[Enrollment ID],$C305)=0,"Enrollment ID Not Found",IF($F305="","Missing Category",IF(OR($G305="",NOT(ISNUMBER($G305)),$G305&lt;=0),"Invalid Absence Units",IF($H305="","Missing Excused Status",IF($B305&gt;Dashboard!$B$4,"Future to As of Date","OK")))))))))</f>
        <v/>
      </c>
    </row>
    <row r="306">
      <c r="A306" s="20" t="n"/>
      <c r="B306" s="37" t="n"/>
      <c r="C306" s="20" t="n"/>
      <c r="D306" s="24">
        <f>IF($A306="","",IF($C306="","",IFERROR(INDEX(tblRoster[Participant Name],MATCH($C306,tblRoster[Enrollment ID],0)),"")))</f>
        <v/>
      </c>
      <c r="E306" s="24">
        <f>IF($A306="","",IF($C306="","",IFERROR(INDEX(tblRoster[Course / Section],MATCH($C306,tblRoster[Enrollment ID],0)),"")))</f>
        <v/>
      </c>
      <c r="F306" s="20" t="n"/>
      <c r="G306" s="22" t="n"/>
      <c r="H306" s="20" t="n"/>
      <c r="I306" s="23">
        <f>IF($A306="","",IF(OR($B306="",$C306="",$G306="",$H306=""),"",IF(AND($H306="Yes",Dashboard!$B$5="No"),0,$G306)))</f>
        <v/>
      </c>
      <c r="J306" s="20" t="n"/>
      <c r="K306" s="20" t="n"/>
      <c r="L306" s="37" t="n"/>
      <c r="M306" s="24">
        <f>IF($A306="","",IF(COUNTIF(tblAbsenceLog[Record ID],$A306)&gt;1,"Duplicate Record ID",IF($B306="","Missing Absence Date",IF($C306="","Missing Enrollment ID",IF(COUNTIF(tblRoster[Enrollment ID],$C306)=0,"Enrollment ID Not Found",IF($F306="","Missing Category",IF(OR($G306="",NOT(ISNUMBER($G306)),$G306&lt;=0),"Invalid Absence Units",IF($H306="","Missing Excused Status",IF($B306&gt;Dashboard!$B$4,"Future to As of Date","OK")))))))))</f>
        <v/>
      </c>
    </row>
    <row r="307">
      <c r="A307" s="20" t="n"/>
      <c r="B307" s="37" t="n"/>
      <c r="C307" s="20" t="n"/>
      <c r="D307" s="24">
        <f>IF($A307="","",IF($C307="","",IFERROR(INDEX(tblRoster[Participant Name],MATCH($C307,tblRoster[Enrollment ID],0)),"")))</f>
        <v/>
      </c>
      <c r="E307" s="24">
        <f>IF($A307="","",IF($C307="","",IFERROR(INDEX(tblRoster[Course / Section],MATCH($C307,tblRoster[Enrollment ID],0)),"")))</f>
        <v/>
      </c>
      <c r="F307" s="20" t="n"/>
      <c r="G307" s="22" t="n"/>
      <c r="H307" s="20" t="n"/>
      <c r="I307" s="23">
        <f>IF($A307="","",IF(OR($B307="",$C307="",$G307="",$H307=""),"",IF(AND($H307="Yes",Dashboard!$B$5="No"),0,$G307)))</f>
        <v/>
      </c>
      <c r="J307" s="20" t="n"/>
      <c r="K307" s="20" t="n"/>
      <c r="L307" s="37" t="n"/>
      <c r="M307" s="24">
        <f>IF($A307="","",IF(COUNTIF(tblAbsenceLog[Record ID],$A307)&gt;1,"Duplicate Record ID",IF($B307="","Missing Absence Date",IF($C307="","Missing Enrollment ID",IF(COUNTIF(tblRoster[Enrollment ID],$C307)=0,"Enrollment ID Not Found",IF($F307="","Missing Category",IF(OR($G307="",NOT(ISNUMBER($G307)),$G307&lt;=0),"Invalid Absence Units",IF($H307="","Missing Excused Status",IF($B307&gt;Dashboard!$B$4,"Future to As of Date","OK")))))))))</f>
        <v/>
      </c>
    </row>
    <row r="308">
      <c r="A308" s="20" t="n"/>
      <c r="B308" s="37" t="n"/>
      <c r="C308" s="20" t="n"/>
      <c r="D308" s="24">
        <f>IF($A308="","",IF($C308="","",IFERROR(INDEX(tblRoster[Participant Name],MATCH($C308,tblRoster[Enrollment ID],0)),"")))</f>
        <v/>
      </c>
      <c r="E308" s="24">
        <f>IF($A308="","",IF($C308="","",IFERROR(INDEX(tblRoster[Course / Section],MATCH($C308,tblRoster[Enrollment ID],0)),"")))</f>
        <v/>
      </c>
      <c r="F308" s="20" t="n"/>
      <c r="G308" s="22" t="n"/>
      <c r="H308" s="20" t="n"/>
      <c r="I308" s="23">
        <f>IF($A308="","",IF(OR($B308="",$C308="",$G308="",$H308=""),"",IF(AND($H308="Yes",Dashboard!$B$5="No"),0,$G308)))</f>
        <v/>
      </c>
      <c r="J308" s="20" t="n"/>
      <c r="K308" s="20" t="n"/>
      <c r="L308" s="37" t="n"/>
      <c r="M308" s="24">
        <f>IF($A308="","",IF(COUNTIF(tblAbsenceLog[Record ID],$A308)&gt;1,"Duplicate Record ID",IF($B308="","Missing Absence Date",IF($C308="","Missing Enrollment ID",IF(COUNTIF(tblRoster[Enrollment ID],$C308)=0,"Enrollment ID Not Found",IF($F308="","Missing Category",IF(OR($G308="",NOT(ISNUMBER($G308)),$G308&lt;=0),"Invalid Absence Units",IF($H308="","Missing Excused Status",IF($B308&gt;Dashboard!$B$4,"Future to As of Date","OK")))))))))</f>
        <v/>
      </c>
    </row>
    <row r="309">
      <c r="A309" s="20" t="n"/>
      <c r="B309" s="37" t="n"/>
      <c r="C309" s="20" t="n"/>
      <c r="D309" s="24">
        <f>IF($A309="","",IF($C309="","",IFERROR(INDEX(tblRoster[Participant Name],MATCH($C309,tblRoster[Enrollment ID],0)),"")))</f>
        <v/>
      </c>
      <c r="E309" s="24">
        <f>IF($A309="","",IF($C309="","",IFERROR(INDEX(tblRoster[Course / Section],MATCH($C309,tblRoster[Enrollment ID],0)),"")))</f>
        <v/>
      </c>
      <c r="F309" s="20" t="n"/>
      <c r="G309" s="22" t="n"/>
      <c r="H309" s="20" t="n"/>
      <c r="I309" s="23">
        <f>IF($A309="","",IF(OR($B309="",$C309="",$G309="",$H309=""),"",IF(AND($H309="Yes",Dashboard!$B$5="No"),0,$G309)))</f>
        <v/>
      </c>
      <c r="J309" s="20" t="n"/>
      <c r="K309" s="20" t="n"/>
      <c r="L309" s="37" t="n"/>
      <c r="M309" s="24">
        <f>IF($A309="","",IF(COUNTIF(tblAbsenceLog[Record ID],$A309)&gt;1,"Duplicate Record ID",IF($B309="","Missing Absence Date",IF($C309="","Missing Enrollment ID",IF(COUNTIF(tblRoster[Enrollment ID],$C309)=0,"Enrollment ID Not Found",IF($F309="","Missing Category",IF(OR($G309="",NOT(ISNUMBER($G309)),$G309&lt;=0),"Invalid Absence Units",IF($H309="","Missing Excused Status",IF($B309&gt;Dashboard!$B$4,"Future to As of Date","OK")))))))))</f>
        <v/>
      </c>
    </row>
    <row r="310">
      <c r="A310" s="20" t="n"/>
      <c r="B310" s="37" t="n"/>
      <c r="C310" s="20" t="n"/>
      <c r="D310" s="24">
        <f>IF($A310="","",IF($C310="","",IFERROR(INDEX(tblRoster[Participant Name],MATCH($C310,tblRoster[Enrollment ID],0)),"")))</f>
        <v/>
      </c>
      <c r="E310" s="24">
        <f>IF($A310="","",IF($C310="","",IFERROR(INDEX(tblRoster[Course / Section],MATCH($C310,tblRoster[Enrollment ID],0)),"")))</f>
        <v/>
      </c>
      <c r="F310" s="20" t="n"/>
      <c r="G310" s="22" t="n"/>
      <c r="H310" s="20" t="n"/>
      <c r="I310" s="23">
        <f>IF($A310="","",IF(OR($B310="",$C310="",$G310="",$H310=""),"",IF(AND($H310="Yes",Dashboard!$B$5="No"),0,$G310)))</f>
        <v/>
      </c>
      <c r="J310" s="20" t="n"/>
      <c r="K310" s="20" t="n"/>
      <c r="L310" s="37" t="n"/>
      <c r="M310" s="24">
        <f>IF($A310="","",IF(COUNTIF(tblAbsenceLog[Record ID],$A310)&gt;1,"Duplicate Record ID",IF($B310="","Missing Absence Date",IF($C310="","Missing Enrollment ID",IF(COUNTIF(tblRoster[Enrollment ID],$C310)=0,"Enrollment ID Not Found",IF($F310="","Missing Category",IF(OR($G310="",NOT(ISNUMBER($G310)),$G310&lt;=0),"Invalid Absence Units",IF($H310="","Missing Excused Status",IF($B310&gt;Dashboard!$B$4,"Future to As of Date","OK")))))))))</f>
        <v/>
      </c>
    </row>
    <row r="311">
      <c r="A311" s="20" t="n"/>
      <c r="B311" s="37" t="n"/>
      <c r="C311" s="20" t="n"/>
      <c r="D311" s="24">
        <f>IF($A311="","",IF($C311="","",IFERROR(INDEX(tblRoster[Participant Name],MATCH($C311,tblRoster[Enrollment ID],0)),"")))</f>
        <v/>
      </c>
      <c r="E311" s="24">
        <f>IF($A311="","",IF($C311="","",IFERROR(INDEX(tblRoster[Course / Section],MATCH($C311,tblRoster[Enrollment ID],0)),"")))</f>
        <v/>
      </c>
      <c r="F311" s="20" t="n"/>
      <c r="G311" s="22" t="n"/>
      <c r="H311" s="20" t="n"/>
      <c r="I311" s="23">
        <f>IF($A311="","",IF(OR($B311="",$C311="",$G311="",$H311=""),"",IF(AND($H311="Yes",Dashboard!$B$5="No"),0,$G311)))</f>
        <v/>
      </c>
      <c r="J311" s="20" t="n"/>
      <c r="K311" s="20" t="n"/>
      <c r="L311" s="37" t="n"/>
      <c r="M311" s="24">
        <f>IF($A311="","",IF(COUNTIF(tblAbsenceLog[Record ID],$A311)&gt;1,"Duplicate Record ID",IF($B311="","Missing Absence Date",IF($C311="","Missing Enrollment ID",IF(COUNTIF(tblRoster[Enrollment ID],$C311)=0,"Enrollment ID Not Found",IF($F311="","Missing Category",IF(OR($G311="",NOT(ISNUMBER($G311)),$G311&lt;=0),"Invalid Absence Units",IF($H311="","Missing Excused Status",IF($B311&gt;Dashboard!$B$4,"Future to As of Date","OK")))))))))</f>
        <v/>
      </c>
    </row>
    <row r="312">
      <c r="A312" s="20" t="n"/>
      <c r="B312" s="37" t="n"/>
      <c r="C312" s="20" t="n"/>
      <c r="D312" s="24">
        <f>IF($A312="","",IF($C312="","",IFERROR(INDEX(tblRoster[Participant Name],MATCH($C312,tblRoster[Enrollment ID],0)),"")))</f>
        <v/>
      </c>
      <c r="E312" s="24">
        <f>IF($A312="","",IF($C312="","",IFERROR(INDEX(tblRoster[Course / Section],MATCH($C312,tblRoster[Enrollment ID],0)),"")))</f>
        <v/>
      </c>
      <c r="F312" s="20" t="n"/>
      <c r="G312" s="22" t="n"/>
      <c r="H312" s="20" t="n"/>
      <c r="I312" s="23">
        <f>IF($A312="","",IF(OR($B312="",$C312="",$G312="",$H312=""),"",IF(AND($H312="Yes",Dashboard!$B$5="No"),0,$G312)))</f>
        <v/>
      </c>
      <c r="J312" s="20" t="n"/>
      <c r="K312" s="20" t="n"/>
      <c r="L312" s="37" t="n"/>
      <c r="M312" s="24">
        <f>IF($A312="","",IF(COUNTIF(tblAbsenceLog[Record ID],$A312)&gt;1,"Duplicate Record ID",IF($B312="","Missing Absence Date",IF($C312="","Missing Enrollment ID",IF(COUNTIF(tblRoster[Enrollment ID],$C312)=0,"Enrollment ID Not Found",IF($F312="","Missing Category",IF(OR($G312="",NOT(ISNUMBER($G312)),$G312&lt;=0),"Invalid Absence Units",IF($H312="","Missing Excused Status",IF($B312&gt;Dashboard!$B$4,"Future to As of Date","OK")))))))))</f>
        <v/>
      </c>
    </row>
    <row r="313">
      <c r="A313" s="20" t="n"/>
      <c r="B313" s="37" t="n"/>
      <c r="C313" s="20" t="n"/>
      <c r="D313" s="24">
        <f>IF($A313="","",IF($C313="","",IFERROR(INDEX(tblRoster[Participant Name],MATCH($C313,tblRoster[Enrollment ID],0)),"")))</f>
        <v/>
      </c>
      <c r="E313" s="24">
        <f>IF($A313="","",IF($C313="","",IFERROR(INDEX(tblRoster[Course / Section],MATCH($C313,tblRoster[Enrollment ID],0)),"")))</f>
        <v/>
      </c>
      <c r="F313" s="20" t="n"/>
      <c r="G313" s="22" t="n"/>
      <c r="H313" s="20" t="n"/>
      <c r="I313" s="23">
        <f>IF($A313="","",IF(OR($B313="",$C313="",$G313="",$H313=""),"",IF(AND($H313="Yes",Dashboard!$B$5="No"),0,$G313)))</f>
        <v/>
      </c>
      <c r="J313" s="20" t="n"/>
      <c r="K313" s="20" t="n"/>
      <c r="L313" s="37" t="n"/>
      <c r="M313" s="24">
        <f>IF($A313="","",IF(COUNTIF(tblAbsenceLog[Record ID],$A313)&gt;1,"Duplicate Record ID",IF($B313="","Missing Absence Date",IF($C313="","Missing Enrollment ID",IF(COUNTIF(tblRoster[Enrollment ID],$C313)=0,"Enrollment ID Not Found",IF($F313="","Missing Category",IF(OR($G313="",NOT(ISNUMBER($G313)),$G313&lt;=0),"Invalid Absence Units",IF($H313="","Missing Excused Status",IF($B313&gt;Dashboard!$B$4,"Future to As of Date","OK")))))))))</f>
        <v/>
      </c>
    </row>
    <row r="314">
      <c r="A314" s="20" t="n"/>
      <c r="B314" s="37" t="n"/>
      <c r="C314" s="20" t="n"/>
      <c r="D314" s="24">
        <f>IF($A314="","",IF($C314="","",IFERROR(INDEX(tblRoster[Participant Name],MATCH($C314,tblRoster[Enrollment ID],0)),"")))</f>
        <v/>
      </c>
      <c r="E314" s="24">
        <f>IF($A314="","",IF($C314="","",IFERROR(INDEX(tblRoster[Course / Section],MATCH($C314,tblRoster[Enrollment ID],0)),"")))</f>
        <v/>
      </c>
      <c r="F314" s="20" t="n"/>
      <c r="G314" s="22" t="n"/>
      <c r="H314" s="20" t="n"/>
      <c r="I314" s="23">
        <f>IF($A314="","",IF(OR($B314="",$C314="",$G314="",$H314=""),"",IF(AND($H314="Yes",Dashboard!$B$5="No"),0,$G314)))</f>
        <v/>
      </c>
      <c r="J314" s="20" t="n"/>
      <c r="K314" s="20" t="n"/>
      <c r="L314" s="37" t="n"/>
      <c r="M314" s="24">
        <f>IF($A314="","",IF(COUNTIF(tblAbsenceLog[Record ID],$A314)&gt;1,"Duplicate Record ID",IF($B314="","Missing Absence Date",IF($C314="","Missing Enrollment ID",IF(COUNTIF(tblRoster[Enrollment ID],$C314)=0,"Enrollment ID Not Found",IF($F314="","Missing Category",IF(OR($G314="",NOT(ISNUMBER($G314)),$G314&lt;=0),"Invalid Absence Units",IF($H314="","Missing Excused Status",IF($B314&gt;Dashboard!$B$4,"Future to As of Date","OK")))))))))</f>
        <v/>
      </c>
    </row>
    <row r="315">
      <c r="A315" s="20" t="n"/>
      <c r="B315" s="37" t="n"/>
      <c r="C315" s="20" t="n"/>
      <c r="D315" s="24">
        <f>IF($A315="","",IF($C315="","",IFERROR(INDEX(tblRoster[Participant Name],MATCH($C315,tblRoster[Enrollment ID],0)),"")))</f>
        <v/>
      </c>
      <c r="E315" s="24">
        <f>IF($A315="","",IF($C315="","",IFERROR(INDEX(tblRoster[Course / Section],MATCH($C315,tblRoster[Enrollment ID],0)),"")))</f>
        <v/>
      </c>
      <c r="F315" s="20" t="n"/>
      <c r="G315" s="22" t="n"/>
      <c r="H315" s="20" t="n"/>
      <c r="I315" s="23">
        <f>IF($A315="","",IF(OR($B315="",$C315="",$G315="",$H315=""),"",IF(AND($H315="Yes",Dashboard!$B$5="No"),0,$G315)))</f>
        <v/>
      </c>
      <c r="J315" s="20" t="n"/>
      <c r="K315" s="20" t="n"/>
      <c r="L315" s="37" t="n"/>
      <c r="M315" s="24">
        <f>IF($A315="","",IF(COUNTIF(tblAbsenceLog[Record ID],$A315)&gt;1,"Duplicate Record ID",IF($B315="","Missing Absence Date",IF($C315="","Missing Enrollment ID",IF(COUNTIF(tblRoster[Enrollment ID],$C315)=0,"Enrollment ID Not Found",IF($F315="","Missing Category",IF(OR($G315="",NOT(ISNUMBER($G315)),$G315&lt;=0),"Invalid Absence Units",IF($H315="","Missing Excused Status",IF($B315&gt;Dashboard!$B$4,"Future to As of Date","OK")))))))))</f>
        <v/>
      </c>
    </row>
    <row r="316">
      <c r="A316" s="20" t="n"/>
      <c r="B316" s="37" t="n"/>
      <c r="C316" s="20" t="n"/>
      <c r="D316" s="24">
        <f>IF($A316="","",IF($C316="","",IFERROR(INDEX(tblRoster[Participant Name],MATCH($C316,tblRoster[Enrollment ID],0)),"")))</f>
        <v/>
      </c>
      <c r="E316" s="24">
        <f>IF($A316="","",IF($C316="","",IFERROR(INDEX(tblRoster[Course / Section],MATCH($C316,tblRoster[Enrollment ID],0)),"")))</f>
        <v/>
      </c>
      <c r="F316" s="20" t="n"/>
      <c r="G316" s="22" t="n"/>
      <c r="H316" s="20" t="n"/>
      <c r="I316" s="23">
        <f>IF($A316="","",IF(OR($B316="",$C316="",$G316="",$H316=""),"",IF(AND($H316="Yes",Dashboard!$B$5="No"),0,$G316)))</f>
        <v/>
      </c>
      <c r="J316" s="20" t="n"/>
      <c r="K316" s="20" t="n"/>
      <c r="L316" s="37" t="n"/>
      <c r="M316" s="24">
        <f>IF($A316="","",IF(COUNTIF(tblAbsenceLog[Record ID],$A316)&gt;1,"Duplicate Record ID",IF($B316="","Missing Absence Date",IF($C316="","Missing Enrollment ID",IF(COUNTIF(tblRoster[Enrollment ID],$C316)=0,"Enrollment ID Not Found",IF($F316="","Missing Category",IF(OR($G316="",NOT(ISNUMBER($G316)),$G316&lt;=0),"Invalid Absence Units",IF($H316="","Missing Excused Status",IF($B316&gt;Dashboard!$B$4,"Future to As of Date","OK")))))))))</f>
        <v/>
      </c>
    </row>
    <row r="317">
      <c r="A317" s="20" t="n"/>
      <c r="B317" s="37" t="n"/>
      <c r="C317" s="20" t="n"/>
      <c r="D317" s="24">
        <f>IF($A317="","",IF($C317="","",IFERROR(INDEX(tblRoster[Participant Name],MATCH($C317,tblRoster[Enrollment ID],0)),"")))</f>
        <v/>
      </c>
      <c r="E317" s="24">
        <f>IF($A317="","",IF($C317="","",IFERROR(INDEX(tblRoster[Course / Section],MATCH($C317,tblRoster[Enrollment ID],0)),"")))</f>
        <v/>
      </c>
      <c r="F317" s="20" t="n"/>
      <c r="G317" s="22" t="n"/>
      <c r="H317" s="20" t="n"/>
      <c r="I317" s="23">
        <f>IF($A317="","",IF(OR($B317="",$C317="",$G317="",$H317=""),"",IF(AND($H317="Yes",Dashboard!$B$5="No"),0,$G317)))</f>
        <v/>
      </c>
      <c r="J317" s="20" t="n"/>
      <c r="K317" s="20" t="n"/>
      <c r="L317" s="37" t="n"/>
      <c r="M317" s="24">
        <f>IF($A317="","",IF(COUNTIF(tblAbsenceLog[Record ID],$A317)&gt;1,"Duplicate Record ID",IF($B317="","Missing Absence Date",IF($C317="","Missing Enrollment ID",IF(COUNTIF(tblRoster[Enrollment ID],$C317)=0,"Enrollment ID Not Found",IF($F317="","Missing Category",IF(OR($G317="",NOT(ISNUMBER($G317)),$G317&lt;=0),"Invalid Absence Units",IF($H317="","Missing Excused Status",IF($B317&gt;Dashboard!$B$4,"Future to As of Date","OK")))))))))</f>
        <v/>
      </c>
    </row>
    <row r="318">
      <c r="A318" s="20" t="n"/>
      <c r="B318" s="37" t="n"/>
      <c r="C318" s="20" t="n"/>
      <c r="D318" s="24">
        <f>IF($A318="","",IF($C318="","",IFERROR(INDEX(tblRoster[Participant Name],MATCH($C318,tblRoster[Enrollment ID],0)),"")))</f>
        <v/>
      </c>
      <c r="E318" s="24">
        <f>IF($A318="","",IF($C318="","",IFERROR(INDEX(tblRoster[Course / Section],MATCH($C318,tblRoster[Enrollment ID],0)),"")))</f>
        <v/>
      </c>
      <c r="F318" s="20" t="n"/>
      <c r="G318" s="22" t="n"/>
      <c r="H318" s="20" t="n"/>
      <c r="I318" s="23">
        <f>IF($A318="","",IF(OR($B318="",$C318="",$G318="",$H318=""),"",IF(AND($H318="Yes",Dashboard!$B$5="No"),0,$G318)))</f>
        <v/>
      </c>
      <c r="J318" s="20" t="n"/>
      <c r="K318" s="20" t="n"/>
      <c r="L318" s="37" t="n"/>
      <c r="M318" s="24">
        <f>IF($A318="","",IF(COUNTIF(tblAbsenceLog[Record ID],$A318)&gt;1,"Duplicate Record ID",IF($B318="","Missing Absence Date",IF($C318="","Missing Enrollment ID",IF(COUNTIF(tblRoster[Enrollment ID],$C318)=0,"Enrollment ID Not Found",IF($F318="","Missing Category",IF(OR($G318="",NOT(ISNUMBER($G318)),$G318&lt;=0),"Invalid Absence Units",IF($H318="","Missing Excused Status",IF($B318&gt;Dashboard!$B$4,"Future to As of Date","OK")))))))))</f>
        <v/>
      </c>
    </row>
    <row r="319">
      <c r="A319" s="20" t="n"/>
      <c r="B319" s="37" t="n"/>
      <c r="C319" s="20" t="n"/>
      <c r="D319" s="24">
        <f>IF($A319="","",IF($C319="","",IFERROR(INDEX(tblRoster[Participant Name],MATCH($C319,tblRoster[Enrollment ID],0)),"")))</f>
        <v/>
      </c>
      <c r="E319" s="24">
        <f>IF($A319="","",IF($C319="","",IFERROR(INDEX(tblRoster[Course / Section],MATCH($C319,tblRoster[Enrollment ID],0)),"")))</f>
        <v/>
      </c>
      <c r="F319" s="20" t="n"/>
      <c r="G319" s="22" t="n"/>
      <c r="H319" s="20" t="n"/>
      <c r="I319" s="23">
        <f>IF($A319="","",IF(OR($B319="",$C319="",$G319="",$H319=""),"",IF(AND($H319="Yes",Dashboard!$B$5="No"),0,$G319)))</f>
        <v/>
      </c>
      <c r="J319" s="20" t="n"/>
      <c r="K319" s="20" t="n"/>
      <c r="L319" s="37" t="n"/>
      <c r="M319" s="24">
        <f>IF($A319="","",IF(COUNTIF(tblAbsenceLog[Record ID],$A319)&gt;1,"Duplicate Record ID",IF($B319="","Missing Absence Date",IF($C319="","Missing Enrollment ID",IF(COUNTIF(tblRoster[Enrollment ID],$C319)=0,"Enrollment ID Not Found",IF($F319="","Missing Category",IF(OR($G319="",NOT(ISNUMBER($G319)),$G319&lt;=0),"Invalid Absence Units",IF($H319="","Missing Excused Status",IF($B319&gt;Dashboard!$B$4,"Future to As of Date","OK")))))))))</f>
        <v/>
      </c>
    </row>
    <row r="320">
      <c r="A320" s="20" t="n"/>
      <c r="B320" s="37" t="n"/>
      <c r="C320" s="20" t="n"/>
      <c r="D320" s="24">
        <f>IF($A320="","",IF($C320="","",IFERROR(INDEX(tblRoster[Participant Name],MATCH($C320,tblRoster[Enrollment ID],0)),"")))</f>
        <v/>
      </c>
      <c r="E320" s="24">
        <f>IF($A320="","",IF($C320="","",IFERROR(INDEX(tblRoster[Course / Section],MATCH($C320,tblRoster[Enrollment ID],0)),"")))</f>
        <v/>
      </c>
      <c r="F320" s="20" t="n"/>
      <c r="G320" s="22" t="n"/>
      <c r="H320" s="20" t="n"/>
      <c r="I320" s="23">
        <f>IF($A320="","",IF(OR($B320="",$C320="",$G320="",$H320=""),"",IF(AND($H320="Yes",Dashboard!$B$5="No"),0,$G320)))</f>
        <v/>
      </c>
      <c r="J320" s="20" t="n"/>
      <c r="K320" s="20" t="n"/>
      <c r="L320" s="37" t="n"/>
      <c r="M320" s="24">
        <f>IF($A320="","",IF(COUNTIF(tblAbsenceLog[Record ID],$A320)&gt;1,"Duplicate Record ID",IF($B320="","Missing Absence Date",IF($C320="","Missing Enrollment ID",IF(COUNTIF(tblRoster[Enrollment ID],$C320)=0,"Enrollment ID Not Found",IF($F320="","Missing Category",IF(OR($G320="",NOT(ISNUMBER($G320)),$G320&lt;=0),"Invalid Absence Units",IF($H320="","Missing Excused Status",IF($B320&gt;Dashboard!$B$4,"Future to As of Date","OK")))))))))</f>
        <v/>
      </c>
    </row>
    <row r="321">
      <c r="A321" s="20" t="n"/>
      <c r="B321" s="37" t="n"/>
      <c r="C321" s="20" t="n"/>
      <c r="D321" s="24">
        <f>IF($A321="","",IF($C321="","",IFERROR(INDEX(tblRoster[Participant Name],MATCH($C321,tblRoster[Enrollment ID],0)),"")))</f>
        <v/>
      </c>
      <c r="E321" s="24">
        <f>IF($A321="","",IF($C321="","",IFERROR(INDEX(tblRoster[Course / Section],MATCH($C321,tblRoster[Enrollment ID],0)),"")))</f>
        <v/>
      </c>
      <c r="F321" s="20" t="n"/>
      <c r="G321" s="22" t="n"/>
      <c r="H321" s="20" t="n"/>
      <c r="I321" s="23">
        <f>IF($A321="","",IF(OR($B321="",$C321="",$G321="",$H321=""),"",IF(AND($H321="Yes",Dashboard!$B$5="No"),0,$G321)))</f>
        <v/>
      </c>
      <c r="J321" s="20" t="n"/>
      <c r="K321" s="20" t="n"/>
      <c r="L321" s="37" t="n"/>
      <c r="M321" s="24">
        <f>IF($A321="","",IF(COUNTIF(tblAbsenceLog[Record ID],$A321)&gt;1,"Duplicate Record ID",IF($B321="","Missing Absence Date",IF($C321="","Missing Enrollment ID",IF(COUNTIF(tblRoster[Enrollment ID],$C321)=0,"Enrollment ID Not Found",IF($F321="","Missing Category",IF(OR($G321="",NOT(ISNUMBER($G321)),$G321&lt;=0),"Invalid Absence Units",IF($H321="","Missing Excused Status",IF($B321&gt;Dashboard!$B$4,"Future to As of Date","OK")))))))))</f>
        <v/>
      </c>
    </row>
    <row r="322">
      <c r="A322" s="20" t="n"/>
      <c r="B322" s="37" t="n"/>
      <c r="C322" s="20" t="n"/>
      <c r="D322" s="24">
        <f>IF($A322="","",IF($C322="","",IFERROR(INDEX(tblRoster[Participant Name],MATCH($C322,tblRoster[Enrollment ID],0)),"")))</f>
        <v/>
      </c>
      <c r="E322" s="24">
        <f>IF($A322="","",IF($C322="","",IFERROR(INDEX(tblRoster[Course / Section],MATCH($C322,tblRoster[Enrollment ID],0)),"")))</f>
        <v/>
      </c>
      <c r="F322" s="20" t="n"/>
      <c r="G322" s="22" t="n"/>
      <c r="H322" s="20" t="n"/>
      <c r="I322" s="23">
        <f>IF($A322="","",IF(OR($B322="",$C322="",$G322="",$H322=""),"",IF(AND($H322="Yes",Dashboard!$B$5="No"),0,$G322)))</f>
        <v/>
      </c>
      <c r="J322" s="20" t="n"/>
      <c r="K322" s="20" t="n"/>
      <c r="L322" s="37" t="n"/>
      <c r="M322" s="24">
        <f>IF($A322="","",IF(COUNTIF(tblAbsenceLog[Record ID],$A322)&gt;1,"Duplicate Record ID",IF($B322="","Missing Absence Date",IF($C322="","Missing Enrollment ID",IF(COUNTIF(tblRoster[Enrollment ID],$C322)=0,"Enrollment ID Not Found",IF($F322="","Missing Category",IF(OR($G322="",NOT(ISNUMBER($G322)),$G322&lt;=0),"Invalid Absence Units",IF($H322="","Missing Excused Status",IF($B322&gt;Dashboard!$B$4,"Future to As of Date","OK")))))))))</f>
        <v/>
      </c>
    </row>
    <row r="323">
      <c r="A323" s="20" t="n"/>
      <c r="B323" s="37" t="n"/>
      <c r="C323" s="20" t="n"/>
      <c r="D323" s="24">
        <f>IF($A323="","",IF($C323="","",IFERROR(INDEX(tblRoster[Participant Name],MATCH($C323,tblRoster[Enrollment ID],0)),"")))</f>
        <v/>
      </c>
      <c r="E323" s="24">
        <f>IF($A323="","",IF($C323="","",IFERROR(INDEX(tblRoster[Course / Section],MATCH($C323,tblRoster[Enrollment ID],0)),"")))</f>
        <v/>
      </c>
      <c r="F323" s="20" t="n"/>
      <c r="G323" s="22" t="n"/>
      <c r="H323" s="20" t="n"/>
      <c r="I323" s="23">
        <f>IF($A323="","",IF(OR($B323="",$C323="",$G323="",$H323=""),"",IF(AND($H323="Yes",Dashboard!$B$5="No"),0,$G323)))</f>
        <v/>
      </c>
      <c r="J323" s="20" t="n"/>
      <c r="K323" s="20" t="n"/>
      <c r="L323" s="37" t="n"/>
      <c r="M323" s="24">
        <f>IF($A323="","",IF(COUNTIF(tblAbsenceLog[Record ID],$A323)&gt;1,"Duplicate Record ID",IF($B323="","Missing Absence Date",IF($C323="","Missing Enrollment ID",IF(COUNTIF(tblRoster[Enrollment ID],$C323)=0,"Enrollment ID Not Found",IF($F323="","Missing Category",IF(OR($G323="",NOT(ISNUMBER($G323)),$G323&lt;=0),"Invalid Absence Units",IF($H323="","Missing Excused Status",IF($B323&gt;Dashboard!$B$4,"Future to As of Date","OK")))))))))</f>
        <v/>
      </c>
    </row>
    <row r="324">
      <c r="A324" s="20" t="n"/>
      <c r="B324" s="37" t="n"/>
      <c r="C324" s="20" t="n"/>
      <c r="D324" s="24">
        <f>IF($A324="","",IF($C324="","",IFERROR(INDEX(tblRoster[Participant Name],MATCH($C324,tblRoster[Enrollment ID],0)),"")))</f>
        <v/>
      </c>
      <c r="E324" s="24">
        <f>IF($A324="","",IF($C324="","",IFERROR(INDEX(tblRoster[Course / Section],MATCH($C324,tblRoster[Enrollment ID],0)),"")))</f>
        <v/>
      </c>
      <c r="F324" s="20" t="n"/>
      <c r="G324" s="22" t="n"/>
      <c r="H324" s="20" t="n"/>
      <c r="I324" s="23">
        <f>IF($A324="","",IF(OR($B324="",$C324="",$G324="",$H324=""),"",IF(AND($H324="Yes",Dashboard!$B$5="No"),0,$G324)))</f>
        <v/>
      </c>
      <c r="J324" s="20" t="n"/>
      <c r="K324" s="20" t="n"/>
      <c r="L324" s="37" t="n"/>
      <c r="M324" s="24">
        <f>IF($A324="","",IF(COUNTIF(tblAbsenceLog[Record ID],$A324)&gt;1,"Duplicate Record ID",IF($B324="","Missing Absence Date",IF($C324="","Missing Enrollment ID",IF(COUNTIF(tblRoster[Enrollment ID],$C324)=0,"Enrollment ID Not Found",IF($F324="","Missing Category",IF(OR($G324="",NOT(ISNUMBER($G324)),$G324&lt;=0),"Invalid Absence Units",IF($H324="","Missing Excused Status",IF($B324&gt;Dashboard!$B$4,"Future to As of Date","OK")))))))))</f>
        <v/>
      </c>
    </row>
    <row r="325">
      <c r="A325" s="20" t="n"/>
      <c r="B325" s="37" t="n"/>
      <c r="C325" s="20" t="n"/>
      <c r="D325" s="24">
        <f>IF($A325="","",IF($C325="","",IFERROR(INDEX(tblRoster[Participant Name],MATCH($C325,tblRoster[Enrollment ID],0)),"")))</f>
        <v/>
      </c>
      <c r="E325" s="24">
        <f>IF($A325="","",IF($C325="","",IFERROR(INDEX(tblRoster[Course / Section],MATCH($C325,tblRoster[Enrollment ID],0)),"")))</f>
        <v/>
      </c>
      <c r="F325" s="20" t="n"/>
      <c r="G325" s="22" t="n"/>
      <c r="H325" s="20" t="n"/>
      <c r="I325" s="23">
        <f>IF($A325="","",IF(OR($B325="",$C325="",$G325="",$H325=""),"",IF(AND($H325="Yes",Dashboard!$B$5="No"),0,$G325)))</f>
        <v/>
      </c>
      <c r="J325" s="20" t="n"/>
      <c r="K325" s="20" t="n"/>
      <c r="L325" s="37" t="n"/>
      <c r="M325" s="24">
        <f>IF($A325="","",IF(COUNTIF(tblAbsenceLog[Record ID],$A325)&gt;1,"Duplicate Record ID",IF($B325="","Missing Absence Date",IF($C325="","Missing Enrollment ID",IF(COUNTIF(tblRoster[Enrollment ID],$C325)=0,"Enrollment ID Not Found",IF($F325="","Missing Category",IF(OR($G325="",NOT(ISNUMBER($G325)),$G325&lt;=0),"Invalid Absence Units",IF($H325="","Missing Excused Status",IF($B325&gt;Dashboard!$B$4,"Future to As of Date","OK")))))))))</f>
        <v/>
      </c>
    </row>
    <row r="326">
      <c r="A326" s="20" t="n"/>
      <c r="B326" s="37" t="n"/>
      <c r="C326" s="20" t="n"/>
      <c r="D326" s="24">
        <f>IF($A326="","",IF($C326="","",IFERROR(INDEX(tblRoster[Participant Name],MATCH($C326,tblRoster[Enrollment ID],0)),"")))</f>
        <v/>
      </c>
      <c r="E326" s="24">
        <f>IF($A326="","",IF($C326="","",IFERROR(INDEX(tblRoster[Course / Section],MATCH($C326,tblRoster[Enrollment ID],0)),"")))</f>
        <v/>
      </c>
      <c r="F326" s="20" t="n"/>
      <c r="G326" s="22" t="n"/>
      <c r="H326" s="20" t="n"/>
      <c r="I326" s="23">
        <f>IF($A326="","",IF(OR($B326="",$C326="",$G326="",$H326=""),"",IF(AND($H326="Yes",Dashboard!$B$5="No"),0,$G326)))</f>
        <v/>
      </c>
      <c r="J326" s="20" t="n"/>
      <c r="K326" s="20" t="n"/>
      <c r="L326" s="37" t="n"/>
      <c r="M326" s="24">
        <f>IF($A326="","",IF(COUNTIF(tblAbsenceLog[Record ID],$A326)&gt;1,"Duplicate Record ID",IF($B326="","Missing Absence Date",IF($C326="","Missing Enrollment ID",IF(COUNTIF(tblRoster[Enrollment ID],$C326)=0,"Enrollment ID Not Found",IF($F326="","Missing Category",IF(OR($G326="",NOT(ISNUMBER($G326)),$G326&lt;=0),"Invalid Absence Units",IF($H326="","Missing Excused Status",IF($B326&gt;Dashboard!$B$4,"Future to As of Date","OK")))))))))</f>
        <v/>
      </c>
    </row>
    <row r="327">
      <c r="A327" s="20" t="n"/>
      <c r="B327" s="37" t="n"/>
      <c r="C327" s="20" t="n"/>
      <c r="D327" s="24">
        <f>IF($A327="","",IF($C327="","",IFERROR(INDEX(tblRoster[Participant Name],MATCH($C327,tblRoster[Enrollment ID],0)),"")))</f>
        <v/>
      </c>
      <c r="E327" s="24">
        <f>IF($A327="","",IF($C327="","",IFERROR(INDEX(tblRoster[Course / Section],MATCH($C327,tblRoster[Enrollment ID],0)),"")))</f>
        <v/>
      </c>
      <c r="F327" s="20" t="n"/>
      <c r="G327" s="22" t="n"/>
      <c r="H327" s="20" t="n"/>
      <c r="I327" s="23">
        <f>IF($A327="","",IF(OR($B327="",$C327="",$G327="",$H327=""),"",IF(AND($H327="Yes",Dashboard!$B$5="No"),0,$G327)))</f>
        <v/>
      </c>
      <c r="J327" s="20" t="n"/>
      <c r="K327" s="20" t="n"/>
      <c r="L327" s="37" t="n"/>
      <c r="M327" s="24">
        <f>IF($A327="","",IF(COUNTIF(tblAbsenceLog[Record ID],$A327)&gt;1,"Duplicate Record ID",IF($B327="","Missing Absence Date",IF($C327="","Missing Enrollment ID",IF(COUNTIF(tblRoster[Enrollment ID],$C327)=0,"Enrollment ID Not Found",IF($F327="","Missing Category",IF(OR($G327="",NOT(ISNUMBER($G327)),$G327&lt;=0),"Invalid Absence Units",IF($H327="","Missing Excused Status",IF($B327&gt;Dashboard!$B$4,"Future to As of Date","OK")))))))))</f>
        <v/>
      </c>
    </row>
    <row r="328">
      <c r="A328" s="20" t="n"/>
      <c r="B328" s="37" t="n"/>
      <c r="C328" s="20" t="n"/>
      <c r="D328" s="24">
        <f>IF($A328="","",IF($C328="","",IFERROR(INDEX(tblRoster[Participant Name],MATCH($C328,tblRoster[Enrollment ID],0)),"")))</f>
        <v/>
      </c>
      <c r="E328" s="24">
        <f>IF($A328="","",IF($C328="","",IFERROR(INDEX(tblRoster[Course / Section],MATCH($C328,tblRoster[Enrollment ID],0)),"")))</f>
        <v/>
      </c>
      <c r="F328" s="20" t="n"/>
      <c r="G328" s="22" t="n"/>
      <c r="H328" s="20" t="n"/>
      <c r="I328" s="23">
        <f>IF($A328="","",IF(OR($B328="",$C328="",$G328="",$H328=""),"",IF(AND($H328="Yes",Dashboard!$B$5="No"),0,$G328)))</f>
        <v/>
      </c>
      <c r="J328" s="20" t="n"/>
      <c r="K328" s="20" t="n"/>
      <c r="L328" s="37" t="n"/>
      <c r="M328" s="24">
        <f>IF($A328="","",IF(COUNTIF(tblAbsenceLog[Record ID],$A328)&gt;1,"Duplicate Record ID",IF($B328="","Missing Absence Date",IF($C328="","Missing Enrollment ID",IF(COUNTIF(tblRoster[Enrollment ID],$C328)=0,"Enrollment ID Not Found",IF($F328="","Missing Category",IF(OR($G328="",NOT(ISNUMBER($G328)),$G328&lt;=0),"Invalid Absence Units",IF($H328="","Missing Excused Status",IF($B328&gt;Dashboard!$B$4,"Future to As of Date","OK")))))))))</f>
        <v/>
      </c>
    </row>
    <row r="329">
      <c r="A329" s="20" t="n"/>
      <c r="B329" s="37" t="n"/>
      <c r="C329" s="20" t="n"/>
      <c r="D329" s="24">
        <f>IF($A329="","",IF($C329="","",IFERROR(INDEX(tblRoster[Participant Name],MATCH($C329,tblRoster[Enrollment ID],0)),"")))</f>
        <v/>
      </c>
      <c r="E329" s="24">
        <f>IF($A329="","",IF($C329="","",IFERROR(INDEX(tblRoster[Course / Section],MATCH($C329,tblRoster[Enrollment ID],0)),"")))</f>
        <v/>
      </c>
      <c r="F329" s="20" t="n"/>
      <c r="G329" s="22" t="n"/>
      <c r="H329" s="20" t="n"/>
      <c r="I329" s="23">
        <f>IF($A329="","",IF(OR($B329="",$C329="",$G329="",$H329=""),"",IF(AND($H329="Yes",Dashboard!$B$5="No"),0,$G329)))</f>
        <v/>
      </c>
      <c r="J329" s="20" t="n"/>
      <c r="K329" s="20" t="n"/>
      <c r="L329" s="37" t="n"/>
      <c r="M329" s="24">
        <f>IF($A329="","",IF(COUNTIF(tblAbsenceLog[Record ID],$A329)&gt;1,"Duplicate Record ID",IF($B329="","Missing Absence Date",IF($C329="","Missing Enrollment ID",IF(COUNTIF(tblRoster[Enrollment ID],$C329)=0,"Enrollment ID Not Found",IF($F329="","Missing Category",IF(OR($G329="",NOT(ISNUMBER($G329)),$G329&lt;=0),"Invalid Absence Units",IF($H329="","Missing Excused Status",IF($B329&gt;Dashboard!$B$4,"Future to As of Date","OK")))))))))</f>
        <v/>
      </c>
    </row>
    <row r="330">
      <c r="A330" s="20" t="n"/>
      <c r="B330" s="37" t="n"/>
      <c r="C330" s="20" t="n"/>
      <c r="D330" s="24">
        <f>IF($A330="","",IF($C330="","",IFERROR(INDEX(tblRoster[Participant Name],MATCH($C330,tblRoster[Enrollment ID],0)),"")))</f>
        <v/>
      </c>
      <c r="E330" s="24">
        <f>IF($A330="","",IF($C330="","",IFERROR(INDEX(tblRoster[Course / Section],MATCH($C330,tblRoster[Enrollment ID],0)),"")))</f>
        <v/>
      </c>
      <c r="F330" s="20" t="n"/>
      <c r="G330" s="22" t="n"/>
      <c r="H330" s="20" t="n"/>
      <c r="I330" s="23">
        <f>IF($A330="","",IF(OR($B330="",$C330="",$G330="",$H330=""),"",IF(AND($H330="Yes",Dashboard!$B$5="No"),0,$G330)))</f>
        <v/>
      </c>
      <c r="J330" s="20" t="n"/>
      <c r="K330" s="20" t="n"/>
      <c r="L330" s="37" t="n"/>
      <c r="M330" s="24">
        <f>IF($A330="","",IF(COUNTIF(tblAbsenceLog[Record ID],$A330)&gt;1,"Duplicate Record ID",IF($B330="","Missing Absence Date",IF($C330="","Missing Enrollment ID",IF(COUNTIF(tblRoster[Enrollment ID],$C330)=0,"Enrollment ID Not Found",IF($F330="","Missing Category",IF(OR($G330="",NOT(ISNUMBER($G330)),$G330&lt;=0),"Invalid Absence Units",IF($H330="","Missing Excused Status",IF($B330&gt;Dashboard!$B$4,"Future to As of Date","OK")))))))))</f>
        <v/>
      </c>
    </row>
    <row r="331">
      <c r="A331" s="20" t="n"/>
      <c r="B331" s="37" t="n"/>
      <c r="C331" s="20" t="n"/>
      <c r="D331" s="24">
        <f>IF($A331="","",IF($C331="","",IFERROR(INDEX(tblRoster[Participant Name],MATCH($C331,tblRoster[Enrollment ID],0)),"")))</f>
        <v/>
      </c>
      <c r="E331" s="24">
        <f>IF($A331="","",IF($C331="","",IFERROR(INDEX(tblRoster[Course / Section],MATCH($C331,tblRoster[Enrollment ID],0)),"")))</f>
        <v/>
      </c>
      <c r="F331" s="20" t="n"/>
      <c r="G331" s="22" t="n"/>
      <c r="H331" s="20" t="n"/>
      <c r="I331" s="23">
        <f>IF($A331="","",IF(OR($B331="",$C331="",$G331="",$H331=""),"",IF(AND($H331="Yes",Dashboard!$B$5="No"),0,$G331)))</f>
        <v/>
      </c>
      <c r="J331" s="20" t="n"/>
      <c r="K331" s="20" t="n"/>
      <c r="L331" s="37" t="n"/>
      <c r="M331" s="24">
        <f>IF($A331="","",IF(COUNTIF(tblAbsenceLog[Record ID],$A331)&gt;1,"Duplicate Record ID",IF($B331="","Missing Absence Date",IF($C331="","Missing Enrollment ID",IF(COUNTIF(tblRoster[Enrollment ID],$C331)=0,"Enrollment ID Not Found",IF($F331="","Missing Category",IF(OR($G331="",NOT(ISNUMBER($G331)),$G331&lt;=0),"Invalid Absence Units",IF($H331="","Missing Excused Status",IF($B331&gt;Dashboard!$B$4,"Future to As of Date","OK")))))))))</f>
        <v/>
      </c>
    </row>
    <row r="332">
      <c r="A332" s="20" t="n"/>
      <c r="B332" s="37" t="n"/>
      <c r="C332" s="20" t="n"/>
      <c r="D332" s="24">
        <f>IF($A332="","",IF($C332="","",IFERROR(INDEX(tblRoster[Participant Name],MATCH($C332,tblRoster[Enrollment ID],0)),"")))</f>
        <v/>
      </c>
      <c r="E332" s="24">
        <f>IF($A332="","",IF($C332="","",IFERROR(INDEX(tblRoster[Course / Section],MATCH($C332,tblRoster[Enrollment ID],0)),"")))</f>
        <v/>
      </c>
      <c r="F332" s="20" t="n"/>
      <c r="G332" s="22" t="n"/>
      <c r="H332" s="20" t="n"/>
      <c r="I332" s="23">
        <f>IF($A332="","",IF(OR($B332="",$C332="",$G332="",$H332=""),"",IF(AND($H332="Yes",Dashboard!$B$5="No"),0,$G332)))</f>
        <v/>
      </c>
      <c r="J332" s="20" t="n"/>
      <c r="K332" s="20" t="n"/>
      <c r="L332" s="37" t="n"/>
      <c r="M332" s="24">
        <f>IF($A332="","",IF(COUNTIF(tblAbsenceLog[Record ID],$A332)&gt;1,"Duplicate Record ID",IF($B332="","Missing Absence Date",IF($C332="","Missing Enrollment ID",IF(COUNTIF(tblRoster[Enrollment ID],$C332)=0,"Enrollment ID Not Found",IF($F332="","Missing Category",IF(OR($G332="",NOT(ISNUMBER($G332)),$G332&lt;=0),"Invalid Absence Units",IF($H332="","Missing Excused Status",IF($B332&gt;Dashboard!$B$4,"Future to As of Date","OK")))))))))</f>
        <v/>
      </c>
    </row>
    <row r="333">
      <c r="A333" s="20" t="n"/>
      <c r="B333" s="37" t="n"/>
      <c r="C333" s="20" t="n"/>
      <c r="D333" s="24">
        <f>IF($A333="","",IF($C333="","",IFERROR(INDEX(tblRoster[Participant Name],MATCH($C333,tblRoster[Enrollment ID],0)),"")))</f>
        <v/>
      </c>
      <c r="E333" s="24">
        <f>IF($A333="","",IF($C333="","",IFERROR(INDEX(tblRoster[Course / Section],MATCH($C333,tblRoster[Enrollment ID],0)),"")))</f>
        <v/>
      </c>
      <c r="F333" s="20" t="n"/>
      <c r="G333" s="22" t="n"/>
      <c r="H333" s="20" t="n"/>
      <c r="I333" s="23">
        <f>IF($A333="","",IF(OR($B333="",$C333="",$G333="",$H333=""),"",IF(AND($H333="Yes",Dashboard!$B$5="No"),0,$G333)))</f>
        <v/>
      </c>
      <c r="J333" s="20" t="n"/>
      <c r="K333" s="20" t="n"/>
      <c r="L333" s="37" t="n"/>
      <c r="M333" s="24">
        <f>IF($A333="","",IF(COUNTIF(tblAbsenceLog[Record ID],$A333)&gt;1,"Duplicate Record ID",IF($B333="","Missing Absence Date",IF($C333="","Missing Enrollment ID",IF(COUNTIF(tblRoster[Enrollment ID],$C333)=0,"Enrollment ID Not Found",IF($F333="","Missing Category",IF(OR($G333="",NOT(ISNUMBER($G333)),$G333&lt;=0),"Invalid Absence Units",IF($H333="","Missing Excused Status",IF($B333&gt;Dashboard!$B$4,"Future to As of Date","OK")))))))))</f>
        <v/>
      </c>
    </row>
    <row r="334">
      <c r="A334" s="20" t="n"/>
      <c r="B334" s="37" t="n"/>
      <c r="C334" s="20" t="n"/>
      <c r="D334" s="24">
        <f>IF($A334="","",IF($C334="","",IFERROR(INDEX(tblRoster[Participant Name],MATCH($C334,tblRoster[Enrollment ID],0)),"")))</f>
        <v/>
      </c>
      <c r="E334" s="24">
        <f>IF($A334="","",IF($C334="","",IFERROR(INDEX(tblRoster[Course / Section],MATCH($C334,tblRoster[Enrollment ID],0)),"")))</f>
        <v/>
      </c>
      <c r="F334" s="20" t="n"/>
      <c r="G334" s="22" t="n"/>
      <c r="H334" s="20" t="n"/>
      <c r="I334" s="23">
        <f>IF($A334="","",IF(OR($B334="",$C334="",$G334="",$H334=""),"",IF(AND($H334="Yes",Dashboard!$B$5="No"),0,$G334)))</f>
        <v/>
      </c>
      <c r="J334" s="20" t="n"/>
      <c r="K334" s="20" t="n"/>
      <c r="L334" s="37" t="n"/>
      <c r="M334" s="24">
        <f>IF($A334="","",IF(COUNTIF(tblAbsenceLog[Record ID],$A334)&gt;1,"Duplicate Record ID",IF($B334="","Missing Absence Date",IF($C334="","Missing Enrollment ID",IF(COUNTIF(tblRoster[Enrollment ID],$C334)=0,"Enrollment ID Not Found",IF($F334="","Missing Category",IF(OR($G334="",NOT(ISNUMBER($G334)),$G334&lt;=0),"Invalid Absence Units",IF($H334="","Missing Excused Status",IF($B334&gt;Dashboard!$B$4,"Future to As of Date","OK")))))))))</f>
        <v/>
      </c>
    </row>
    <row r="335">
      <c r="A335" s="20" t="n"/>
      <c r="B335" s="37" t="n"/>
      <c r="C335" s="20" t="n"/>
      <c r="D335" s="24">
        <f>IF($A335="","",IF($C335="","",IFERROR(INDEX(tblRoster[Participant Name],MATCH($C335,tblRoster[Enrollment ID],0)),"")))</f>
        <v/>
      </c>
      <c r="E335" s="24">
        <f>IF($A335="","",IF($C335="","",IFERROR(INDEX(tblRoster[Course / Section],MATCH($C335,tblRoster[Enrollment ID],0)),"")))</f>
        <v/>
      </c>
      <c r="F335" s="20" t="n"/>
      <c r="G335" s="22" t="n"/>
      <c r="H335" s="20" t="n"/>
      <c r="I335" s="23">
        <f>IF($A335="","",IF(OR($B335="",$C335="",$G335="",$H335=""),"",IF(AND($H335="Yes",Dashboard!$B$5="No"),0,$G335)))</f>
        <v/>
      </c>
      <c r="J335" s="20" t="n"/>
      <c r="K335" s="20" t="n"/>
      <c r="L335" s="37" t="n"/>
      <c r="M335" s="24">
        <f>IF($A335="","",IF(COUNTIF(tblAbsenceLog[Record ID],$A335)&gt;1,"Duplicate Record ID",IF($B335="","Missing Absence Date",IF($C335="","Missing Enrollment ID",IF(COUNTIF(tblRoster[Enrollment ID],$C335)=0,"Enrollment ID Not Found",IF($F335="","Missing Category",IF(OR($G335="",NOT(ISNUMBER($G335)),$G335&lt;=0),"Invalid Absence Units",IF($H335="","Missing Excused Status",IF($B335&gt;Dashboard!$B$4,"Future to As of Date","OK")))))))))</f>
        <v/>
      </c>
    </row>
    <row r="336">
      <c r="A336" s="20" t="n"/>
      <c r="B336" s="37" t="n"/>
      <c r="C336" s="20" t="n"/>
      <c r="D336" s="24">
        <f>IF($A336="","",IF($C336="","",IFERROR(INDEX(tblRoster[Participant Name],MATCH($C336,tblRoster[Enrollment ID],0)),"")))</f>
        <v/>
      </c>
      <c r="E336" s="24">
        <f>IF($A336="","",IF($C336="","",IFERROR(INDEX(tblRoster[Course / Section],MATCH($C336,tblRoster[Enrollment ID],0)),"")))</f>
        <v/>
      </c>
      <c r="F336" s="20" t="n"/>
      <c r="G336" s="22" t="n"/>
      <c r="H336" s="20" t="n"/>
      <c r="I336" s="23">
        <f>IF($A336="","",IF(OR($B336="",$C336="",$G336="",$H336=""),"",IF(AND($H336="Yes",Dashboard!$B$5="No"),0,$G336)))</f>
        <v/>
      </c>
      <c r="J336" s="20" t="n"/>
      <c r="K336" s="20" t="n"/>
      <c r="L336" s="37" t="n"/>
      <c r="M336" s="24">
        <f>IF($A336="","",IF(COUNTIF(tblAbsenceLog[Record ID],$A336)&gt;1,"Duplicate Record ID",IF($B336="","Missing Absence Date",IF($C336="","Missing Enrollment ID",IF(COUNTIF(tblRoster[Enrollment ID],$C336)=0,"Enrollment ID Not Found",IF($F336="","Missing Category",IF(OR($G336="",NOT(ISNUMBER($G336)),$G336&lt;=0),"Invalid Absence Units",IF($H336="","Missing Excused Status",IF($B336&gt;Dashboard!$B$4,"Future to As of Date","OK")))))))))</f>
        <v/>
      </c>
    </row>
    <row r="337">
      <c r="A337" s="20" t="n"/>
      <c r="B337" s="37" t="n"/>
      <c r="C337" s="20" t="n"/>
      <c r="D337" s="24">
        <f>IF($A337="","",IF($C337="","",IFERROR(INDEX(tblRoster[Participant Name],MATCH($C337,tblRoster[Enrollment ID],0)),"")))</f>
        <v/>
      </c>
      <c r="E337" s="24">
        <f>IF($A337="","",IF($C337="","",IFERROR(INDEX(tblRoster[Course / Section],MATCH($C337,tblRoster[Enrollment ID],0)),"")))</f>
        <v/>
      </c>
      <c r="F337" s="20" t="n"/>
      <c r="G337" s="22" t="n"/>
      <c r="H337" s="20" t="n"/>
      <c r="I337" s="23">
        <f>IF($A337="","",IF(OR($B337="",$C337="",$G337="",$H337=""),"",IF(AND($H337="Yes",Dashboard!$B$5="No"),0,$G337)))</f>
        <v/>
      </c>
      <c r="J337" s="20" t="n"/>
      <c r="K337" s="20" t="n"/>
      <c r="L337" s="37" t="n"/>
      <c r="M337" s="24">
        <f>IF($A337="","",IF(COUNTIF(tblAbsenceLog[Record ID],$A337)&gt;1,"Duplicate Record ID",IF($B337="","Missing Absence Date",IF($C337="","Missing Enrollment ID",IF(COUNTIF(tblRoster[Enrollment ID],$C337)=0,"Enrollment ID Not Found",IF($F337="","Missing Category",IF(OR($G337="",NOT(ISNUMBER($G337)),$G337&lt;=0),"Invalid Absence Units",IF($H337="","Missing Excused Status",IF($B337&gt;Dashboard!$B$4,"Future to As of Date","OK")))))))))</f>
        <v/>
      </c>
    </row>
    <row r="338">
      <c r="A338" s="20" t="n"/>
      <c r="B338" s="37" t="n"/>
      <c r="C338" s="20" t="n"/>
      <c r="D338" s="24">
        <f>IF($A338="","",IF($C338="","",IFERROR(INDEX(tblRoster[Participant Name],MATCH($C338,tblRoster[Enrollment ID],0)),"")))</f>
        <v/>
      </c>
      <c r="E338" s="24">
        <f>IF($A338="","",IF($C338="","",IFERROR(INDEX(tblRoster[Course / Section],MATCH($C338,tblRoster[Enrollment ID],0)),"")))</f>
        <v/>
      </c>
      <c r="F338" s="20" t="n"/>
      <c r="G338" s="22" t="n"/>
      <c r="H338" s="20" t="n"/>
      <c r="I338" s="23">
        <f>IF($A338="","",IF(OR($B338="",$C338="",$G338="",$H338=""),"",IF(AND($H338="Yes",Dashboard!$B$5="No"),0,$G338)))</f>
        <v/>
      </c>
      <c r="J338" s="20" t="n"/>
      <c r="K338" s="20" t="n"/>
      <c r="L338" s="37" t="n"/>
      <c r="M338" s="24">
        <f>IF($A338="","",IF(COUNTIF(tblAbsenceLog[Record ID],$A338)&gt;1,"Duplicate Record ID",IF($B338="","Missing Absence Date",IF($C338="","Missing Enrollment ID",IF(COUNTIF(tblRoster[Enrollment ID],$C338)=0,"Enrollment ID Not Found",IF($F338="","Missing Category",IF(OR($G338="",NOT(ISNUMBER($G338)),$G338&lt;=0),"Invalid Absence Units",IF($H338="","Missing Excused Status",IF($B338&gt;Dashboard!$B$4,"Future to As of Date","OK")))))))))</f>
        <v/>
      </c>
    </row>
    <row r="339">
      <c r="A339" s="20" t="n"/>
      <c r="B339" s="37" t="n"/>
      <c r="C339" s="20" t="n"/>
      <c r="D339" s="24">
        <f>IF($A339="","",IF($C339="","",IFERROR(INDEX(tblRoster[Participant Name],MATCH($C339,tblRoster[Enrollment ID],0)),"")))</f>
        <v/>
      </c>
      <c r="E339" s="24">
        <f>IF($A339="","",IF($C339="","",IFERROR(INDEX(tblRoster[Course / Section],MATCH($C339,tblRoster[Enrollment ID],0)),"")))</f>
        <v/>
      </c>
      <c r="F339" s="20" t="n"/>
      <c r="G339" s="22" t="n"/>
      <c r="H339" s="20" t="n"/>
      <c r="I339" s="23">
        <f>IF($A339="","",IF(OR($B339="",$C339="",$G339="",$H339=""),"",IF(AND($H339="Yes",Dashboard!$B$5="No"),0,$G339)))</f>
        <v/>
      </c>
      <c r="J339" s="20" t="n"/>
      <c r="K339" s="20" t="n"/>
      <c r="L339" s="37" t="n"/>
      <c r="M339" s="24">
        <f>IF($A339="","",IF(COUNTIF(tblAbsenceLog[Record ID],$A339)&gt;1,"Duplicate Record ID",IF($B339="","Missing Absence Date",IF($C339="","Missing Enrollment ID",IF(COUNTIF(tblRoster[Enrollment ID],$C339)=0,"Enrollment ID Not Found",IF($F339="","Missing Category",IF(OR($G339="",NOT(ISNUMBER($G339)),$G339&lt;=0),"Invalid Absence Units",IF($H339="","Missing Excused Status",IF($B339&gt;Dashboard!$B$4,"Future to As of Date","OK")))))))))</f>
        <v/>
      </c>
    </row>
    <row r="340">
      <c r="A340" s="20" t="n"/>
      <c r="B340" s="37" t="n"/>
      <c r="C340" s="20" t="n"/>
      <c r="D340" s="24">
        <f>IF($A340="","",IF($C340="","",IFERROR(INDEX(tblRoster[Participant Name],MATCH($C340,tblRoster[Enrollment ID],0)),"")))</f>
        <v/>
      </c>
      <c r="E340" s="24">
        <f>IF($A340="","",IF($C340="","",IFERROR(INDEX(tblRoster[Course / Section],MATCH($C340,tblRoster[Enrollment ID],0)),"")))</f>
        <v/>
      </c>
      <c r="F340" s="20" t="n"/>
      <c r="G340" s="22" t="n"/>
      <c r="H340" s="20" t="n"/>
      <c r="I340" s="23">
        <f>IF($A340="","",IF(OR($B340="",$C340="",$G340="",$H340=""),"",IF(AND($H340="Yes",Dashboard!$B$5="No"),0,$G340)))</f>
        <v/>
      </c>
      <c r="J340" s="20" t="n"/>
      <c r="K340" s="20" t="n"/>
      <c r="L340" s="37" t="n"/>
      <c r="M340" s="24">
        <f>IF($A340="","",IF(COUNTIF(tblAbsenceLog[Record ID],$A340)&gt;1,"Duplicate Record ID",IF($B340="","Missing Absence Date",IF($C340="","Missing Enrollment ID",IF(COUNTIF(tblRoster[Enrollment ID],$C340)=0,"Enrollment ID Not Found",IF($F340="","Missing Category",IF(OR($G340="",NOT(ISNUMBER($G340)),$G340&lt;=0),"Invalid Absence Units",IF($H340="","Missing Excused Status",IF($B340&gt;Dashboard!$B$4,"Future to As of Date","OK")))))))))</f>
        <v/>
      </c>
    </row>
    <row r="341">
      <c r="A341" s="20" t="n"/>
      <c r="B341" s="37" t="n"/>
      <c r="C341" s="20" t="n"/>
      <c r="D341" s="24">
        <f>IF($A341="","",IF($C341="","",IFERROR(INDEX(tblRoster[Participant Name],MATCH($C341,tblRoster[Enrollment ID],0)),"")))</f>
        <v/>
      </c>
      <c r="E341" s="24">
        <f>IF($A341="","",IF($C341="","",IFERROR(INDEX(tblRoster[Course / Section],MATCH($C341,tblRoster[Enrollment ID],0)),"")))</f>
        <v/>
      </c>
      <c r="F341" s="20" t="n"/>
      <c r="G341" s="22" t="n"/>
      <c r="H341" s="20" t="n"/>
      <c r="I341" s="23">
        <f>IF($A341="","",IF(OR($B341="",$C341="",$G341="",$H341=""),"",IF(AND($H341="Yes",Dashboard!$B$5="No"),0,$G341)))</f>
        <v/>
      </c>
      <c r="J341" s="20" t="n"/>
      <c r="K341" s="20" t="n"/>
      <c r="L341" s="37" t="n"/>
      <c r="M341" s="24">
        <f>IF($A341="","",IF(COUNTIF(tblAbsenceLog[Record ID],$A341)&gt;1,"Duplicate Record ID",IF($B341="","Missing Absence Date",IF($C341="","Missing Enrollment ID",IF(COUNTIF(tblRoster[Enrollment ID],$C341)=0,"Enrollment ID Not Found",IF($F341="","Missing Category",IF(OR($G341="",NOT(ISNUMBER($G341)),$G341&lt;=0),"Invalid Absence Units",IF($H341="","Missing Excused Status",IF($B341&gt;Dashboard!$B$4,"Future to As of Date","OK")))))))))</f>
        <v/>
      </c>
    </row>
    <row r="342">
      <c r="A342" s="20" t="n"/>
      <c r="B342" s="37" t="n"/>
      <c r="C342" s="20" t="n"/>
      <c r="D342" s="24">
        <f>IF($A342="","",IF($C342="","",IFERROR(INDEX(tblRoster[Participant Name],MATCH($C342,tblRoster[Enrollment ID],0)),"")))</f>
        <v/>
      </c>
      <c r="E342" s="24">
        <f>IF($A342="","",IF($C342="","",IFERROR(INDEX(tblRoster[Course / Section],MATCH($C342,tblRoster[Enrollment ID],0)),"")))</f>
        <v/>
      </c>
      <c r="F342" s="20" t="n"/>
      <c r="G342" s="22" t="n"/>
      <c r="H342" s="20" t="n"/>
      <c r="I342" s="23">
        <f>IF($A342="","",IF(OR($B342="",$C342="",$G342="",$H342=""),"",IF(AND($H342="Yes",Dashboard!$B$5="No"),0,$G342)))</f>
        <v/>
      </c>
      <c r="J342" s="20" t="n"/>
      <c r="K342" s="20" t="n"/>
      <c r="L342" s="37" t="n"/>
      <c r="M342" s="24">
        <f>IF($A342="","",IF(COUNTIF(tblAbsenceLog[Record ID],$A342)&gt;1,"Duplicate Record ID",IF($B342="","Missing Absence Date",IF($C342="","Missing Enrollment ID",IF(COUNTIF(tblRoster[Enrollment ID],$C342)=0,"Enrollment ID Not Found",IF($F342="","Missing Category",IF(OR($G342="",NOT(ISNUMBER($G342)),$G342&lt;=0),"Invalid Absence Units",IF($H342="","Missing Excused Status",IF($B342&gt;Dashboard!$B$4,"Future to As of Date","OK")))))))))</f>
        <v/>
      </c>
    </row>
    <row r="343">
      <c r="A343" s="20" t="n"/>
      <c r="B343" s="37" t="n"/>
      <c r="C343" s="20" t="n"/>
      <c r="D343" s="24">
        <f>IF($A343="","",IF($C343="","",IFERROR(INDEX(tblRoster[Participant Name],MATCH($C343,tblRoster[Enrollment ID],0)),"")))</f>
        <v/>
      </c>
      <c r="E343" s="24">
        <f>IF($A343="","",IF($C343="","",IFERROR(INDEX(tblRoster[Course / Section],MATCH($C343,tblRoster[Enrollment ID],0)),"")))</f>
        <v/>
      </c>
      <c r="F343" s="20" t="n"/>
      <c r="G343" s="22" t="n"/>
      <c r="H343" s="20" t="n"/>
      <c r="I343" s="23">
        <f>IF($A343="","",IF(OR($B343="",$C343="",$G343="",$H343=""),"",IF(AND($H343="Yes",Dashboard!$B$5="No"),0,$G343)))</f>
        <v/>
      </c>
      <c r="J343" s="20" t="n"/>
      <c r="K343" s="20" t="n"/>
      <c r="L343" s="37" t="n"/>
      <c r="M343" s="24">
        <f>IF($A343="","",IF(COUNTIF(tblAbsenceLog[Record ID],$A343)&gt;1,"Duplicate Record ID",IF($B343="","Missing Absence Date",IF($C343="","Missing Enrollment ID",IF(COUNTIF(tblRoster[Enrollment ID],$C343)=0,"Enrollment ID Not Found",IF($F343="","Missing Category",IF(OR($G343="",NOT(ISNUMBER($G343)),$G343&lt;=0),"Invalid Absence Units",IF($H343="","Missing Excused Status",IF($B343&gt;Dashboard!$B$4,"Future to As of Date","OK")))))))))</f>
        <v/>
      </c>
    </row>
    <row r="344">
      <c r="A344" s="20" t="n"/>
      <c r="B344" s="37" t="n"/>
      <c r="C344" s="20" t="n"/>
      <c r="D344" s="24">
        <f>IF($A344="","",IF($C344="","",IFERROR(INDEX(tblRoster[Participant Name],MATCH($C344,tblRoster[Enrollment ID],0)),"")))</f>
        <v/>
      </c>
      <c r="E344" s="24">
        <f>IF($A344="","",IF($C344="","",IFERROR(INDEX(tblRoster[Course / Section],MATCH($C344,tblRoster[Enrollment ID],0)),"")))</f>
        <v/>
      </c>
      <c r="F344" s="20" t="n"/>
      <c r="G344" s="22" t="n"/>
      <c r="H344" s="20" t="n"/>
      <c r="I344" s="23">
        <f>IF($A344="","",IF(OR($B344="",$C344="",$G344="",$H344=""),"",IF(AND($H344="Yes",Dashboard!$B$5="No"),0,$G344)))</f>
        <v/>
      </c>
      <c r="J344" s="20" t="n"/>
      <c r="K344" s="20" t="n"/>
      <c r="L344" s="37" t="n"/>
      <c r="M344" s="24">
        <f>IF($A344="","",IF(COUNTIF(tblAbsenceLog[Record ID],$A344)&gt;1,"Duplicate Record ID",IF($B344="","Missing Absence Date",IF($C344="","Missing Enrollment ID",IF(COUNTIF(tblRoster[Enrollment ID],$C344)=0,"Enrollment ID Not Found",IF($F344="","Missing Category",IF(OR($G344="",NOT(ISNUMBER($G344)),$G344&lt;=0),"Invalid Absence Units",IF($H344="","Missing Excused Status",IF($B344&gt;Dashboard!$B$4,"Future to As of Date","OK")))))))))</f>
        <v/>
      </c>
    </row>
    <row r="345">
      <c r="A345" s="20" t="n"/>
      <c r="B345" s="37" t="n"/>
      <c r="C345" s="20" t="n"/>
      <c r="D345" s="24">
        <f>IF($A345="","",IF($C345="","",IFERROR(INDEX(tblRoster[Participant Name],MATCH($C345,tblRoster[Enrollment ID],0)),"")))</f>
        <v/>
      </c>
      <c r="E345" s="24">
        <f>IF($A345="","",IF($C345="","",IFERROR(INDEX(tblRoster[Course / Section],MATCH($C345,tblRoster[Enrollment ID],0)),"")))</f>
        <v/>
      </c>
      <c r="F345" s="20" t="n"/>
      <c r="G345" s="22" t="n"/>
      <c r="H345" s="20" t="n"/>
      <c r="I345" s="23">
        <f>IF($A345="","",IF(OR($B345="",$C345="",$G345="",$H345=""),"",IF(AND($H345="Yes",Dashboard!$B$5="No"),0,$G345)))</f>
        <v/>
      </c>
      <c r="J345" s="20" t="n"/>
      <c r="K345" s="20" t="n"/>
      <c r="L345" s="37" t="n"/>
      <c r="M345" s="24">
        <f>IF($A345="","",IF(COUNTIF(tblAbsenceLog[Record ID],$A345)&gt;1,"Duplicate Record ID",IF($B345="","Missing Absence Date",IF($C345="","Missing Enrollment ID",IF(COUNTIF(tblRoster[Enrollment ID],$C345)=0,"Enrollment ID Not Found",IF($F345="","Missing Category",IF(OR($G345="",NOT(ISNUMBER($G345)),$G345&lt;=0),"Invalid Absence Units",IF($H345="","Missing Excused Status",IF($B345&gt;Dashboard!$B$4,"Future to As of Date","OK")))))))))</f>
        <v/>
      </c>
    </row>
    <row r="346">
      <c r="A346" s="20" t="n"/>
      <c r="B346" s="37" t="n"/>
      <c r="C346" s="20" t="n"/>
      <c r="D346" s="24">
        <f>IF($A346="","",IF($C346="","",IFERROR(INDEX(tblRoster[Participant Name],MATCH($C346,tblRoster[Enrollment ID],0)),"")))</f>
        <v/>
      </c>
      <c r="E346" s="24">
        <f>IF($A346="","",IF($C346="","",IFERROR(INDEX(tblRoster[Course / Section],MATCH($C346,tblRoster[Enrollment ID],0)),"")))</f>
        <v/>
      </c>
      <c r="F346" s="20" t="n"/>
      <c r="G346" s="22" t="n"/>
      <c r="H346" s="20" t="n"/>
      <c r="I346" s="23">
        <f>IF($A346="","",IF(OR($B346="",$C346="",$G346="",$H346=""),"",IF(AND($H346="Yes",Dashboard!$B$5="No"),0,$G346)))</f>
        <v/>
      </c>
      <c r="J346" s="20" t="n"/>
      <c r="K346" s="20" t="n"/>
      <c r="L346" s="37" t="n"/>
      <c r="M346" s="24">
        <f>IF($A346="","",IF(COUNTIF(tblAbsenceLog[Record ID],$A346)&gt;1,"Duplicate Record ID",IF($B346="","Missing Absence Date",IF($C346="","Missing Enrollment ID",IF(COUNTIF(tblRoster[Enrollment ID],$C346)=0,"Enrollment ID Not Found",IF($F346="","Missing Category",IF(OR($G346="",NOT(ISNUMBER($G346)),$G346&lt;=0),"Invalid Absence Units",IF($H346="","Missing Excused Status",IF($B346&gt;Dashboard!$B$4,"Future to As of Date","OK")))))))))</f>
        <v/>
      </c>
    </row>
    <row r="347">
      <c r="A347" s="20" t="n"/>
      <c r="B347" s="37" t="n"/>
      <c r="C347" s="20" t="n"/>
      <c r="D347" s="24">
        <f>IF($A347="","",IF($C347="","",IFERROR(INDEX(tblRoster[Participant Name],MATCH($C347,tblRoster[Enrollment ID],0)),"")))</f>
        <v/>
      </c>
      <c r="E347" s="24">
        <f>IF($A347="","",IF($C347="","",IFERROR(INDEX(tblRoster[Course / Section],MATCH($C347,tblRoster[Enrollment ID],0)),"")))</f>
        <v/>
      </c>
      <c r="F347" s="20" t="n"/>
      <c r="G347" s="22" t="n"/>
      <c r="H347" s="20" t="n"/>
      <c r="I347" s="23">
        <f>IF($A347="","",IF(OR($B347="",$C347="",$G347="",$H347=""),"",IF(AND($H347="Yes",Dashboard!$B$5="No"),0,$G347)))</f>
        <v/>
      </c>
      <c r="J347" s="20" t="n"/>
      <c r="K347" s="20" t="n"/>
      <c r="L347" s="37" t="n"/>
      <c r="M347" s="24">
        <f>IF($A347="","",IF(COUNTIF(tblAbsenceLog[Record ID],$A347)&gt;1,"Duplicate Record ID",IF($B347="","Missing Absence Date",IF($C347="","Missing Enrollment ID",IF(COUNTIF(tblRoster[Enrollment ID],$C347)=0,"Enrollment ID Not Found",IF($F347="","Missing Category",IF(OR($G347="",NOT(ISNUMBER($G347)),$G347&lt;=0),"Invalid Absence Units",IF($H347="","Missing Excused Status",IF($B347&gt;Dashboard!$B$4,"Future to As of Date","OK")))))))))</f>
        <v/>
      </c>
    </row>
    <row r="348">
      <c r="A348" s="20" t="n"/>
      <c r="B348" s="37" t="n"/>
      <c r="C348" s="20" t="n"/>
      <c r="D348" s="24">
        <f>IF($A348="","",IF($C348="","",IFERROR(INDEX(tblRoster[Participant Name],MATCH($C348,tblRoster[Enrollment ID],0)),"")))</f>
        <v/>
      </c>
      <c r="E348" s="24">
        <f>IF($A348="","",IF($C348="","",IFERROR(INDEX(tblRoster[Course / Section],MATCH($C348,tblRoster[Enrollment ID],0)),"")))</f>
        <v/>
      </c>
      <c r="F348" s="20" t="n"/>
      <c r="G348" s="22" t="n"/>
      <c r="H348" s="20" t="n"/>
      <c r="I348" s="23">
        <f>IF($A348="","",IF(OR($B348="",$C348="",$G348="",$H348=""),"",IF(AND($H348="Yes",Dashboard!$B$5="No"),0,$G348)))</f>
        <v/>
      </c>
      <c r="J348" s="20" t="n"/>
      <c r="K348" s="20" t="n"/>
      <c r="L348" s="37" t="n"/>
      <c r="M348" s="24">
        <f>IF($A348="","",IF(COUNTIF(tblAbsenceLog[Record ID],$A348)&gt;1,"Duplicate Record ID",IF($B348="","Missing Absence Date",IF($C348="","Missing Enrollment ID",IF(COUNTIF(tblRoster[Enrollment ID],$C348)=0,"Enrollment ID Not Found",IF($F348="","Missing Category",IF(OR($G348="",NOT(ISNUMBER($G348)),$G348&lt;=0),"Invalid Absence Units",IF($H348="","Missing Excused Status",IF($B348&gt;Dashboard!$B$4,"Future to As of Date","OK")))))))))</f>
        <v/>
      </c>
    </row>
    <row r="349">
      <c r="A349" s="20" t="n"/>
      <c r="B349" s="37" t="n"/>
      <c r="C349" s="20" t="n"/>
      <c r="D349" s="24">
        <f>IF($A349="","",IF($C349="","",IFERROR(INDEX(tblRoster[Participant Name],MATCH($C349,tblRoster[Enrollment ID],0)),"")))</f>
        <v/>
      </c>
      <c r="E349" s="24">
        <f>IF($A349="","",IF($C349="","",IFERROR(INDEX(tblRoster[Course / Section],MATCH($C349,tblRoster[Enrollment ID],0)),"")))</f>
        <v/>
      </c>
      <c r="F349" s="20" t="n"/>
      <c r="G349" s="22" t="n"/>
      <c r="H349" s="20" t="n"/>
      <c r="I349" s="23">
        <f>IF($A349="","",IF(OR($B349="",$C349="",$G349="",$H349=""),"",IF(AND($H349="Yes",Dashboard!$B$5="No"),0,$G349)))</f>
        <v/>
      </c>
      <c r="J349" s="20" t="n"/>
      <c r="K349" s="20" t="n"/>
      <c r="L349" s="37" t="n"/>
      <c r="M349" s="24">
        <f>IF($A349="","",IF(COUNTIF(tblAbsenceLog[Record ID],$A349)&gt;1,"Duplicate Record ID",IF($B349="","Missing Absence Date",IF($C349="","Missing Enrollment ID",IF(COUNTIF(tblRoster[Enrollment ID],$C349)=0,"Enrollment ID Not Found",IF($F349="","Missing Category",IF(OR($G349="",NOT(ISNUMBER($G349)),$G349&lt;=0),"Invalid Absence Units",IF($H349="","Missing Excused Status",IF($B349&gt;Dashboard!$B$4,"Future to As of Date","OK")))))))))</f>
        <v/>
      </c>
    </row>
    <row r="350">
      <c r="A350" s="20" t="n"/>
      <c r="B350" s="37" t="n"/>
      <c r="C350" s="20" t="n"/>
      <c r="D350" s="24">
        <f>IF($A350="","",IF($C350="","",IFERROR(INDEX(tblRoster[Participant Name],MATCH($C350,tblRoster[Enrollment ID],0)),"")))</f>
        <v/>
      </c>
      <c r="E350" s="24">
        <f>IF($A350="","",IF($C350="","",IFERROR(INDEX(tblRoster[Course / Section],MATCH($C350,tblRoster[Enrollment ID],0)),"")))</f>
        <v/>
      </c>
      <c r="F350" s="20" t="n"/>
      <c r="G350" s="22" t="n"/>
      <c r="H350" s="20" t="n"/>
      <c r="I350" s="23">
        <f>IF($A350="","",IF(OR($B350="",$C350="",$G350="",$H350=""),"",IF(AND($H350="Yes",Dashboard!$B$5="No"),0,$G350)))</f>
        <v/>
      </c>
      <c r="J350" s="20" t="n"/>
      <c r="K350" s="20" t="n"/>
      <c r="L350" s="37" t="n"/>
      <c r="M350" s="24">
        <f>IF($A350="","",IF(COUNTIF(tblAbsenceLog[Record ID],$A350)&gt;1,"Duplicate Record ID",IF($B350="","Missing Absence Date",IF($C350="","Missing Enrollment ID",IF(COUNTIF(tblRoster[Enrollment ID],$C350)=0,"Enrollment ID Not Found",IF($F350="","Missing Category",IF(OR($G350="",NOT(ISNUMBER($G350)),$G350&lt;=0),"Invalid Absence Units",IF($H350="","Missing Excused Status",IF($B350&gt;Dashboard!$B$4,"Future to As of Date","OK")))))))))</f>
        <v/>
      </c>
    </row>
    <row r="351">
      <c r="A351" s="20" t="n"/>
      <c r="B351" s="37" t="n"/>
      <c r="C351" s="20" t="n"/>
      <c r="D351" s="24">
        <f>IF($A351="","",IF($C351="","",IFERROR(INDEX(tblRoster[Participant Name],MATCH($C351,tblRoster[Enrollment ID],0)),"")))</f>
        <v/>
      </c>
      <c r="E351" s="24">
        <f>IF($A351="","",IF($C351="","",IFERROR(INDEX(tblRoster[Course / Section],MATCH($C351,tblRoster[Enrollment ID],0)),"")))</f>
        <v/>
      </c>
      <c r="F351" s="20" t="n"/>
      <c r="G351" s="22" t="n"/>
      <c r="H351" s="20" t="n"/>
      <c r="I351" s="23">
        <f>IF($A351="","",IF(OR($B351="",$C351="",$G351="",$H351=""),"",IF(AND($H351="Yes",Dashboard!$B$5="No"),0,$G351)))</f>
        <v/>
      </c>
      <c r="J351" s="20" t="n"/>
      <c r="K351" s="20" t="n"/>
      <c r="L351" s="37" t="n"/>
      <c r="M351" s="24">
        <f>IF($A351="","",IF(COUNTIF(tblAbsenceLog[Record ID],$A351)&gt;1,"Duplicate Record ID",IF($B351="","Missing Absence Date",IF($C351="","Missing Enrollment ID",IF(COUNTIF(tblRoster[Enrollment ID],$C351)=0,"Enrollment ID Not Found",IF($F351="","Missing Category",IF(OR($G351="",NOT(ISNUMBER($G351)),$G351&lt;=0),"Invalid Absence Units",IF($H351="","Missing Excused Status",IF($B351&gt;Dashboard!$B$4,"Future to As of Date","OK")))))))))</f>
        <v/>
      </c>
    </row>
    <row r="352">
      <c r="A352" s="20" t="n"/>
      <c r="B352" s="37" t="n"/>
      <c r="C352" s="20" t="n"/>
      <c r="D352" s="24">
        <f>IF($A352="","",IF($C352="","",IFERROR(INDEX(tblRoster[Participant Name],MATCH($C352,tblRoster[Enrollment ID],0)),"")))</f>
        <v/>
      </c>
      <c r="E352" s="24">
        <f>IF($A352="","",IF($C352="","",IFERROR(INDEX(tblRoster[Course / Section],MATCH($C352,tblRoster[Enrollment ID],0)),"")))</f>
        <v/>
      </c>
      <c r="F352" s="20" t="n"/>
      <c r="G352" s="22" t="n"/>
      <c r="H352" s="20" t="n"/>
      <c r="I352" s="23">
        <f>IF($A352="","",IF(OR($B352="",$C352="",$G352="",$H352=""),"",IF(AND($H352="Yes",Dashboard!$B$5="No"),0,$G352)))</f>
        <v/>
      </c>
      <c r="J352" s="20" t="n"/>
      <c r="K352" s="20" t="n"/>
      <c r="L352" s="37" t="n"/>
      <c r="M352" s="24">
        <f>IF($A352="","",IF(COUNTIF(tblAbsenceLog[Record ID],$A352)&gt;1,"Duplicate Record ID",IF($B352="","Missing Absence Date",IF($C352="","Missing Enrollment ID",IF(COUNTIF(tblRoster[Enrollment ID],$C352)=0,"Enrollment ID Not Found",IF($F352="","Missing Category",IF(OR($G352="",NOT(ISNUMBER($G352)),$G352&lt;=0),"Invalid Absence Units",IF($H352="","Missing Excused Status",IF($B352&gt;Dashboard!$B$4,"Future to As of Date","OK")))))))))</f>
        <v/>
      </c>
    </row>
    <row r="353">
      <c r="A353" s="20" t="n"/>
      <c r="B353" s="37" t="n"/>
      <c r="C353" s="20" t="n"/>
      <c r="D353" s="24">
        <f>IF($A353="","",IF($C353="","",IFERROR(INDEX(tblRoster[Participant Name],MATCH($C353,tblRoster[Enrollment ID],0)),"")))</f>
        <v/>
      </c>
      <c r="E353" s="24">
        <f>IF($A353="","",IF($C353="","",IFERROR(INDEX(tblRoster[Course / Section],MATCH($C353,tblRoster[Enrollment ID],0)),"")))</f>
        <v/>
      </c>
      <c r="F353" s="20" t="n"/>
      <c r="G353" s="22" t="n"/>
      <c r="H353" s="20" t="n"/>
      <c r="I353" s="23">
        <f>IF($A353="","",IF(OR($B353="",$C353="",$G353="",$H353=""),"",IF(AND($H353="Yes",Dashboard!$B$5="No"),0,$G353)))</f>
        <v/>
      </c>
      <c r="J353" s="20" t="n"/>
      <c r="K353" s="20" t="n"/>
      <c r="L353" s="37" t="n"/>
      <c r="M353" s="24">
        <f>IF($A353="","",IF(COUNTIF(tblAbsenceLog[Record ID],$A353)&gt;1,"Duplicate Record ID",IF($B353="","Missing Absence Date",IF($C353="","Missing Enrollment ID",IF(COUNTIF(tblRoster[Enrollment ID],$C353)=0,"Enrollment ID Not Found",IF($F353="","Missing Category",IF(OR($G353="",NOT(ISNUMBER($G353)),$G353&lt;=0),"Invalid Absence Units",IF($H353="","Missing Excused Status",IF($B353&gt;Dashboard!$B$4,"Future to As of Date","OK")))))))))</f>
        <v/>
      </c>
    </row>
    <row r="354">
      <c r="A354" s="20" t="n"/>
      <c r="B354" s="37" t="n"/>
      <c r="C354" s="20" t="n"/>
      <c r="D354" s="24">
        <f>IF($A354="","",IF($C354="","",IFERROR(INDEX(tblRoster[Participant Name],MATCH($C354,tblRoster[Enrollment ID],0)),"")))</f>
        <v/>
      </c>
      <c r="E354" s="24">
        <f>IF($A354="","",IF($C354="","",IFERROR(INDEX(tblRoster[Course / Section],MATCH($C354,tblRoster[Enrollment ID],0)),"")))</f>
        <v/>
      </c>
      <c r="F354" s="20" t="n"/>
      <c r="G354" s="22" t="n"/>
      <c r="H354" s="20" t="n"/>
      <c r="I354" s="23">
        <f>IF($A354="","",IF(OR($B354="",$C354="",$G354="",$H354=""),"",IF(AND($H354="Yes",Dashboard!$B$5="No"),0,$G354)))</f>
        <v/>
      </c>
      <c r="J354" s="20" t="n"/>
      <c r="K354" s="20" t="n"/>
      <c r="L354" s="37" t="n"/>
      <c r="M354" s="24">
        <f>IF($A354="","",IF(COUNTIF(tblAbsenceLog[Record ID],$A354)&gt;1,"Duplicate Record ID",IF($B354="","Missing Absence Date",IF($C354="","Missing Enrollment ID",IF(COUNTIF(tblRoster[Enrollment ID],$C354)=0,"Enrollment ID Not Found",IF($F354="","Missing Category",IF(OR($G354="",NOT(ISNUMBER($G354)),$G354&lt;=0),"Invalid Absence Units",IF($H354="","Missing Excused Status",IF($B354&gt;Dashboard!$B$4,"Future to As of Date","OK")))))))))</f>
        <v/>
      </c>
    </row>
    <row r="355">
      <c r="A355" s="20" t="n"/>
      <c r="B355" s="37" t="n"/>
      <c r="C355" s="20" t="n"/>
      <c r="D355" s="24">
        <f>IF($A355="","",IF($C355="","",IFERROR(INDEX(tblRoster[Participant Name],MATCH($C355,tblRoster[Enrollment ID],0)),"")))</f>
        <v/>
      </c>
      <c r="E355" s="24">
        <f>IF($A355="","",IF($C355="","",IFERROR(INDEX(tblRoster[Course / Section],MATCH($C355,tblRoster[Enrollment ID],0)),"")))</f>
        <v/>
      </c>
      <c r="F355" s="20" t="n"/>
      <c r="G355" s="22" t="n"/>
      <c r="H355" s="20" t="n"/>
      <c r="I355" s="23">
        <f>IF($A355="","",IF(OR($B355="",$C355="",$G355="",$H355=""),"",IF(AND($H355="Yes",Dashboard!$B$5="No"),0,$G355)))</f>
        <v/>
      </c>
      <c r="J355" s="20" t="n"/>
      <c r="K355" s="20" t="n"/>
      <c r="L355" s="37" t="n"/>
      <c r="M355" s="24">
        <f>IF($A355="","",IF(COUNTIF(tblAbsenceLog[Record ID],$A355)&gt;1,"Duplicate Record ID",IF($B355="","Missing Absence Date",IF($C355="","Missing Enrollment ID",IF(COUNTIF(tblRoster[Enrollment ID],$C355)=0,"Enrollment ID Not Found",IF($F355="","Missing Category",IF(OR($G355="",NOT(ISNUMBER($G355)),$G355&lt;=0),"Invalid Absence Units",IF($H355="","Missing Excused Status",IF($B355&gt;Dashboard!$B$4,"Future to As of Date","OK")))))))))</f>
        <v/>
      </c>
    </row>
    <row r="356">
      <c r="A356" s="20" t="n"/>
      <c r="B356" s="37" t="n"/>
      <c r="C356" s="20" t="n"/>
      <c r="D356" s="24">
        <f>IF($A356="","",IF($C356="","",IFERROR(INDEX(tblRoster[Participant Name],MATCH($C356,tblRoster[Enrollment ID],0)),"")))</f>
        <v/>
      </c>
      <c r="E356" s="24">
        <f>IF($A356="","",IF($C356="","",IFERROR(INDEX(tblRoster[Course / Section],MATCH($C356,tblRoster[Enrollment ID],0)),"")))</f>
        <v/>
      </c>
      <c r="F356" s="20" t="n"/>
      <c r="G356" s="22" t="n"/>
      <c r="H356" s="20" t="n"/>
      <c r="I356" s="23">
        <f>IF($A356="","",IF(OR($B356="",$C356="",$G356="",$H356=""),"",IF(AND($H356="Yes",Dashboard!$B$5="No"),0,$G356)))</f>
        <v/>
      </c>
      <c r="J356" s="20" t="n"/>
      <c r="K356" s="20" t="n"/>
      <c r="L356" s="37" t="n"/>
      <c r="M356" s="24">
        <f>IF($A356="","",IF(COUNTIF(tblAbsenceLog[Record ID],$A356)&gt;1,"Duplicate Record ID",IF($B356="","Missing Absence Date",IF($C356="","Missing Enrollment ID",IF(COUNTIF(tblRoster[Enrollment ID],$C356)=0,"Enrollment ID Not Found",IF($F356="","Missing Category",IF(OR($G356="",NOT(ISNUMBER($G356)),$G356&lt;=0),"Invalid Absence Units",IF($H356="","Missing Excused Status",IF($B356&gt;Dashboard!$B$4,"Future to As of Date","OK")))))))))</f>
        <v/>
      </c>
    </row>
    <row r="357">
      <c r="A357" s="20" t="n"/>
      <c r="B357" s="37" t="n"/>
      <c r="C357" s="20" t="n"/>
      <c r="D357" s="24">
        <f>IF($A357="","",IF($C357="","",IFERROR(INDEX(tblRoster[Participant Name],MATCH($C357,tblRoster[Enrollment ID],0)),"")))</f>
        <v/>
      </c>
      <c r="E357" s="24">
        <f>IF($A357="","",IF($C357="","",IFERROR(INDEX(tblRoster[Course / Section],MATCH($C357,tblRoster[Enrollment ID],0)),"")))</f>
        <v/>
      </c>
      <c r="F357" s="20" t="n"/>
      <c r="G357" s="22" t="n"/>
      <c r="H357" s="20" t="n"/>
      <c r="I357" s="23">
        <f>IF($A357="","",IF(OR($B357="",$C357="",$G357="",$H357=""),"",IF(AND($H357="Yes",Dashboard!$B$5="No"),0,$G357)))</f>
        <v/>
      </c>
      <c r="J357" s="20" t="n"/>
      <c r="K357" s="20" t="n"/>
      <c r="L357" s="37" t="n"/>
      <c r="M357" s="24">
        <f>IF($A357="","",IF(COUNTIF(tblAbsenceLog[Record ID],$A357)&gt;1,"Duplicate Record ID",IF($B357="","Missing Absence Date",IF($C357="","Missing Enrollment ID",IF(COUNTIF(tblRoster[Enrollment ID],$C357)=0,"Enrollment ID Not Found",IF($F357="","Missing Category",IF(OR($G357="",NOT(ISNUMBER($G357)),$G357&lt;=0),"Invalid Absence Units",IF($H357="","Missing Excused Status",IF($B357&gt;Dashboard!$B$4,"Future to As of Date","OK")))))))))</f>
        <v/>
      </c>
    </row>
    <row r="358">
      <c r="A358" s="20" t="n"/>
      <c r="B358" s="37" t="n"/>
      <c r="C358" s="20" t="n"/>
      <c r="D358" s="24">
        <f>IF($A358="","",IF($C358="","",IFERROR(INDEX(tblRoster[Participant Name],MATCH($C358,tblRoster[Enrollment ID],0)),"")))</f>
        <v/>
      </c>
      <c r="E358" s="24">
        <f>IF($A358="","",IF($C358="","",IFERROR(INDEX(tblRoster[Course / Section],MATCH($C358,tblRoster[Enrollment ID],0)),"")))</f>
        <v/>
      </c>
      <c r="F358" s="20" t="n"/>
      <c r="G358" s="22" t="n"/>
      <c r="H358" s="20" t="n"/>
      <c r="I358" s="23">
        <f>IF($A358="","",IF(OR($B358="",$C358="",$G358="",$H358=""),"",IF(AND($H358="Yes",Dashboard!$B$5="No"),0,$G358)))</f>
        <v/>
      </c>
      <c r="J358" s="20" t="n"/>
      <c r="K358" s="20" t="n"/>
      <c r="L358" s="37" t="n"/>
      <c r="M358" s="24">
        <f>IF($A358="","",IF(COUNTIF(tblAbsenceLog[Record ID],$A358)&gt;1,"Duplicate Record ID",IF($B358="","Missing Absence Date",IF($C358="","Missing Enrollment ID",IF(COUNTIF(tblRoster[Enrollment ID],$C358)=0,"Enrollment ID Not Found",IF($F358="","Missing Category",IF(OR($G358="",NOT(ISNUMBER($G358)),$G358&lt;=0),"Invalid Absence Units",IF($H358="","Missing Excused Status",IF($B358&gt;Dashboard!$B$4,"Future to As of Date","OK")))))))))</f>
        <v/>
      </c>
    </row>
    <row r="359">
      <c r="A359" s="20" t="n"/>
      <c r="B359" s="37" t="n"/>
      <c r="C359" s="20" t="n"/>
      <c r="D359" s="24">
        <f>IF($A359="","",IF($C359="","",IFERROR(INDEX(tblRoster[Participant Name],MATCH($C359,tblRoster[Enrollment ID],0)),"")))</f>
        <v/>
      </c>
      <c r="E359" s="24">
        <f>IF($A359="","",IF($C359="","",IFERROR(INDEX(tblRoster[Course / Section],MATCH($C359,tblRoster[Enrollment ID],0)),"")))</f>
        <v/>
      </c>
      <c r="F359" s="20" t="n"/>
      <c r="G359" s="22" t="n"/>
      <c r="H359" s="20" t="n"/>
      <c r="I359" s="23">
        <f>IF($A359="","",IF(OR($B359="",$C359="",$G359="",$H359=""),"",IF(AND($H359="Yes",Dashboard!$B$5="No"),0,$G359)))</f>
        <v/>
      </c>
      <c r="J359" s="20" t="n"/>
      <c r="K359" s="20" t="n"/>
      <c r="L359" s="37" t="n"/>
      <c r="M359" s="24">
        <f>IF($A359="","",IF(COUNTIF(tblAbsenceLog[Record ID],$A359)&gt;1,"Duplicate Record ID",IF($B359="","Missing Absence Date",IF($C359="","Missing Enrollment ID",IF(COUNTIF(tblRoster[Enrollment ID],$C359)=0,"Enrollment ID Not Found",IF($F359="","Missing Category",IF(OR($G359="",NOT(ISNUMBER($G359)),$G359&lt;=0),"Invalid Absence Units",IF($H359="","Missing Excused Status",IF($B359&gt;Dashboard!$B$4,"Future to As of Date","OK")))))))))</f>
        <v/>
      </c>
    </row>
    <row r="360">
      <c r="A360" s="20" t="n"/>
      <c r="B360" s="37" t="n"/>
      <c r="C360" s="20" t="n"/>
      <c r="D360" s="24">
        <f>IF($A360="","",IF($C360="","",IFERROR(INDEX(tblRoster[Participant Name],MATCH($C360,tblRoster[Enrollment ID],0)),"")))</f>
        <v/>
      </c>
      <c r="E360" s="24">
        <f>IF($A360="","",IF($C360="","",IFERROR(INDEX(tblRoster[Course / Section],MATCH($C360,tblRoster[Enrollment ID],0)),"")))</f>
        <v/>
      </c>
      <c r="F360" s="20" t="n"/>
      <c r="G360" s="22" t="n"/>
      <c r="H360" s="20" t="n"/>
      <c r="I360" s="23">
        <f>IF($A360="","",IF(OR($B360="",$C360="",$G360="",$H360=""),"",IF(AND($H360="Yes",Dashboard!$B$5="No"),0,$G360)))</f>
        <v/>
      </c>
      <c r="J360" s="20" t="n"/>
      <c r="K360" s="20" t="n"/>
      <c r="L360" s="37" t="n"/>
      <c r="M360" s="24">
        <f>IF($A360="","",IF(COUNTIF(tblAbsenceLog[Record ID],$A360)&gt;1,"Duplicate Record ID",IF($B360="","Missing Absence Date",IF($C360="","Missing Enrollment ID",IF(COUNTIF(tblRoster[Enrollment ID],$C360)=0,"Enrollment ID Not Found",IF($F360="","Missing Category",IF(OR($G360="",NOT(ISNUMBER($G360)),$G360&lt;=0),"Invalid Absence Units",IF($H360="","Missing Excused Status",IF($B360&gt;Dashboard!$B$4,"Future to As of Date","OK")))))))))</f>
        <v/>
      </c>
    </row>
    <row r="361">
      <c r="A361" s="20" t="n"/>
      <c r="B361" s="37" t="n"/>
      <c r="C361" s="20" t="n"/>
      <c r="D361" s="24">
        <f>IF($A361="","",IF($C361="","",IFERROR(INDEX(tblRoster[Participant Name],MATCH($C361,tblRoster[Enrollment ID],0)),"")))</f>
        <v/>
      </c>
      <c r="E361" s="24">
        <f>IF($A361="","",IF($C361="","",IFERROR(INDEX(tblRoster[Course / Section],MATCH($C361,tblRoster[Enrollment ID],0)),"")))</f>
        <v/>
      </c>
      <c r="F361" s="20" t="n"/>
      <c r="G361" s="22" t="n"/>
      <c r="H361" s="20" t="n"/>
      <c r="I361" s="23">
        <f>IF($A361="","",IF(OR($B361="",$C361="",$G361="",$H361=""),"",IF(AND($H361="Yes",Dashboard!$B$5="No"),0,$G361)))</f>
        <v/>
      </c>
      <c r="J361" s="20" t="n"/>
      <c r="K361" s="20" t="n"/>
      <c r="L361" s="37" t="n"/>
      <c r="M361" s="24">
        <f>IF($A361="","",IF(COUNTIF(tblAbsenceLog[Record ID],$A361)&gt;1,"Duplicate Record ID",IF($B361="","Missing Absence Date",IF($C361="","Missing Enrollment ID",IF(COUNTIF(tblRoster[Enrollment ID],$C361)=0,"Enrollment ID Not Found",IF($F361="","Missing Category",IF(OR($G361="",NOT(ISNUMBER($G361)),$G361&lt;=0),"Invalid Absence Units",IF($H361="","Missing Excused Status",IF($B361&gt;Dashboard!$B$4,"Future to As of Date","OK")))))))))</f>
        <v/>
      </c>
    </row>
    <row r="362">
      <c r="A362" s="20" t="n"/>
      <c r="B362" s="37" t="n"/>
      <c r="C362" s="20" t="n"/>
      <c r="D362" s="24">
        <f>IF($A362="","",IF($C362="","",IFERROR(INDEX(tblRoster[Participant Name],MATCH($C362,tblRoster[Enrollment ID],0)),"")))</f>
        <v/>
      </c>
      <c r="E362" s="24">
        <f>IF($A362="","",IF($C362="","",IFERROR(INDEX(tblRoster[Course / Section],MATCH($C362,tblRoster[Enrollment ID],0)),"")))</f>
        <v/>
      </c>
      <c r="F362" s="20" t="n"/>
      <c r="G362" s="22" t="n"/>
      <c r="H362" s="20" t="n"/>
      <c r="I362" s="23">
        <f>IF($A362="","",IF(OR($B362="",$C362="",$G362="",$H362=""),"",IF(AND($H362="Yes",Dashboard!$B$5="No"),0,$G362)))</f>
        <v/>
      </c>
      <c r="J362" s="20" t="n"/>
      <c r="K362" s="20" t="n"/>
      <c r="L362" s="37" t="n"/>
      <c r="M362" s="24">
        <f>IF($A362="","",IF(COUNTIF(tblAbsenceLog[Record ID],$A362)&gt;1,"Duplicate Record ID",IF($B362="","Missing Absence Date",IF($C362="","Missing Enrollment ID",IF(COUNTIF(tblRoster[Enrollment ID],$C362)=0,"Enrollment ID Not Found",IF($F362="","Missing Category",IF(OR($G362="",NOT(ISNUMBER($G362)),$G362&lt;=0),"Invalid Absence Units",IF($H362="","Missing Excused Status",IF($B362&gt;Dashboard!$B$4,"Future to As of Date","OK")))))))))</f>
        <v/>
      </c>
    </row>
    <row r="363">
      <c r="A363" s="20" t="n"/>
      <c r="B363" s="37" t="n"/>
      <c r="C363" s="20" t="n"/>
      <c r="D363" s="24">
        <f>IF($A363="","",IF($C363="","",IFERROR(INDEX(tblRoster[Participant Name],MATCH($C363,tblRoster[Enrollment ID],0)),"")))</f>
        <v/>
      </c>
      <c r="E363" s="24">
        <f>IF($A363="","",IF($C363="","",IFERROR(INDEX(tblRoster[Course / Section],MATCH($C363,tblRoster[Enrollment ID],0)),"")))</f>
        <v/>
      </c>
      <c r="F363" s="20" t="n"/>
      <c r="G363" s="22" t="n"/>
      <c r="H363" s="20" t="n"/>
      <c r="I363" s="23">
        <f>IF($A363="","",IF(OR($B363="",$C363="",$G363="",$H363=""),"",IF(AND($H363="Yes",Dashboard!$B$5="No"),0,$G363)))</f>
        <v/>
      </c>
      <c r="J363" s="20" t="n"/>
      <c r="K363" s="20" t="n"/>
      <c r="L363" s="37" t="n"/>
      <c r="M363" s="24">
        <f>IF($A363="","",IF(COUNTIF(tblAbsenceLog[Record ID],$A363)&gt;1,"Duplicate Record ID",IF($B363="","Missing Absence Date",IF($C363="","Missing Enrollment ID",IF(COUNTIF(tblRoster[Enrollment ID],$C363)=0,"Enrollment ID Not Found",IF($F363="","Missing Category",IF(OR($G363="",NOT(ISNUMBER($G363)),$G363&lt;=0),"Invalid Absence Units",IF($H363="","Missing Excused Status",IF($B363&gt;Dashboard!$B$4,"Future to As of Date","OK")))))))))</f>
        <v/>
      </c>
    </row>
    <row r="364">
      <c r="A364" s="20" t="n"/>
      <c r="B364" s="37" t="n"/>
      <c r="C364" s="20" t="n"/>
      <c r="D364" s="24">
        <f>IF($A364="","",IF($C364="","",IFERROR(INDEX(tblRoster[Participant Name],MATCH($C364,tblRoster[Enrollment ID],0)),"")))</f>
        <v/>
      </c>
      <c r="E364" s="24">
        <f>IF($A364="","",IF($C364="","",IFERROR(INDEX(tblRoster[Course / Section],MATCH($C364,tblRoster[Enrollment ID],0)),"")))</f>
        <v/>
      </c>
      <c r="F364" s="20" t="n"/>
      <c r="G364" s="22" t="n"/>
      <c r="H364" s="20" t="n"/>
      <c r="I364" s="23">
        <f>IF($A364="","",IF(OR($B364="",$C364="",$G364="",$H364=""),"",IF(AND($H364="Yes",Dashboard!$B$5="No"),0,$G364)))</f>
        <v/>
      </c>
      <c r="J364" s="20" t="n"/>
      <c r="K364" s="20" t="n"/>
      <c r="L364" s="37" t="n"/>
      <c r="M364" s="24">
        <f>IF($A364="","",IF(COUNTIF(tblAbsenceLog[Record ID],$A364)&gt;1,"Duplicate Record ID",IF($B364="","Missing Absence Date",IF($C364="","Missing Enrollment ID",IF(COUNTIF(tblRoster[Enrollment ID],$C364)=0,"Enrollment ID Not Found",IF($F364="","Missing Category",IF(OR($G364="",NOT(ISNUMBER($G364)),$G364&lt;=0),"Invalid Absence Units",IF($H364="","Missing Excused Status",IF($B364&gt;Dashboard!$B$4,"Future to As of Date","OK")))))))))</f>
        <v/>
      </c>
    </row>
    <row r="365">
      <c r="A365" s="20" t="n"/>
      <c r="B365" s="37" t="n"/>
      <c r="C365" s="20" t="n"/>
      <c r="D365" s="24">
        <f>IF($A365="","",IF($C365="","",IFERROR(INDEX(tblRoster[Participant Name],MATCH($C365,tblRoster[Enrollment ID],0)),"")))</f>
        <v/>
      </c>
      <c r="E365" s="24">
        <f>IF($A365="","",IF($C365="","",IFERROR(INDEX(tblRoster[Course / Section],MATCH($C365,tblRoster[Enrollment ID],0)),"")))</f>
        <v/>
      </c>
      <c r="F365" s="20" t="n"/>
      <c r="G365" s="22" t="n"/>
      <c r="H365" s="20" t="n"/>
      <c r="I365" s="23">
        <f>IF($A365="","",IF(OR($B365="",$C365="",$G365="",$H365=""),"",IF(AND($H365="Yes",Dashboard!$B$5="No"),0,$G365)))</f>
        <v/>
      </c>
      <c r="J365" s="20" t="n"/>
      <c r="K365" s="20" t="n"/>
      <c r="L365" s="37" t="n"/>
      <c r="M365" s="24">
        <f>IF($A365="","",IF(COUNTIF(tblAbsenceLog[Record ID],$A365)&gt;1,"Duplicate Record ID",IF($B365="","Missing Absence Date",IF($C365="","Missing Enrollment ID",IF(COUNTIF(tblRoster[Enrollment ID],$C365)=0,"Enrollment ID Not Found",IF($F365="","Missing Category",IF(OR($G365="",NOT(ISNUMBER($G365)),$G365&lt;=0),"Invalid Absence Units",IF($H365="","Missing Excused Status",IF($B365&gt;Dashboard!$B$4,"Future to As of Date","OK")))))))))</f>
        <v/>
      </c>
    </row>
    <row r="366">
      <c r="A366" s="20" t="n"/>
      <c r="B366" s="37" t="n"/>
      <c r="C366" s="20" t="n"/>
      <c r="D366" s="24">
        <f>IF($A366="","",IF($C366="","",IFERROR(INDEX(tblRoster[Participant Name],MATCH($C366,tblRoster[Enrollment ID],0)),"")))</f>
        <v/>
      </c>
      <c r="E366" s="24">
        <f>IF($A366="","",IF($C366="","",IFERROR(INDEX(tblRoster[Course / Section],MATCH($C366,tblRoster[Enrollment ID],0)),"")))</f>
        <v/>
      </c>
      <c r="F366" s="20" t="n"/>
      <c r="G366" s="22" t="n"/>
      <c r="H366" s="20" t="n"/>
      <c r="I366" s="23">
        <f>IF($A366="","",IF(OR($B366="",$C366="",$G366="",$H366=""),"",IF(AND($H366="Yes",Dashboard!$B$5="No"),0,$G366)))</f>
        <v/>
      </c>
      <c r="J366" s="20" t="n"/>
      <c r="K366" s="20" t="n"/>
      <c r="L366" s="37" t="n"/>
      <c r="M366" s="24">
        <f>IF($A366="","",IF(COUNTIF(tblAbsenceLog[Record ID],$A366)&gt;1,"Duplicate Record ID",IF($B366="","Missing Absence Date",IF($C366="","Missing Enrollment ID",IF(COUNTIF(tblRoster[Enrollment ID],$C366)=0,"Enrollment ID Not Found",IF($F366="","Missing Category",IF(OR($G366="",NOT(ISNUMBER($G366)),$G366&lt;=0),"Invalid Absence Units",IF($H366="","Missing Excused Status",IF($B366&gt;Dashboard!$B$4,"Future to As of Date","OK")))))))))</f>
        <v/>
      </c>
    </row>
    <row r="367">
      <c r="A367" s="20" t="n"/>
      <c r="B367" s="37" t="n"/>
      <c r="C367" s="20" t="n"/>
      <c r="D367" s="24">
        <f>IF($A367="","",IF($C367="","",IFERROR(INDEX(tblRoster[Participant Name],MATCH($C367,tblRoster[Enrollment ID],0)),"")))</f>
        <v/>
      </c>
      <c r="E367" s="24">
        <f>IF($A367="","",IF($C367="","",IFERROR(INDEX(tblRoster[Course / Section],MATCH($C367,tblRoster[Enrollment ID],0)),"")))</f>
        <v/>
      </c>
      <c r="F367" s="20" t="n"/>
      <c r="G367" s="22" t="n"/>
      <c r="H367" s="20" t="n"/>
      <c r="I367" s="23">
        <f>IF($A367="","",IF(OR($B367="",$C367="",$G367="",$H367=""),"",IF(AND($H367="Yes",Dashboard!$B$5="No"),0,$G367)))</f>
        <v/>
      </c>
      <c r="J367" s="20" t="n"/>
      <c r="K367" s="20" t="n"/>
      <c r="L367" s="37" t="n"/>
      <c r="M367" s="24">
        <f>IF($A367="","",IF(COUNTIF(tblAbsenceLog[Record ID],$A367)&gt;1,"Duplicate Record ID",IF($B367="","Missing Absence Date",IF($C367="","Missing Enrollment ID",IF(COUNTIF(tblRoster[Enrollment ID],$C367)=0,"Enrollment ID Not Found",IF($F367="","Missing Category",IF(OR($G367="",NOT(ISNUMBER($G367)),$G367&lt;=0),"Invalid Absence Units",IF($H367="","Missing Excused Status",IF($B367&gt;Dashboard!$B$4,"Future to As of Date","OK")))))))))</f>
        <v/>
      </c>
    </row>
    <row r="368">
      <c r="A368" s="20" t="n"/>
      <c r="B368" s="37" t="n"/>
      <c r="C368" s="20" t="n"/>
      <c r="D368" s="24">
        <f>IF($A368="","",IF($C368="","",IFERROR(INDEX(tblRoster[Participant Name],MATCH($C368,tblRoster[Enrollment ID],0)),"")))</f>
        <v/>
      </c>
      <c r="E368" s="24">
        <f>IF($A368="","",IF($C368="","",IFERROR(INDEX(tblRoster[Course / Section],MATCH($C368,tblRoster[Enrollment ID],0)),"")))</f>
        <v/>
      </c>
      <c r="F368" s="20" t="n"/>
      <c r="G368" s="22" t="n"/>
      <c r="H368" s="20" t="n"/>
      <c r="I368" s="23">
        <f>IF($A368="","",IF(OR($B368="",$C368="",$G368="",$H368=""),"",IF(AND($H368="Yes",Dashboard!$B$5="No"),0,$G368)))</f>
        <v/>
      </c>
      <c r="J368" s="20" t="n"/>
      <c r="K368" s="20" t="n"/>
      <c r="L368" s="37" t="n"/>
      <c r="M368" s="24">
        <f>IF($A368="","",IF(COUNTIF(tblAbsenceLog[Record ID],$A368)&gt;1,"Duplicate Record ID",IF($B368="","Missing Absence Date",IF($C368="","Missing Enrollment ID",IF(COUNTIF(tblRoster[Enrollment ID],$C368)=0,"Enrollment ID Not Found",IF($F368="","Missing Category",IF(OR($G368="",NOT(ISNUMBER($G368)),$G368&lt;=0),"Invalid Absence Units",IF($H368="","Missing Excused Status",IF($B368&gt;Dashboard!$B$4,"Future to As of Date","OK")))))))))</f>
        <v/>
      </c>
    </row>
    <row r="369">
      <c r="A369" s="20" t="n"/>
      <c r="B369" s="37" t="n"/>
      <c r="C369" s="20" t="n"/>
      <c r="D369" s="24">
        <f>IF($A369="","",IF($C369="","",IFERROR(INDEX(tblRoster[Participant Name],MATCH($C369,tblRoster[Enrollment ID],0)),"")))</f>
        <v/>
      </c>
      <c r="E369" s="24">
        <f>IF($A369="","",IF($C369="","",IFERROR(INDEX(tblRoster[Course / Section],MATCH($C369,tblRoster[Enrollment ID],0)),"")))</f>
        <v/>
      </c>
      <c r="F369" s="20" t="n"/>
      <c r="G369" s="22" t="n"/>
      <c r="H369" s="20" t="n"/>
      <c r="I369" s="23">
        <f>IF($A369="","",IF(OR($B369="",$C369="",$G369="",$H369=""),"",IF(AND($H369="Yes",Dashboard!$B$5="No"),0,$G369)))</f>
        <v/>
      </c>
      <c r="J369" s="20" t="n"/>
      <c r="K369" s="20" t="n"/>
      <c r="L369" s="37" t="n"/>
      <c r="M369" s="24">
        <f>IF($A369="","",IF(COUNTIF(tblAbsenceLog[Record ID],$A369)&gt;1,"Duplicate Record ID",IF($B369="","Missing Absence Date",IF($C369="","Missing Enrollment ID",IF(COUNTIF(tblRoster[Enrollment ID],$C369)=0,"Enrollment ID Not Found",IF($F369="","Missing Category",IF(OR($G369="",NOT(ISNUMBER($G369)),$G369&lt;=0),"Invalid Absence Units",IF($H369="","Missing Excused Status",IF($B369&gt;Dashboard!$B$4,"Future to As of Date","OK")))))))))</f>
        <v/>
      </c>
    </row>
    <row r="370">
      <c r="A370" s="20" t="n"/>
      <c r="B370" s="37" t="n"/>
      <c r="C370" s="20" t="n"/>
      <c r="D370" s="24">
        <f>IF($A370="","",IF($C370="","",IFERROR(INDEX(tblRoster[Participant Name],MATCH($C370,tblRoster[Enrollment ID],0)),"")))</f>
        <v/>
      </c>
      <c r="E370" s="24">
        <f>IF($A370="","",IF($C370="","",IFERROR(INDEX(tblRoster[Course / Section],MATCH($C370,tblRoster[Enrollment ID],0)),"")))</f>
        <v/>
      </c>
      <c r="F370" s="20" t="n"/>
      <c r="G370" s="22" t="n"/>
      <c r="H370" s="20" t="n"/>
      <c r="I370" s="23">
        <f>IF($A370="","",IF(OR($B370="",$C370="",$G370="",$H370=""),"",IF(AND($H370="Yes",Dashboard!$B$5="No"),0,$G370)))</f>
        <v/>
      </c>
      <c r="J370" s="20" t="n"/>
      <c r="K370" s="20" t="n"/>
      <c r="L370" s="37" t="n"/>
      <c r="M370" s="24">
        <f>IF($A370="","",IF(COUNTIF(tblAbsenceLog[Record ID],$A370)&gt;1,"Duplicate Record ID",IF($B370="","Missing Absence Date",IF($C370="","Missing Enrollment ID",IF(COUNTIF(tblRoster[Enrollment ID],$C370)=0,"Enrollment ID Not Found",IF($F370="","Missing Category",IF(OR($G370="",NOT(ISNUMBER($G370)),$G370&lt;=0),"Invalid Absence Units",IF($H370="","Missing Excused Status",IF($B370&gt;Dashboard!$B$4,"Future to As of Date","OK")))))))))</f>
        <v/>
      </c>
    </row>
    <row r="371">
      <c r="A371" s="20" t="n"/>
      <c r="B371" s="37" t="n"/>
      <c r="C371" s="20" t="n"/>
      <c r="D371" s="24">
        <f>IF($A371="","",IF($C371="","",IFERROR(INDEX(tblRoster[Participant Name],MATCH($C371,tblRoster[Enrollment ID],0)),"")))</f>
        <v/>
      </c>
      <c r="E371" s="24">
        <f>IF($A371="","",IF($C371="","",IFERROR(INDEX(tblRoster[Course / Section],MATCH($C371,tblRoster[Enrollment ID],0)),"")))</f>
        <v/>
      </c>
      <c r="F371" s="20" t="n"/>
      <c r="G371" s="22" t="n"/>
      <c r="H371" s="20" t="n"/>
      <c r="I371" s="23">
        <f>IF($A371="","",IF(OR($B371="",$C371="",$G371="",$H371=""),"",IF(AND($H371="Yes",Dashboard!$B$5="No"),0,$G371)))</f>
        <v/>
      </c>
      <c r="J371" s="20" t="n"/>
      <c r="K371" s="20" t="n"/>
      <c r="L371" s="37" t="n"/>
      <c r="M371" s="24">
        <f>IF($A371="","",IF(COUNTIF(tblAbsenceLog[Record ID],$A371)&gt;1,"Duplicate Record ID",IF($B371="","Missing Absence Date",IF($C371="","Missing Enrollment ID",IF(COUNTIF(tblRoster[Enrollment ID],$C371)=0,"Enrollment ID Not Found",IF($F371="","Missing Category",IF(OR($G371="",NOT(ISNUMBER($G371)),$G371&lt;=0),"Invalid Absence Units",IF($H371="","Missing Excused Status",IF($B371&gt;Dashboard!$B$4,"Future to As of Date","OK")))))))))</f>
        <v/>
      </c>
    </row>
    <row r="372">
      <c r="A372" s="20" t="n"/>
      <c r="B372" s="37" t="n"/>
      <c r="C372" s="20" t="n"/>
      <c r="D372" s="24">
        <f>IF($A372="","",IF($C372="","",IFERROR(INDEX(tblRoster[Participant Name],MATCH($C372,tblRoster[Enrollment ID],0)),"")))</f>
        <v/>
      </c>
      <c r="E372" s="24">
        <f>IF($A372="","",IF($C372="","",IFERROR(INDEX(tblRoster[Course / Section],MATCH($C372,tblRoster[Enrollment ID],0)),"")))</f>
        <v/>
      </c>
      <c r="F372" s="20" t="n"/>
      <c r="G372" s="22" t="n"/>
      <c r="H372" s="20" t="n"/>
      <c r="I372" s="23">
        <f>IF($A372="","",IF(OR($B372="",$C372="",$G372="",$H372=""),"",IF(AND($H372="Yes",Dashboard!$B$5="No"),0,$G372)))</f>
        <v/>
      </c>
      <c r="J372" s="20" t="n"/>
      <c r="K372" s="20" t="n"/>
      <c r="L372" s="37" t="n"/>
      <c r="M372" s="24">
        <f>IF($A372="","",IF(COUNTIF(tblAbsenceLog[Record ID],$A372)&gt;1,"Duplicate Record ID",IF($B372="","Missing Absence Date",IF($C372="","Missing Enrollment ID",IF(COUNTIF(tblRoster[Enrollment ID],$C372)=0,"Enrollment ID Not Found",IF($F372="","Missing Category",IF(OR($G372="",NOT(ISNUMBER($G372)),$G372&lt;=0),"Invalid Absence Units",IF($H372="","Missing Excused Status",IF($B372&gt;Dashboard!$B$4,"Future to As of Date","OK")))))))))</f>
        <v/>
      </c>
    </row>
    <row r="373">
      <c r="A373" s="20" t="n"/>
      <c r="B373" s="37" t="n"/>
      <c r="C373" s="20" t="n"/>
      <c r="D373" s="24">
        <f>IF($A373="","",IF($C373="","",IFERROR(INDEX(tblRoster[Participant Name],MATCH($C373,tblRoster[Enrollment ID],0)),"")))</f>
        <v/>
      </c>
      <c r="E373" s="24">
        <f>IF($A373="","",IF($C373="","",IFERROR(INDEX(tblRoster[Course / Section],MATCH($C373,tblRoster[Enrollment ID],0)),"")))</f>
        <v/>
      </c>
      <c r="F373" s="20" t="n"/>
      <c r="G373" s="22" t="n"/>
      <c r="H373" s="20" t="n"/>
      <c r="I373" s="23">
        <f>IF($A373="","",IF(OR($B373="",$C373="",$G373="",$H373=""),"",IF(AND($H373="Yes",Dashboard!$B$5="No"),0,$G373)))</f>
        <v/>
      </c>
      <c r="J373" s="20" t="n"/>
      <c r="K373" s="20" t="n"/>
      <c r="L373" s="37" t="n"/>
      <c r="M373" s="24">
        <f>IF($A373="","",IF(COUNTIF(tblAbsenceLog[Record ID],$A373)&gt;1,"Duplicate Record ID",IF($B373="","Missing Absence Date",IF($C373="","Missing Enrollment ID",IF(COUNTIF(tblRoster[Enrollment ID],$C373)=0,"Enrollment ID Not Found",IF($F373="","Missing Category",IF(OR($G373="",NOT(ISNUMBER($G373)),$G373&lt;=0),"Invalid Absence Units",IF($H373="","Missing Excused Status",IF($B373&gt;Dashboard!$B$4,"Future to As of Date","OK")))))))))</f>
        <v/>
      </c>
    </row>
    <row r="374">
      <c r="A374" s="20" t="n"/>
      <c r="B374" s="37" t="n"/>
      <c r="C374" s="20" t="n"/>
      <c r="D374" s="24">
        <f>IF($A374="","",IF($C374="","",IFERROR(INDEX(tblRoster[Participant Name],MATCH($C374,tblRoster[Enrollment ID],0)),"")))</f>
        <v/>
      </c>
      <c r="E374" s="24">
        <f>IF($A374="","",IF($C374="","",IFERROR(INDEX(tblRoster[Course / Section],MATCH($C374,tblRoster[Enrollment ID],0)),"")))</f>
        <v/>
      </c>
      <c r="F374" s="20" t="n"/>
      <c r="G374" s="22" t="n"/>
      <c r="H374" s="20" t="n"/>
      <c r="I374" s="23">
        <f>IF($A374="","",IF(OR($B374="",$C374="",$G374="",$H374=""),"",IF(AND($H374="Yes",Dashboard!$B$5="No"),0,$G374)))</f>
        <v/>
      </c>
      <c r="J374" s="20" t="n"/>
      <c r="K374" s="20" t="n"/>
      <c r="L374" s="37" t="n"/>
      <c r="M374" s="24">
        <f>IF($A374="","",IF(COUNTIF(tblAbsenceLog[Record ID],$A374)&gt;1,"Duplicate Record ID",IF($B374="","Missing Absence Date",IF($C374="","Missing Enrollment ID",IF(COUNTIF(tblRoster[Enrollment ID],$C374)=0,"Enrollment ID Not Found",IF($F374="","Missing Category",IF(OR($G374="",NOT(ISNUMBER($G374)),$G374&lt;=0),"Invalid Absence Units",IF($H374="","Missing Excused Status",IF($B374&gt;Dashboard!$B$4,"Future to As of Date","OK")))))))))</f>
        <v/>
      </c>
    </row>
    <row r="375">
      <c r="A375" s="20" t="n"/>
      <c r="B375" s="37" t="n"/>
      <c r="C375" s="20" t="n"/>
      <c r="D375" s="24">
        <f>IF($A375="","",IF($C375="","",IFERROR(INDEX(tblRoster[Participant Name],MATCH($C375,tblRoster[Enrollment ID],0)),"")))</f>
        <v/>
      </c>
      <c r="E375" s="24">
        <f>IF($A375="","",IF($C375="","",IFERROR(INDEX(tblRoster[Course / Section],MATCH($C375,tblRoster[Enrollment ID],0)),"")))</f>
        <v/>
      </c>
      <c r="F375" s="20" t="n"/>
      <c r="G375" s="22" t="n"/>
      <c r="H375" s="20" t="n"/>
      <c r="I375" s="23">
        <f>IF($A375="","",IF(OR($B375="",$C375="",$G375="",$H375=""),"",IF(AND($H375="Yes",Dashboard!$B$5="No"),0,$G375)))</f>
        <v/>
      </c>
      <c r="J375" s="20" t="n"/>
      <c r="K375" s="20" t="n"/>
      <c r="L375" s="37" t="n"/>
      <c r="M375" s="24">
        <f>IF($A375="","",IF(COUNTIF(tblAbsenceLog[Record ID],$A375)&gt;1,"Duplicate Record ID",IF($B375="","Missing Absence Date",IF($C375="","Missing Enrollment ID",IF(COUNTIF(tblRoster[Enrollment ID],$C375)=0,"Enrollment ID Not Found",IF($F375="","Missing Category",IF(OR($G375="",NOT(ISNUMBER($G375)),$G375&lt;=0),"Invalid Absence Units",IF($H375="","Missing Excused Status",IF($B375&gt;Dashboard!$B$4,"Future to As of Date","OK")))))))))</f>
        <v/>
      </c>
    </row>
    <row r="376">
      <c r="A376" s="20" t="n"/>
      <c r="B376" s="37" t="n"/>
      <c r="C376" s="20" t="n"/>
      <c r="D376" s="24">
        <f>IF($A376="","",IF($C376="","",IFERROR(INDEX(tblRoster[Participant Name],MATCH($C376,tblRoster[Enrollment ID],0)),"")))</f>
        <v/>
      </c>
      <c r="E376" s="24">
        <f>IF($A376="","",IF($C376="","",IFERROR(INDEX(tblRoster[Course / Section],MATCH($C376,tblRoster[Enrollment ID],0)),"")))</f>
        <v/>
      </c>
      <c r="F376" s="20" t="n"/>
      <c r="G376" s="22" t="n"/>
      <c r="H376" s="20" t="n"/>
      <c r="I376" s="23">
        <f>IF($A376="","",IF(OR($B376="",$C376="",$G376="",$H376=""),"",IF(AND($H376="Yes",Dashboard!$B$5="No"),0,$G376)))</f>
        <v/>
      </c>
      <c r="J376" s="20" t="n"/>
      <c r="K376" s="20" t="n"/>
      <c r="L376" s="37" t="n"/>
      <c r="M376" s="24">
        <f>IF($A376="","",IF(COUNTIF(tblAbsenceLog[Record ID],$A376)&gt;1,"Duplicate Record ID",IF($B376="","Missing Absence Date",IF($C376="","Missing Enrollment ID",IF(COUNTIF(tblRoster[Enrollment ID],$C376)=0,"Enrollment ID Not Found",IF($F376="","Missing Category",IF(OR($G376="",NOT(ISNUMBER($G376)),$G376&lt;=0),"Invalid Absence Units",IF($H376="","Missing Excused Status",IF($B376&gt;Dashboard!$B$4,"Future to As of Date","OK")))))))))</f>
        <v/>
      </c>
    </row>
    <row r="377">
      <c r="A377" s="20" t="n"/>
      <c r="B377" s="37" t="n"/>
      <c r="C377" s="20" t="n"/>
      <c r="D377" s="24">
        <f>IF($A377="","",IF($C377="","",IFERROR(INDEX(tblRoster[Participant Name],MATCH($C377,tblRoster[Enrollment ID],0)),"")))</f>
        <v/>
      </c>
      <c r="E377" s="24">
        <f>IF($A377="","",IF($C377="","",IFERROR(INDEX(tblRoster[Course / Section],MATCH($C377,tblRoster[Enrollment ID],0)),"")))</f>
        <v/>
      </c>
      <c r="F377" s="20" t="n"/>
      <c r="G377" s="22" t="n"/>
      <c r="H377" s="20" t="n"/>
      <c r="I377" s="23">
        <f>IF($A377="","",IF(OR($B377="",$C377="",$G377="",$H377=""),"",IF(AND($H377="Yes",Dashboard!$B$5="No"),0,$G377)))</f>
        <v/>
      </c>
      <c r="J377" s="20" t="n"/>
      <c r="K377" s="20" t="n"/>
      <c r="L377" s="37" t="n"/>
      <c r="M377" s="24">
        <f>IF($A377="","",IF(COUNTIF(tblAbsenceLog[Record ID],$A377)&gt;1,"Duplicate Record ID",IF($B377="","Missing Absence Date",IF($C377="","Missing Enrollment ID",IF(COUNTIF(tblRoster[Enrollment ID],$C377)=0,"Enrollment ID Not Found",IF($F377="","Missing Category",IF(OR($G377="",NOT(ISNUMBER($G377)),$G377&lt;=0),"Invalid Absence Units",IF($H377="","Missing Excused Status",IF($B377&gt;Dashboard!$B$4,"Future to As of Date","OK")))))))))</f>
        <v/>
      </c>
    </row>
    <row r="378">
      <c r="A378" s="20" t="n"/>
      <c r="B378" s="37" t="n"/>
      <c r="C378" s="20" t="n"/>
      <c r="D378" s="24">
        <f>IF($A378="","",IF($C378="","",IFERROR(INDEX(tblRoster[Participant Name],MATCH($C378,tblRoster[Enrollment ID],0)),"")))</f>
        <v/>
      </c>
      <c r="E378" s="24">
        <f>IF($A378="","",IF($C378="","",IFERROR(INDEX(tblRoster[Course / Section],MATCH($C378,tblRoster[Enrollment ID],0)),"")))</f>
        <v/>
      </c>
      <c r="F378" s="20" t="n"/>
      <c r="G378" s="22" t="n"/>
      <c r="H378" s="20" t="n"/>
      <c r="I378" s="23">
        <f>IF($A378="","",IF(OR($B378="",$C378="",$G378="",$H378=""),"",IF(AND($H378="Yes",Dashboard!$B$5="No"),0,$G378)))</f>
        <v/>
      </c>
      <c r="J378" s="20" t="n"/>
      <c r="K378" s="20" t="n"/>
      <c r="L378" s="37" t="n"/>
      <c r="M378" s="24">
        <f>IF($A378="","",IF(COUNTIF(tblAbsenceLog[Record ID],$A378)&gt;1,"Duplicate Record ID",IF($B378="","Missing Absence Date",IF($C378="","Missing Enrollment ID",IF(COUNTIF(tblRoster[Enrollment ID],$C378)=0,"Enrollment ID Not Found",IF($F378="","Missing Category",IF(OR($G378="",NOT(ISNUMBER($G378)),$G378&lt;=0),"Invalid Absence Units",IF($H378="","Missing Excused Status",IF($B378&gt;Dashboard!$B$4,"Future to As of Date","OK")))))))))</f>
        <v/>
      </c>
    </row>
    <row r="379">
      <c r="A379" s="20" t="n"/>
      <c r="B379" s="37" t="n"/>
      <c r="C379" s="20" t="n"/>
      <c r="D379" s="24">
        <f>IF($A379="","",IF($C379="","",IFERROR(INDEX(tblRoster[Participant Name],MATCH($C379,tblRoster[Enrollment ID],0)),"")))</f>
        <v/>
      </c>
      <c r="E379" s="24">
        <f>IF($A379="","",IF($C379="","",IFERROR(INDEX(tblRoster[Course / Section],MATCH($C379,tblRoster[Enrollment ID],0)),"")))</f>
        <v/>
      </c>
      <c r="F379" s="20" t="n"/>
      <c r="G379" s="22" t="n"/>
      <c r="H379" s="20" t="n"/>
      <c r="I379" s="23">
        <f>IF($A379="","",IF(OR($B379="",$C379="",$G379="",$H379=""),"",IF(AND($H379="Yes",Dashboard!$B$5="No"),0,$G379)))</f>
        <v/>
      </c>
      <c r="J379" s="20" t="n"/>
      <c r="K379" s="20" t="n"/>
      <c r="L379" s="37" t="n"/>
      <c r="M379" s="24">
        <f>IF($A379="","",IF(COUNTIF(tblAbsenceLog[Record ID],$A379)&gt;1,"Duplicate Record ID",IF($B379="","Missing Absence Date",IF($C379="","Missing Enrollment ID",IF(COUNTIF(tblRoster[Enrollment ID],$C379)=0,"Enrollment ID Not Found",IF($F379="","Missing Category",IF(OR($G379="",NOT(ISNUMBER($G379)),$G379&lt;=0),"Invalid Absence Units",IF($H379="","Missing Excused Status",IF($B379&gt;Dashboard!$B$4,"Future to As of Date","OK")))))))))</f>
        <v/>
      </c>
    </row>
    <row r="380">
      <c r="A380" s="20" t="n"/>
      <c r="B380" s="37" t="n"/>
      <c r="C380" s="20" t="n"/>
      <c r="D380" s="24">
        <f>IF($A380="","",IF($C380="","",IFERROR(INDEX(tblRoster[Participant Name],MATCH($C380,tblRoster[Enrollment ID],0)),"")))</f>
        <v/>
      </c>
      <c r="E380" s="24">
        <f>IF($A380="","",IF($C380="","",IFERROR(INDEX(tblRoster[Course / Section],MATCH($C380,tblRoster[Enrollment ID],0)),"")))</f>
        <v/>
      </c>
      <c r="F380" s="20" t="n"/>
      <c r="G380" s="22" t="n"/>
      <c r="H380" s="20" t="n"/>
      <c r="I380" s="23">
        <f>IF($A380="","",IF(OR($B380="",$C380="",$G380="",$H380=""),"",IF(AND($H380="Yes",Dashboard!$B$5="No"),0,$G380)))</f>
        <v/>
      </c>
      <c r="J380" s="20" t="n"/>
      <c r="K380" s="20" t="n"/>
      <c r="L380" s="37" t="n"/>
      <c r="M380" s="24">
        <f>IF($A380="","",IF(COUNTIF(tblAbsenceLog[Record ID],$A380)&gt;1,"Duplicate Record ID",IF($B380="","Missing Absence Date",IF($C380="","Missing Enrollment ID",IF(COUNTIF(tblRoster[Enrollment ID],$C380)=0,"Enrollment ID Not Found",IF($F380="","Missing Category",IF(OR($G380="",NOT(ISNUMBER($G380)),$G380&lt;=0),"Invalid Absence Units",IF($H380="","Missing Excused Status",IF($B380&gt;Dashboard!$B$4,"Future to As of Date","OK")))))))))</f>
        <v/>
      </c>
    </row>
    <row r="381">
      <c r="A381" s="20" t="n"/>
      <c r="B381" s="37" t="n"/>
      <c r="C381" s="20" t="n"/>
      <c r="D381" s="24">
        <f>IF($A381="","",IF($C381="","",IFERROR(INDEX(tblRoster[Participant Name],MATCH($C381,tblRoster[Enrollment ID],0)),"")))</f>
        <v/>
      </c>
      <c r="E381" s="24">
        <f>IF($A381="","",IF($C381="","",IFERROR(INDEX(tblRoster[Course / Section],MATCH($C381,tblRoster[Enrollment ID],0)),"")))</f>
        <v/>
      </c>
      <c r="F381" s="20" t="n"/>
      <c r="G381" s="22" t="n"/>
      <c r="H381" s="20" t="n"/>
      <c r="I381" s="23">
        <f>IF($A381="","",IF(OR($B381="",$C381="",$G381="",$H381=""),"",IF(AND($H381="Yes",Dashboard!$B$5="No"),0,$G381)))</f>
        <v/>
      </c>
      <c r="J381" s="20" t="n"/>
      <c r="K381" s="20" t="n"/>
      <c r="L381" s="37" t="n"/>
      <c r="M381" s="24">
        <f>IF($A381="","",IF(COUNTIF(tblAbsenceLog[Record ID],$A381)&gt;1,"Duplicate Record ID",IF($B381="","Missing Absence Date",IF($C381="","Missing Enrollment ID",IF(COUNTIF(tblRoster[Enrollment ID],$C381)=0,"Enrollment ID Not Found",IF($F381="","Missing Category",IF(OR($G381="",NOT(ISNUMBER($G381)),$G381&lt;=0),"Invalid Absence Units",IF($H381="","Missing Excused Status",IF($B381&gt;Dashboard!$B$4,"Future to As of Date","OK")))))))))</f>
        <v/>
      </c>
    </row>
    <row r="382">
      <c r="A382" s="20" t="n"/>
      <c r="B382" s="37" t="n"/>
      <c r="C382" s="20" t="n"/>
      <c r="D382" s="24">
        <f>IF($A382="","",IF($C382="","",IFERROR(INDEX(tblRoster[Participant Name],MATCH($C382,tblRoster[Enrollment ID],0)),"")))</f>
        <v/>
      </c>
      <c r="E382" s="24">
        <f>IF($A382="","",IF($C382="","",IFERROR(INDEX(tblRoster[Course / Section],MATCH($C382,tblRoster[Enrollment ID],0)),"")))</f>
        <v/>
      </c>
      <c r="F382" s="20" t="n"/>
      <c r="G382" s="22" t="n"/>
      <c r="H382" s="20" t="n"/>
      <c r="I382" s="23">
        <f>IF($A382="","",IF(OR($B382="",$C382="",$G382="",$H382=""),"",IF(AND($H382="Yes",Dashboard!$B$5="No"),0,$G382)))</f>
        <v/>
      </c>
      <c r="J382" s="20" t="n"/>
      <c r="K382" s="20" t="n"/>
      <c r="L382" s="37" t="n"/>
      <c r="M382" s="24">
        <f>IF($A382="","",IF(COUNTIF(tblAbsenceLog[Record ID],$A382)&gt;1,"Duplicate Record ID",IF($B382="","Missing Absence Date",IF($C382="","Missing Enrollment ID",IF(COUNTIF(tblRoster[Enrollment ID],$C382)=0,"Enrollment ID Not Found",IF($F382="","Missing Category",IF(OR($G382="",NOT(ISNUMBER($G382)),$G382&lt;=0),"Invalid Absence Units",IF($H382="","Missing Excused Status",IF($B382&gt;Dashboard!$B$4,"Future to As of Date","OK")))))))))</f>
        <v/>
      </c>
    </row>
    <row r="383">
      <c r="A383" s="20" t="n"/>
      <c r="B383" s="37" t="n"/>
      <c r="C383" s="20" t="n"/>
      <c r="D383" s="24">
        <f>IF($A383="","",IF($C383="","",IFERROR(INDEX(tblRoster[Participant Name],MATCH($C383,tblRoster[Enrollment ID],0)),"")))</f>
        <v/>
      </c>
      <c r="E383" s="24">
        <f>IF($A383="","",IF($C383="","",IFERROR(INDEX(tblRoster[Course / Section],MATCH($C383,tblRoster[Enrollment ID],0)),"")))</f>
        <v/>
      </c>
      <c r="F383" s="20" t="n"/>
      <c r="G383" s="22" t="n"/>
      <c r="H383" s="20" t="n"/>
      <c r="I383" s="23">
        <f>IF($A383="","",IF(OR($B383="",$C383="",$G383="",$H383=""),"",IF(AND($H383="Yes",Dashboard!$B$5="No"),0,$G383)))</f>
        <v/>
      </c>
      <c r="J383" s="20" t="n"/>
      <c r="K383" s="20" t="n"/>
      <c r="L383" s="37" t="n"/>
      <c r="M383" s="24">
        <f>IF($A383="","",IF(COUNTIF(tblAbsenceLog[Record ID],$A383)&gt;1,"Duplicate Record ID",IF($B383="","Missing Absence Date",IF($C383="","Missing Enrollment ID",IF(COUNTIF(tblRoster[Enrollment ID],$C383)=0,"Enrollment ID Not Found",IF($F383="","Missing Category",IF(OR($G383="",NOT(ISNUMBER($G383)),$G383&lt;=0),"Invalid Absence Units",IF($H383="","Missing Excused Status",IF($B383&gt;Dashboard!$B$4,"Future to As of Date","OK")))))))))</f>
        <v/>
      </c>
    </row>
    <row r="384">
      <c r="A384" s="20" t="n"/>
      <c r="B384" s="37" t="n"/>
      <c r="C384" s="20" t="n"/>
      <c r="D384" s="24">
        <f>IF($A384="","",IF($C384="","",IFERROR(INDEX(tblRoster[Participant Name],MATCH($C384,tblRoster[Enrollment ID],0)),"")))</f>
        <v/>
      </c>
      <c r="E384" s="24">
        <f>IF($A384="","",IF($C384="","",IFERROR(INDEX(tblRoster[Course / Section],MATCH($C384,tblRoster[Enrollment ID],0)),"")))</f>
        <v/>
      </c>
      <c r="F384" s="20" t="n"/>
      <c r="G384" s="22" t="n"/>
      <c r="H384" s="20" t="n"/>
      <c r="I384" s="23">
        <f>IF($A384="","",IF(OR($B384="",$C384="",$G384="",$H384=""),"",IF(AND($H384="Yes",Dashboard!$B$5="No"),0,$G384)))</f>
        <v/>
      </c>
      <c r="J384" s="20" t="n"/>
      <c r="K384" s="20" t="n"/>
      <c r="L384" s="37" t="n"/>
      <c r="M384" s="24">
        <f>IF($A384="","",IF(COUNTIF(tblAbsenceLog[Record ID],$A384)&gt;1,"Duplicate Record ID",IF($B384="","Missing Absence Date",IF($C384="","Missing Enrollment ID",IF(COUNTIF(tblRoster[Enrollment ID],$C384)=0,"Enrollment ID Not Found",IF($F384="","Missing Category",IF(OR($G384="",NOT(ISNUMBER($G384)),$G384&lt;=0),"Invalid Absence Units",IF($H384="","Missing Excused Status",IF($B384&gt;Dashboard!$B$4,"Future to As of Date","OK")))))))))</f>
        <v/>
      </c>
    </row>
    <row r="385">
      <c r="A385" s="20" t="n"/>
      <c r="B385" s="37" t="n"/>
      <c r="C385" s="20" t="n"/>
      <c r="D385" s="24">
        <f>IF($A385="","",IF($C385="","",IFERROR(INDEX(tblRoster[Participant Name],MATCH($C385,tblRoster[Enrollment ID],0)),"")))</f>
        <v/>
      </c>
      <c r="E385" s="24">
        <f>IF($A385="","",IF($C385="","",IFERROR(INDEX(tblRoster[Course / Section],MATCH($C385,tblRoster[Enrollment ID],0)),"")))</f>
        <v/>
      </c>
      <c r="F385" s="20" t="n"/>
      <c r="G385" s="22" t="n"/>
      <c r="H385" s="20" t="n"/>
      <c r="I385" s="23">
        <f>IF($A385="","",IF(OR($B385="",$C385="",$G385="",$H385=""),"",IF(AND($H385="Yes",Dashboard!$B$5="No"),0,$G385)))</f>
        <v/>
      </c>
      <c r="J385" s="20" t="n"/>
      <c r="K385" s="20" t="n"/>
      <c r="L385" s="37" t="n"/>
      <c r="M385" s="24">
        <f>IF($A385="","",IF(COUNTIF(tblAbsenceLog[Record ID],$A385)&gt;1,"Duplicate Record ID",IF($B385="","Missing Absence Date",IF($C385="","Missing Enrollment ID",IF(COUNTIF(tblRoster[Enrollment ID],$C385)=0,"Enrollment ID Not Found",IF($F385="","Missing Category",IF(OR($G385="",NOT(ISNUMBER($G385)),$G385&lt;=0),"Invalid Absence Units",IF($H385="","Missing Excused Status",IF($B385&gt;Dashboard!$B$4,"Future to As of Date","OK")))))))))</f>
        <v/>
      </c>
    </row>
    <row r="386">
      <c r="A386" s="20" t="n"/>
      <c r="B386" s="37" t="n"/>
      <c r="C386" s="20" t="n"/>
      <c r="D386" s="24">
        <f>IF($A386="","",IF($C386="","",IFERROR(INDEX(tblRoster[Participant Name],MATCH($C386,tblRoster[Enrollment ID],0)),"")))</f>
        <v/>
      </c>
      <c r="E386" s="24">
        <f>IF($A386="","",IF($C386="","",IFERROR(INDEX(tblRoster[Course / Section],MATCH($C386,tblRoster[Enrollment ID],0)),"")))</f>
        <v/>
      </c>
      <c r="F386" s="20" t="n"/>
      <c r="G386" s="22" t="n"/>
      <c r="H386" s="20" t="n"/>
      <c r="I386" s="23">
        <f>IF($A386="","",IF(OR($B386="",$C386="",$G386="",$H386=""),"",IF(AND($H386="Yes",Dashboard!$B$5="No"),0,$G386)))</f>
        <v/>
      </c>
      <c r="J386" s="20" t="n"/>
      <c r="K386" s="20" t="n"/>
      <c r="L386" s="37" t="n"/>
      <c r="M386" s="24">
        <f>IF($A386="","",IF(COUNTIF(tblAbsenceLog[Record ID],$A386)&gt;1,"Duplicate Record ID",IF($B386="","Missing Absence Date",IF($C386="","Missing Enrollment ID",IF(COUNTIF(tblRoster[Enrollment ID],$C386)=0,"Enrollment ID Not Found",IF($F386="","Missing Category",IF(OR($G386="",NOT(ISNUMBER($G386)),$G386&lt;=0),"Invalid Absence Units",IF($H386="","Missing Excused Status",IF($B386&gt;Dashboard!$B$4,"Future to As of Date","OK")))))))))</f>
        <v/>
      </c>
    </row>
    <row r="387">
      <c r="A387" s="20" t="n"/>
      <c r="B387" s="37" t="n"/>
      <c r="C387" s="20" t="n"/>
      <c r="D387" s="24">
        <f>IF($A387="","",IF($C387="","",IFERROR(INDEX(tblRoster[Participant Name],MATCH($C387,tblRoster[Enrollment ID],0)),"")))</f>
        <v/>
      </c>
      <c r="E387" s="24">
        <f>IF($A387="","",IF($C387="","",IFERROR(INDEX(tblRoster[Course / Section],MATCH($C387,tblRoster[Enrollment ID],0)),"")))</f>
        <v/>
      </c>
      <c r="F387" s="20" t="n"/>
      <c r="G387" s="22" t="n"/>
      <c r="H387" s="20" t="n"/>
      <c r="I387" s="23">
        <f>IF($A387="","",IF(OR($B387="",$C387="",$G387="",$H387=""),"",IF(AND($H387="Yes",Dashboard!$B$5="No"),0,$G387)))</f>
        <v/>
      </c>
      <c r="J387" s="20" t="n"/>
      <c r="K387" s="20" t="n"/>
      <c r="L387" s="37" t="n"/>
      <c r="M387" s="24">
        <f>IF($A387="","",IF(COUNTIF(tblAbsenceLog[Record ID],$A387)&gt;1,"Duplicate Record ID",IF($B387="","Missing Absence Date",IF($C387="","Missing Enrollment ID",IF(COUNTIF(tblRoster[Enrollment ID],$C387)=0,"Enrollment ID Not Found",IF($F387="","Missing Category",IF(OR($G387="",NOT(ISNUMBER($G387)),$G387&lt;=0),"Invalid Absence Units",IF($H387="","Missing Excused Status",IF($B387&gt;Dashboard!$B$4,"Future to As of Date","OK")))))))))</f>
        <v/>
      </c>
    </row>
    <row r="388">
      <c r="A388" s="20" t="n"/>
      <c r="B388" s="37" t="n"/>
      <c r="C388" s="20" t="n"/>
      <c r="D388" s="24">
        <f>IF($A388="","",IF($C388="","",IFERROR(INDEX(tblRoster[Participant Name],MATCH($C388,tblRoster[Enrollment ID],0)),"")))</f>
        <v/>
      </c>
      <c r="E388" s="24">
        <f>IF($A388="","",IF($C388="","",IFERROR(INDEX(tblRoster[Course / Section],MATCH($C388,tblRoster[Enrollment ID],0)),"")))</f>
        <v/>
      </c>
      <c r="F388" s="20" t="n"/>
      <c r="G388" s="22" t="n"/>
      <c r="H388" s="20" t="n"/>
      <c r="I388" s="23">
        <f>IF($A388="","",IF(OR($B388="",$C388="",$G388="",$H388=""),"",IF(AND($H388="Yes",Dashboard!$B$5="No"),0,$G388)))</f>
        <v/>
      </c>
      <c r="J388" s="20" t="n"/>
      <c r="K388" s="20" t="n"/>
      <c r="L388" s="37" t="n"/>
      <c r="M388" s="24">
        <f>IF($A388="","",IF(COUNTIF(tblAbsenceLog[Record ID],$A388)&gt;1,"Duplicate Record ID",IF($B388="","Missing Absence Date",IF($C388="","Missing Enrollment ID",IF(COUNTIF(tblRoster[Enrollment ID],$C388)=0,"Enrollment ID Not Found",IF($F388="","Missing Category",IF(OR($G388="",NOT(ISNUMBER($G388)),$G388&lt;=0),"Invalid Absence Units",IF($H388="","Missing Excused Status",IF($B388&gt;Dashboard!$B$4,"Future to As of Date","OK")))))))))</f>
        <v/>
      </c>
    </row>
    <row r="389">
      <c r="A389" s="20" t="n"/>
      <c r="B389" s="37" t="n"/>
      <c r="C389" s="20" t="n"/>
      <c r="D389" s="24">
        <f>IF($A389="","",IF($C389="","",IFERROR(INDEX(tblRoster[Participant Name],MATCH($C389,tblRoster[Enrollment ID],0)),"")))</f>
        <v/>
      </c>
      <c r="E389" s="24">
        <f>IF($A389="","",IF($C389="","",IFERROR(INDEX(tblRoster[Course / Section],MATCH($C389,tblRoster[Enrollment ID],0)),"")))</f>
        <v/>
      </c>
      <c r="F389" s="20" t="n"/>
      <c r="G389" s="22" t="n"/>
      <c r="H389" s="20" t="n"/>
      <c r="I389" s="23">
        <f>IF($A389="","",IF(OR($B389="",$C389="",$G389="",$H389=""),"",IF(AND($H389="Yes",Dashboard!$B$5="No"),0,$G389)))</f>
        <v/>
      </c>
      <c r="J389" s="20" t="n"/>
      <c r="K389" s="20" t="n"/>
      <c r="L389" s="37" t="n"/>
      <c r="M389" s="24">
        <f>IF($A389="","",IF(COUNTIF(tblAbsenceLog[Record ID],$A389)&gt;1,"Duplicate Record ID",IF($B389="","Missing Absence Date",IF($C389="","Missing Enrollment ID",IF(COUNTIF(tblRoster[Enrollment ID],$C389)=0,"Enrollment ID Not Found",IF($F389="","Missing Category",IF(OR($G389="",NOT(ISNUMBER($G389)),$G389&lt;=0),"Invalid Absence Units",IF($H389="","Missing Excused Status",IF($B389&gt;Dashboard!$B$4,"Future to As of Date","OK")))))))))</f>
        <v/>
      </c>
    </row>
    <row r="390">
      <c r="A390" s="20" t="n"/>
      <c r="B390" s="37" t="n"/>
      <c r="C390" s="20" t="n"/>
      <c r="D390" s="24">
        <f>IF($A390="","",IF($C390="","",IFERROR(INDEX(tblRoster[Participant Name],MATCH($C390,tblRoster[Enrollment ID],0)),"")))</f>
        <v/>
      </c>
      <c r="E390" s="24">
        <f>IF($A390="","",IF($C390="","",IFERROR(INDEX(tblRoster[Course / Section],MATCH($C390,tblRoster[Enrollment ID],0)),"")))</f>
        <v/>
      </c>
      <c r="F390" s="20" t="n"/>
      <c r="G390" s="22" t="n"/>
      <c r="H390" s="20" t="n"/>
      <c r="I390" s="23">
        <f>IF($A390="","",IF(OR($B390="",$C390="",$G390="",$H390=""),"",IF(AND($H390="Yes",Dashboard!$B$5="No"),0,$G390)))</f>
        <v/>
      </c>
      <c r="J390" s="20" t="n"/>
      <c r="K390" s="20" t="n"/>
      <c r="L390" s="37" t="n"/>
      <c r="M390" s="24">
        <f>IF($A390="","",IF(COUNTIF(tblAbsenceLog[Record ID],$A390)&gt;1,"Duplicate Record ID",IF($B390="","Missing Absence Date",IF($C390="","Missing Enrollment ID",IF(COUNTIF(tblRoster[Enrollment ID],$C390)=0,"Enrollment ID Not Found",IF($F390="","Missing Category",IF(OR($G390="",NOT(ISNUMBER($G390)),$G390&lt;=0),"Invalid Absence Units",IF($H390="","Missing Excused Status",IF($B390&gt;Dashboard!$B$4,"Future to As of Date","OK")))))))))</f>
        <v/>
      </c>
    </row>
    <row r="391">
      <c r="A391" s="20" t="n"/>
      <c r="B391" s="37" t="n"/>
      <c r="C391" s="20" t="n"/>
      <c r="D391" s="24">
        <f>IF($A391="","",IF($C391="","",IFERROR(INDEX(tblRoster[Participant Name],MATCH($C391,tblRoster[Enrollment ID],0)),"")))</f>
        <v/>
      </c>
      <c r="E391" s="24">
        <f>IF($A391="","",IF($C391="","",IFERROR(INDEX(tblRoster[Course / Section],MATCH($C391,tblRoster[Enrollment ID],0)),"")))</f>
        <v/>
      </c>
      <c r="F391" s="20" t="n"/>
      <c r="G391" s="22" t="n"/>
      <c r="H391" s="20" t="n"/>
      <c r="I391" s="23">
        <f>IF($A391="","",IF(OR($B391="",$C391="",$G391="",$H391=""),"",IF(AND($H391="Yes",Dashboard!$B$5="No"),0,$G391)))</f>
        <v/>
      </c>
      <c r="J391" s="20" t="n"/>
      <c r="K391" s="20" t="n"/>
      <c r="L391" s="37" t="n"/>
      <c r="M391" s="24">
        <f>IF($A391="","",IF(COUNTIF(tblAbsenceLog[Record ID],$A391)&gt;1,"Duplicate Record ID",IF($B391="","Missing Absence Date",IF($C391="","Missing Enrollment ID",IF(COUNTIF(tblRoster[Enrollment ID],$C391)=0,"Enrollment ID Not Found",IF($F391="","Missing Category",IF(OR($G391="",NOT(ISNUMBER($G391)),$G391&lt;=0),"Invalid Absence Units",IF($H391="","Missing Excused Status",IF($B391&gt;Dashboard!$B$4,"Future to As of Date","OK")))))))))</f>
        <v/>
      </c>
    </row>
    <row r="392">
      <c r="A392" s="20" t="n"/>
      <c r="B392" s="37" t="n"/>
      <c r="C392" s="20" t="n"/>
      <c r="D392" s="24">
        <f>IF($A392="","",IF($C392="","",IFERROR(INDEX(tblRoster[Participant Name],MATCH($C392,tblRoster[Enrollment ID],0)),"")))</f>
        <v/>
      </c>
      <c r="E392" s="24">
        <f>IF($A392="","",IF($C392="","",IFERROR(INDEX(tblRoster[Course / Section],MATCH($C392,tblRoster[Enrollment ID],0)),"")))</f>
        <v/>
      </c>
      <c r="F392" s="20" t="n"/>
      <c r="G392" s="22" t="n"/>
      <c r="H392" s="20" t="n"/>
      <c r="I392" s="23">
        <f>IF($A392="","",IF(OR($B392="",$C392="",$G392="",$H392=""),"",IF(AND($H392="Yes",Dashboard!$B$5="No"),0,$G392)))</f>
        <v/>
      </c>
      <c r="J392" s="20" t="n"/>
      <c r="K392" s="20" t="n"/>
      <c r="L392" s="37" t="n"/>
      <c r="M392" s="24">
        <f>IF($A392="","",IF(COUNTIF(tblAbsenceLog[Record ID],$A392)&gt;1,"Duplicate Record ID",IF($B392="","Missing Absence Date",IF($C392="","Missing Enrollment ID",IF(COUNTIF(tblRoster[Enrollment ID],$C392)=0,"Enrollment ID Not Found",IF($F392="","Missing Category",IF(OR($G392="",NOT(ISNUMBER($G392)),$G392&lt;=0),"Invalid Absence Units",IF($H392="","Missing Excused Status",IF($B392&gt;Dashboard!$B$4,"Future to As of Date","OK")))))))))</f>
        <v/>
      </c>
    </row>
    <row r="393">
      <c r="A393" s="20" t="n"/>
      <c r="B393" s="37" t="n"/>
      <c r="C393" s="20" t="n"/>
      <c r="D393" s="24">
        <f>IF($A393="","",IF($C393="","",IFERROR(INDEX(tblRoster[Participant Name],MATCH($C393,tblRoster[Enrollment ID],0)),"")))</f>
        <v/>
      </c>
      <c r="E393" s="24">
        <f>IF($A393="","",IF($C393="","",IFERROR(INDEX(tblRoster[Course / Section],MATCH($C393,tblRoster[Enrollment ID],0)),"")))</f>
        <v/>
      </c>
      <c r="F393" s="20" t="n"/>
      <c r="G393" s="22" t="n"/>
      <c r="H393" s="20" t="n"/>
      <c r="I393" s="23">
        <f>IF($A393="","",IF(OR($B393="",$C393="",$G393="",$H393=""),"",IF(AND($H393="Yes",Dashboard!$B$5="No"),0,$G393)))</f>
        <v/>
      </c>
      <c r="J393" s="20" t="n"/>
      <c r="K393" s="20" t="n"/>
      <c r="L393" s="37" t="n"/>
      <c r="M393" s="24">
        <f>IF($A393="","",IF(COUNTIF(tblAbsenceLog[Record ID],$A393)&gt;1,"Duplicate Record ID",IF($B393="","Missing Absence Date",IF($C393="","Missing Enrollment ID",IF(COUNTIF(tblRoster[Enrollment ID],$C393)=0,"Enrollment ID Not Found",IF($F393="","Missing Category",IF(OR($G393="",NOT(ISNUMBER($G393)),$G393&lt;=0),"Invalid Absence Units",IF($H393="","Missing Excused Status",IF($B393&gt;Dashboard!$B$4,"Future to As of Date","OK")))))))))</f>
        <v/>
      </c>
    </row>
    <row r="394">
      <c r="A394" s="20" t="n"/>
      <c r="B394" s="37" t="n"/>
      <c r="C394" s="20" t="n"/>
      <c r="D394" s="24">
        <f>IF($A394="","",IF($C394="","",IFERROR(INDEX(tblRoster[Participant Name],MATCH($C394,tblRoster[Enrollment ID],0)),"")))</f>
        <v/>
      </c>
      <c r="E394" s="24">
        <f>IF($A394="","",IF($C394="","",IFERROR(INDEX(tblRoster[Course / Section],MATCH($C394,tblRoster[Enrollment ID],0)),"")))</f>
        <v/>
      </c>
      <c r="F394" s="20" t="n"/>
      <c r="G394" s="22" t="n"/>
      <c r="H394" s="20" t="n"/>
      <c r="I394" s="23">
        <f>IF($A394="","",IF(OR($B394="",$C394="",$G394="",$H394=""),"",IF(AND($H394="Yes",Dashboard!$B$5="No"),0,$G394)))</f>
        <v/>
      </c>
      <c r="J394" s="20" t="n"/>
      <c r="K394" s="20" t="n"/>
      <c r="L394" s="37" t="n"/>
      <c r="M394" s="24">
        <f>IF($A394="","",IF(COUNTIF(tblAbsenceLog[Record ID],$A394)&gt;1,"Duplicate Record ID",IF($B394="","Missing Absence Date",IF($C394="","Missing Enrollment ID",IF(COUNTIF(tblRoster[Enrollment ID],$C394)=0,"Enrollment ID Not Found",IF($F394="","Missing Category",IF(OR($G394="",NOT(ISNUMBER($G394)),$G394&lt;=0),"Invalid Absence Units",IF($H394="","Missing Excused Status",IF($B394&gt;Dashboard!$B$4,"Future to As of Date","OK")))))))))</f>
        <v/>
      </c>
    </row>
    <row r="395">
      <c r="A395" s="20" t="n"/>
      <c r="B395" s="37" t="n"/>
      <c r="C395" s="20" t="n"/>
      <c r="D395" s="24">
        <f>IF($A395="","",IF($C395="","",IFERROR(INDEX(tblRoster[Participant Name],MATCH($C395,tblRoster[Enrollment ID],0)),"")))</f>
        <v/>
      </c>
      <c r="E395" s="24">
        <f>IF($A395="","",IF($C395="","",IFERROR(INDEX(tblRoster[Course / Section],MATCH($C395,tblRoster[Enrollment ID],0)),"")))</f>
        <v/>
      </c>
      <c r="F395" s="20" t="n"/>
      <c r="G395" s="22" t="n"/>
      <c r="H395" s="20" t="n"/>
      <c r="I395" s="23">
        <f>IF($A395="","",IF(OR($B395="",$C395="",$G395="",$H395=""),"",IF(AND($H395="Yes",Dashboard!$B$5="No"),0,$G395)))</f>
        <v/>
      </c>
      <c r="J395" s="20" t="n"/>
      <c r="K395" s="20" t="n"/>
      <c r="L395" s="37" t="n"/>
      <c r="M395" s="24">
        <f>IF($A395="","",IF(COUNTIF(tblAbsenceLog[Record ID],$A395)&gt;1,"Duplicate Record ID",IF($B395="","Missing Absence Date",IF($C395="","Missing Enrollment ID",IF(COUNTIF(tblRoster[Enrollment ID],$C395)=0,"Enrollment ID Not Found",IF($F395="","Missing Category",IF(OR($G395="",NOT(ISNUMBER($G395)),$G395&lt;=0),"Invalid Absence Units",IF($H395="","Missing Excused Status",IF($B395&gt;Dashboard!$B$4,"Future to As of Date","OK")))))))))</f>
        <v/>
      </c>
    </row>
    <row r="396">
      <c r="A396" s="20" t="n"/>
      <c r="B396" s="37" t="n"/>
      <c r="C396" s="20" t="n"/>
      <c r="D396" s="24">
        <f>IF($A396="","",IF($C396="","",IFERROR(INDEX(tblRoster[Participant Name],MATCH($C396,tblRoster[Enrollment ID],0)),"")))</f>
        <v/>
      </c>
      <c r="E396" s="24">
        <f>IF($A396="","",IF($C396="","",IFERROR(INDEX(tblRoster[Course / Section],MATCH($C396,tblRoster[Enrollment ID],0)),"")))</f>
        <v/>
      </c>
      <c r="F396" s="20" t="n"/>
      <c r="G396" s="22" t="n"/>
      <c r="H396" s="20" t="n"/>
      <c r="I396" s="23">
        <f>IF($A396="","",IF(OR($B396="",$C396="",$G396="",$H396=""),"",IF(AND($H396="Yes",Dashboard!$B$5="No"),0,$G396)))</f>
        <v/>
      </c>
      <c r="J396" s="20" t="n"/>
      <c r="K396" s="20" t="n"/>
      <c r="L396" s="37" t="n"/>
      <c r="M396" s="24">
        <f>IF($A396="","",IF(COUNTIF(tblAbsenceLog[Record ID],$A396)&gt;1,"Duplicate Record ID",IF($B396="","Missing Absence Date",IF($C396="","Missing Enrollment ID",IF(COUNTIF(tblRoster[Enrollment ID],$C396)=0,"Enrollment ID Not Found",IF($F396="","Missing Category",IF(OR($G396="",NOT(ISNUMBER($G396)),$G396&lt;=0),"Invalid Absence Units",IF($H396="","Missing Excused Status",IF($B396&gt;Dashboard!$B$4,"Future to As of Date","OK")))))))))</f>
        <v/>
      </c>
    </row>
    <row r="397">
      <c r="A397" s="20" t="n"/>
      <c r="B397" s="37" t="n"/>
      <c r="C397" s="20" t="n"/>
      <c r="D397" s="24">
        <f>IF($A397="","",IF($C397="","",IFERROR(INDEX(tblRoster[Participant Name],MATCH($C397,tblRoster[Enrollment ID],0)),"")))</f>
        <v/>
      </c>
      <c r="E397" s="24">
        <f>IF($A397="","",IF($C397="","",IFERROR(INDEX(tblRoster[Course / Section],MATCH($C397,tblRoster[Enrollment ID],0)),"")))</f>
        <v/>
      </c>
      <c r="F397" s="20" t="n"/>
      <c r="G397" s="22" t="n"/>
      <c r="H397" s="20" t="n"/>
      <c r="I397" s="23">
        <f>IF($A397="","",IF(OR($B397="",$C397="",$G397="",$H397=""),"",IF(AND($H397="Yes",Dashboard!$B$5="No"),0,$G397)))</f>
        <v/>
      </c>
      <c r="J397" s="20" t="n"/>
      <c r="K397" s="20" t="n"/>
      <c r="L397" s="37" t="n"/>
      <c r="M397" s="24">
        <f>IF($A397="","",IF(COUNTIF(tblAbsenceLog[Record ID],$A397)&gt;1,"Duplicate Record ID",IF($B397="","Missing Absence Date",IF($C397="","Missing Enrollment ID",IF(COUNTIF(tblRoster[Enrollment ID],$C397)=0,"Enrollment ID Not Found",IF($F397="","Missing Category",IF(OR($G397="",NOT(ISNUMBER($G397)),$G397&lt;=0),"Invalid Absence Units",IF($H397="","Missing Excused Status",IF($B397&gt;Dashboard!$B$4,"Future to As of Date","OK")))))))))</f>
        <v/>
      </c>
    </row>
    <row r="398">
      <c r="A398" s="20" t="n"/>
      <c r="B398" s="37" t="n"/>
      <c r="C398" s="20" t="n"/>
      <c r="D398" s="24">
        <f>IF($A398="","",IF($C398="","",IFERROR(INDEX(tblRoster[Participant Name],MATCH($C398,tblRoster[Enrollment ID],0)),"")))</f>
        <v/>
      </c>
      <c r="E398" s="24">
        <f>IF($A398="","",IF($C398="","",IFERROR(INDEX(tblRoster[Course / Section],MATCH($C398,tblRoster[Enrollment ID],0)),"")))</f>
        <v/>
      </c>
      <c r="F398" s="20" t="n"/>
      <c r="G398" s="22" t="n"/>
      <c r="H398" s="20" t="n"/>
      <c r="I398" s="23">
        <f>IF($A398="","",IF(OR($B398="",$C398="",$G398="",$H398=""),"",IF(AND($H398="Yes",Dashboard!$B$5="No"),0,$G398)))</f>
        <v/>
      </c>
      <c r="J398" s="20" t="n"/>
      <c r="K398" s="20" t="n"/>
      <c r="L398" s="37" t="n"/>
      <c r="M398" s="24">
        <f>IF($A398="","",IF(COUNTIF(tblAbsenceLog[Record ID],$A398)&gt;1,"Duplicate Record ID",IF($B398="","Missing Absence Date",IF($C398="","Missing Enrollment ID",IF(COUNTIF(tblRoster[Enrollment ID],$C398)=0,"Enrollment ID Not Found",IF($F398="","Missing Category",IF(OR($G398="",NOT(ISNUMBER($G398)),$G398&lt;=0),"Invalid Absence Units",IF($H398="","Missing Excused Status",IF($B398&gt;Dashboard!$B$4,"Future to As of Date","OK")))))))))</f>
        <v/>
      </c>
    </row>
    <row r="399">
      <c r="A399" s="20" t="n"/>
      <c r="B399" s="37" t="n"/>
      <c r="C399" s="20" t="n"/>
      <c r="D399" s="24">
        <f>IF($A399="","",IF($C399="","",IFERROR(INDEX(tblRoster[Participant Name],MATCH($C399,tblRoster[Enrollment ID],0)),"")))</f>
        <v/>
      </c>
      <c r="E399" s="24">
        <f>IF($A399="","",IF($C399="","",IFERROR(INDEX(tblRoster[Course / Section],MATCH($C399,tblRoster[Enrollment ID],0)),"")))</f>
        <v/>
      </c>
      <c r="F399" s="20" t="n"/>
      <c r="G399" s="22" t="n"/>
      <c r="H399" s="20" t="n"/>
      <c r="I399" s="23">
        <f>IF($A399="","",IF(OR($B399="",$C399="",$G399="",$H399=""),"",IF(AND($H399="Yes",Dashboard!$B$5="No"),0,$G399)))</f>
        <v/>
      </c>
      <c r="J399" s="20" t="n"/>
      <c r="K399" s="20" t="n"/>
      <c r="L399" s="37" t="n"/>
      <c r="M399" s="24">
        <f>IF($A399="","",IF(COUNTIF(tblAbsenceLog[Record ID],$A399)&gt;1,"Duplicate Record ID",IF($B399="","Missing Absence Date",IF($C399="","Missing Enrollment ID",IF(COUNTIF(tblRoster[Enrollment ID],$C399)=0,"Enrollment ID Not Found",IF($F399="","Missing Category",IF(OR($G399="",NOT(ISNUMBER($G399)),$G399&lt;=0),"Invalid Absence Units",IF($H399="","Missing Excused Status",IF($B399&gt;Dashboard!$B$4,"Future to As of Date","OK")))))))))</f>
        <v/>
      </c>
    </row>
    <row r="400">
      <c r="A400" s="20" t="n"/>
      <c r="B400" s="37" t="n"/>
      <c r="C400" s="20" t="n"/>
      <c r="D400" s="24">
        <f>IF($A400="","",IF($C400="","",IFERROR(INDEX(tblRoster[Participant Name],MATCH($C400,tblRoster[Enrollment ID],0)),"")))</f>
        <v/>
      </c>
      <c r="E400" s="24">
        <f>IF($A400="","",IF($C400="","",IFERROR(INDEX(tblRoster[Course / Section],MATCH($C400,tblRoster[Enrollment ID],0)),"")))</f>
        <v/>
      </c>
      <c r="F400" s="20" t="n"/>
      <c r="G400" s="22" t="n"/>
      <c r="H400" s="20" t="n"/>
      <c r="I400" s="23">
        <f>IF($A400="","",IF(OR($B400="",$C400="",$G400="",$H400=""),"",IF(AND($H400="Yes",Dashboard!$B$5="No"),0,$G400)))</f>
        <v/>
      </c>
      <c r="J400" s="20" t="n"/>
      <c r="K400" s="20" t="n"/>
      <c r="L400" s="37" t="n"/>
      <c r="M400" s="24">
        <f>IF($A400="","",IF(COUNTIF(tblAbsenceLog[Record ID],$A400)&gt;1,"Duplicate Record ID",IF($B400="","Missing Absence Date",IF($C400="","Missing Enrollment ID",IF(COUNTIF(tblRoster[Enrollment ID],$C400)=0,"Enrollment ID Not Found",IF($F400="","Missing Category",IF(OR($G400="",NOT(ISNUMBER($G400)),$G400&lt;=0),"Invalid Absence Units",IF($H400="","Missing Excused Status",IF($B400&gt;Dashboard!$B$4,"Future to As of Date","OK")))))))))</f>
        <v/>
      </c>
    </row>
    <row r="401">
      <c r="A401" s="20" t="n"/>
      <c r="B401" s="37" t="n"/>
      <c r="C401" s="20" t="n"/>
      <c r="D401" s="24">
        <f>IF($A401="","",IF($C401="","",IFERROR(INDEX(tblRoster[Participant Name],MATCH($C401,tblRoster[Enrollment ID],0)),"")))</f>
        <v/>
      </c>
      <c r="E401" s="24">
        <f>IF($A401="","",IF($C401="","",IFERROR(INDEX(tblRoster[Course / Section],MATCH($C401,tblRoster[Enrollment ID],0)),"")))</f>
        <v/>
      </c>
      <c r="F401" s="20" t="n"/>
      <c r="G401" s="22" t="n"/>
      <c r="H401" s="20" t="n"/>
      <c r="I401" s="23">
        <f>IF($A401="","",IF(OR($B401="",$C401="",$G401="",$H401=""),"",IF(AND($H401="Yes",Dashboard!$B$5="No"),0,$G401)))</f>
        <v/>
      </c>
      <c r="J401" s="20" t="n"/>
      <c r="K401" s="20" t="n"/>
      <c r="L401" s="37" t="n"/>
      <c r="M401" s="24">
        <f>IF($A401="","",IF(COUNTIF(tblAbsenceLog[Record ID],$A401)&gt;1,"Duplicate Record ID",IF($B401="","Missing Absence Date",IF($C401="","Missing Enrollment ID",IF(COUNTIF(tblRoster[Enrollment ID],$C401)=0,"Enrollment ID Not Found",IF($F401="","Missing Category",IF(OR($G401="",NOT(ISNUMBER($G401)),$G401&lt;=0),"Invalid Absence Units",IF($H401="","Missing Excused Status",IF($B401&gt;Dashboard!$B$4,"Future to As of Date","OK")))))))))</f>
        <v/>
      </c>
    </row>
    <row r="402">
      <c r="A402" s="20" t="n"/>
      <c r="B402" s="37" t="n"/>
      <c r="C402" s="20" t="n"/>
      <c r="D402" s="24">
        <f>IF($A402="","",IF($C402="","",IFERROR(INDEX(tblRoster[Participant Name],MATCH($C402,tblRoster[Enrollment ID],0)),"")))</f>
        <v/>
      </c>
      <c r="E402" s="24">
        <f>IF($A402="","",IF($C402="","",IFERROR(INDEX(tblRoster[Course / Section],MATCH($C402,tblRoster[Enrollment ID],0)),"")))</f>
        <v/>
      </c>
      <c r="F402" s="20" t="n"/>
      <c r="G402" s="22" t="n"/>
      <c r="H402" s="20" t="n"/>
      <c r="I402" s="23">
        <f>IF($A402="","",IF(OR($B402="",$C402="",$G402="",$H402=""),"",IF(AND($H402="Yes",Dashboard!$B$5="No"),0,$G402)))</f>
        <v/>
      </c>
      <c r="J402" s="20" t="n"/>
      <c r="K402" s="20" t="n"/>
      <c r="L402" s="37" t="n"/>
      <c r="M402" s="24">
        <f>IF($A402="","",IF(COUNTIF(tblAbsenceLog[Record ID],$A402)&gt;1,"Duplicate Record ID",IF($B402="","Missing Absence Date",IF($C402="","Missing Enrollment ID",IF(COUNTIF(tblRoster[Enrollment ID],$C402)=0,"Enrollment ID Not Found",IF($F402="","Missing Category",IF(OR($G402="",NOT(ISNUMBER($G402)),$G402&lt;=0),"Invalid Absence Units",IF($H402="","Missing Excused Status",IF($B402&gt;Dashboard!$B$4,"Future to As of Date","OK")))))))))</f>
        <v/>
      </c>
    </row>
    <row r="403">
      <c r="A403" s="20" t="n"/>
      <c r="B403" s="37" t="n"/>
      <c r="C403" s="20" t="n"/>
      <c r="D403" s="24">
        <f>IF($A403="","",IF($C403="","",IFERROR(INDEX(tblRoster[Participant Name],MATCH($C403,tblRoster[Enrollment ID],0)),"")))</f>
        <v/>
      </c>
      <c r="E403" s="24">
        <f>IF($A403="","",IF($C403="","",IFERROR(INDEX(tblRoster[Course / Section],MATCH($C403,tblRoster[Enrollment ID],0)),"")))</f>
        <v/>
      </c>
      <c r="F403" s="20" t="n"/>
      <c r="G403" s="22" t="n"/>
      <c r="H403" s="20" t="n"/>
      <c r="I403" s="23">
        <f>IF($A403="","",IF(OR($B403="",$C403="",$G403="",$H403=""),"",IF(AND($H403="Yes",Dashboard!$B$5="No"),0,$G403)))</f>
        <v/>
      </c>
      <c r="J403" s="20" t="n"/>
      <c r="K403" s="20" t="n"/>
      <c r="L403" s="37" t="n"/>
      <c r="M403" s="24">
        <f>IF($A403="","",IF(COUNTIF(tblAbsenceLog[Record ID],$A403)&gt;1,"Duplicate Record ID",IF($B403="","Missing Absence Date",IF($C403="","Missing Enrollment ID",IF(COUNTIF(tblRoster[Enrollment ID],$C403)=0,"Enrollment ID Not Found",IF($F403="","Missing Category",IF(OR($G403="",NOT(ISNUMBER($G403)),$G403&lt;=0),"Invalid Absence Units",IF($H403="","Missing Excused Status",IF($B403&gt;Dashboard!$B$4,"Future to As of Date","OK")))))))))</f>
        <v/>
      </c>
    </row>
    <row r="404">
      <c r="A404" s="20" t="n"/>
      <c r="B404" s="37" t="n"/>
      <c r="C404" s="20" t="n"/>
      <c r="D404" s="24">
        <f>IF($A404="","",IF($C404="","",IFERROR(INDEX(tblRoster[Participant Name],MATCH($C404,tblRoster[Enrollment ID],0)),"")))</f>
        <v/>
      </c>
      <c r="E404" s="24">
        <f>IF($A404="","",IF($C404="","",IFERROR(INDEX(tblRoster[Course / Section],MATCH($C404,tblRoster[Enrollment ID],0)),"")))</f>
        <v/>
      </c>
      <c r="F404" s="20" t="n"/>
      <c r="G404" s="22" t="n"/>
      <c r="H404" s="20" t="n"/>
      <c r="I404" s="23">
        <f>IF($A404="","",IF(OR($B404="",$C404="",$G404="",$H404=""),"",IF(AND($H404="Yes",Dashboard!$B$5="No"),0,$G404)))</f>
        <v/>
      </c>
      <c r="J404" s="20" t="n"/>
      <c r="K404" s="20" t="n"/>
      <c r="L404" s="37" t="n"/>
      <c r="M404" s="24">
        <f>IF($A404="","",IF(COUNTIF(tblAbsenceLog[Record ID],$A404)&gt;1,"Duplicate Record ID",IF($B404="","Missing Absence Date",IF($C404="","Missing Enrollment ID",IF(COUNTIF(tblRoster[Enrollment ID],$C404)=0,"Enrollment ID Not Found",IF($F404="","Missing Category",IF(OR($G404="",NOT(ISNUMBER($G404)),$G404&lt;=0),"Invalid Absence Units",IF($H404="","Missing Excused Status",IF($B404&gt;Dashboard!$B$4,"Future to As of Date","OK")))))))))</f>
        <v/>
      </c>
    </row>
    <row r="405">
      <c r="A405" s="20" t="n"/>
      <c r="B405" s="37" t="n"/>
      <c r="C405" s="20" t="n"/>
      <c r="D405" s="24">
        <f>IF($A405="","",IF($C405="","",IFERROR(INDEX(tblRoster[Participant Name],MATCH($C405,tblRoster[Enrollment ID],0)),"")))</f>
        <v/>
      </c>
      <c r="E405" s="24">
        <f>IF($A405="","",IF($C405="","",IFERROR(INDEX(tblRoster[Course / Section],MATCH($C405,tblRoster[Enrollment ID],0)),"")))</f>
        <v/>
      </c>
      <c r="F405" s="20" t="n"/>
      <c r="G405" s="22" t="n"/>
      <c r="H405" s="20" t="n"/>
      <c r="I405" s="23">
        <f>IF($A405="","",IF(OR($B405="",$C405="",$G405="",$H405=""),"",IF(AND($H405="Yes",Dashboard!$B$5="No"),0,$G405)))</f>
        <v/>
      </c>
      <c r="J405" s="20" t="n"/>
      <c r="K405" s="20" t="n"/>
      <c r="L405" s="37" t="n"/>
      <c r="M405" s="24">
        <f>IF($A405="","",IF(COUNTIF(tblAbsenceLog[Record ID],$A405)&gt;1,"Duplicate Record ID",IF($B405="","Missing Absence Date",IF($C405="","Missing Enrollment ID",IF(COUNTIF(tblRoster[Enrollment ID],$C405)=0,"Enrollment ID Not Found",IF($F405="","Missing Category",IF(OR($G405="",NOT(ISNUMBER($G405)),$G405&lt;=0),"Invalid Absence Units",IF($H405="","Missing Excused Status",IF($B405&gt;Dashboard!$B$4,"Future to As of Date","OK")))))))))</f>
        <v/>
      </c>
    </row>
    <row r="406">
      <c r="A406" s="20" t="n"/>
      <c r="B406" s="37" t="n"/>
      <c r="C406" s="20" t="n"/>
      <c r="D406" s="24">
        <f>IF($A406="","",IF($C406="","",IFERROR(INDEX(tblRoster[Participant Name],MATCH($C406,tblRoster[Enrollment ID],0)),"")))</f>
        <v/>
      </c>
      <c r="E406" s="24">
        <f>IF($A406="","",IF($C406="","",IFERROR(INDEX(tblRoster[Course / Section],MATCH($C406,tblRoster[Enrollment ID],0)),"")))</f>
        <v/>
      </c>
      <c r="F406" s="20" t="n"/>
      <c r="G406" s="22" t="n"/>
      <c r="H406" s="20" t="n"/>
      <c r="I406" s="23">
        <f>IF($A406="","",IF(OR($B406="",$C406="",$G406="",$H406=""),"",IF(AND($H406="Yes",Dashboard!$B$5="No"),0,$G406)))</f>
        <v/>
      </c>
      <c r="J406" s="20" t="n"/>
      <c r="K406" s="20" t="n"/>
      <c r="L406" s="37" t="n"/>
      <c r="M406" s="24">
        <f>IF($A406="","",IF(COUNTIF(tblAbsenceLog[Record ID],$A406)&gt;1,"Duplicate Record ID",IF($B406="","Missing Absence Date",IF($C406="","Missing Enrollment ID",IF(COUNTIF(tblRoster[Enrollment ID],$C406)=0,"Enrollment ID Not Found",IF($F406="","Missing Category",IF(OR($G406="",NOT(ISNUMBER($G406)),$G406&lt;=0),"Invalid Absence Units",IF($H406="","Missing Excused Status",IF($B406&gt;Dashboard!$B$4,"Future to As of Date","OK")))))))))</f>
        <v/>
      </c>
    </row>
    <row r="407">
      <c r="A407" s="20" t="n"/>
      <c r="B407" s="37" t="n"/>
      <c r="C407" s="20" t="n"/>
      <c r="D407" s="24">
        <f>IF($A407="","",IF($C407="","",IFERROR(INDEX(tblRoster[Participant Name],MATCH($C407,tblRoster[Enrollment ID],0)),"")))</f>
        <v/>
      </c>
      <c r="E407" s="24">
        <f>IF($A407="","",IF($C407="","",IFERROR(INDEX(tblRoster[Course / Section],MATCH($C407,tblRoster[Enrollment ID],0)),"")))</f>
        <v/>
      </c>
      <c r="F407" s="20" t="n"/>
      <c r="G407" s="22" t="n"/>
      <c r="H407" s="20" t="n"/>
      <c r="I407" s="23">
        <f>IF($A407="","",IF(OR($B407="",$C407="",$G407="",$H407=""),"",IF(AND($H407="Yes",Dashboard!$B$5="No"),0,$G407)))</f>
        <v/>
      </c>
      <c r="J407" s="20" t="n"/>
      <c r="K407" s="20" t="n"/>
      <c r="L407" s="37" t="n"/>
      <c r="M407" s="24">
        <f>IF($A407="","",IF(COUNTIF(tblAbsenceLog[Record ID],$A407)&gt;1,"Duplicate Record ID",IF($B407="","Missing Absence Date",IF($C407="","Missing Enrollment ID",IF(COUNTIF(tblRoster[Enrollment ID],$C407)=0,"Enrollment ID Not Found",IF($F407="","Missing Category",IF(OR($G407="",NOT(ISNUMBER($G407)),$G407&lt;=0),"Invalid Absence Units",IF($H407="","Missing Excused Status",IF($B407&gt;Dashboard!$B$4,"Future to As of Date","OK")))))))))</f>
        <v/>
      </c>
    </row>
    <row r="408">
      <c r="A408" s="20" t="n"/>
      <c r="B408" s="37" t="n"/>
      <c r="C408" s="20" t="n"/>
      <c r="D408" s="24">
        <f>IF($A408="","",IF($C408="","",IFERROR(INDEX(tblRoster[Participant Name],MATCH($C408,tblRoster[Enrollment ID],0)),"")))</f>
        <v/>
      </c>
      <c r="E408" s="24">
        <f>IF($A408="","",IF($C408="","",IFERROR(INDEX(tblRoster[Course / Section],MATCH($C408,tblRoster[Enrollment ID],0)),"")))</f>
        <v/>
      </c>
      <c r="F408" s="20" t="n"/>
      <c r="G408" s="22" t="n"/>
      <c r="H408" s="20" t="n"/>
      <c r="I408" s="23">
        <f>IF($A408="","",IF(OR($B408="",$C408="",$G408="",$H408=""),"",IF(AND($H408="Yes",Dashboard!$B$5="No"),0,$G408)))</f>
        <v/>
      </c>
      <c r="J408" s="20" t="n"/>
      <c r="K408" s="20" t="n"/>
      <c r="L408" s="37" t="n"/>
      <c r="M408" s="24">
        <f>IF($A408="","",IF(COUNTIF(tblAbsenceLog[Record ID],$A408)&gt;1,"Duplicate Record ID",IF($B408="","Missing Absence Date",IF($C408="","Missing Enrollment ID",IF(COUNTIF(tblRoster[Enrollment ID],$C408)=0,"Enrollment ID Not Found",IF($F408="","Missing Category",IF(OR($G408="",NOT(ISNUMBER($G408)),$G408&lt;=0),"Invalid Absence Units",IF($H408="","Missing Excused Status",IF($B408&gt;Dashboard!$B$4,"Future to As of Date","OK")))))))))</f>
        <v/>
      </c>
    </row>
    <row r="409">
      <c r="A409" s="20" t="n"/>
      <c r="B409" s="37" t="n"/>
      <c r="C409" s="20" t="n"/>
      <c r="D409" s="24">
        <f>IF($A409="","",IF($C409="","",IFERROR(INDEX(tblRoster[Participant Name],MATCH($C409,tblRoster[Enrollment ID],0)),"")))</f>
        <v/>
      </c>
      <c r="E409" s="24">
        <f>IF($A409="","",IF($C409="","",IFERROR(INDEX(tblRoster[Course / Section],MATCH($C409,tblRoster[Enrollment ID],0)),"")))</f>
        <v/>
      </c>
      <c r="F409" s="20" t="n"/>
      <c r="G409" s="22" t="n"/>
      <c r="H409" s="20" t="n"/>
      <c r="I409" s="23">
        <f>IF($A409="","",IF(OR($B409="",$C409="",$G409="",$H409=""),"",IF(AND($H409="Yes",Dashboard!$B$5="No"),0,$G409)))</f>
        <v/>
      </c>
      <c r="J409" s="20" t="n"/>
      <c r="K409" s="20" t="n"/>
      <c r="L409" s="37" t="n"/>
      <c r="M409" s="24">
        <f>IF($A409="","",IF(COUNTIF(tblAbsenceLog[Record ID],$A409)&gt;1,"Duplicate Record ID",IF($B409="","Missing Absence Date",IF($C409="","Missing Enrollment ID",IF(COUNTIF(tblRoster[Enrollment ID],$C409)=0,"Enrollment ID Not Found",IF($F409="","Missing Category",IF(OR($G409="",NOT(ISNUMBER($G409)),$G409&lt;=0),"Invalid Absence Units",IF($H409="","Missing Excused Status",IF($B409&gt;Dashboard!$B$4,"Future to As of Date","OK")))))))))</f>
        <v/>
      </c>
    </row>
    <row r="410">
      <c r="A410" s="20" t="n"/>
      <c r="B410" s="37" t="n"/>
      <c r="C410" s="20" t="n"/>
      <c r="D410" s="24">
        <f>IF($A410="","",IF($C410="","",IFERROR(INDEX(tblRoster[Participant Name],MATCH($C410,tblRoster[Enrollment ID],0)),"")))</f>
        <v/>
      </c>
      <c r="E410" s="24">
        <f>IF($A410="","",IF($C410="","",IFERROR(INDEX(tblRoster[Course / Section],MATCH($C410,tblRoster[Enrollment ID],0)),"")))</f>
        <v/>
      </c>
      <c r="F410" s="20" t="n"/>
      <c r="G410" s="22" t="n"/>
      <c r="H410" s="20" t="n"/>
      <c r="I410" s="23">
        <f>IF($A410="","",IF(OR($B410="",$C410="",$G410="",$H410=""),"",IF(AND($H410="Yes",Dashboard!$B$5="No"),0,$G410)))</f>
        <v/>
      </c>
      <c r="J410" s="20" t="n"/>
      <c r="K410" s="20" t="n"/>
      <c r="L410" s="37" t="n"/>
      <c r="M410" s="24">
        <f>IF($A410="","",IF(COUNTIF(tblAbsenceLog[Record ID],$A410)&gt;1,"Duplicate Record ID",IF($B410="","Missing Absence Date",IF($C410="","Missing Enrollment ID",IF(COUNTIF(tblRoster[Enrollment ID],$C410)=0,"Enrollment ID Not Found",IF($F410="","Missing Category",IF(OR($G410="",NOT(ISNUMBER($G410)),$G410&lt;=0),"Invalid Absence Units",IF($H410="","Missing Excused Status",IF($B410&gt;Dashboard!$B$4,"Future to As of Date","OK")))))))))</f>
        <v/>
      </c>
    </row>
    <row r="411">
      <c r="A411" s="20" t="n"/>
      <c r="B411" s="37" t="n"/>
      <c r="C411" s="20" t="n"/>
      <c r="D411" s="24">
        <f>IF($A411="","",IF($C411="","",IFERROR(INDEX(tblRoster[Participant Name],MATCH($C411,tblRoster[Enrollment ID],0)),"")))</f>
        <v/>
      </c>
      <c r="E411" s="24">
        <f>IF($A411="","",IF($C411="","",IFERROR(INDEX(tblRoster[Course / Section],MATCH($C411,tblRoster[Enrollment ID],0)),"")))</f>
        <v/>
      </c>
      <c r="F411" s="20" t="n"/>
      <c r="G411" s="22" t="n"/>
      <c r="H411" s="20" t="n"/>
      <c r="I411" s="23">
        <f>IF($A411="","",IF(OR($B411="",$C411="",$G411="",$H411=""),"",IF(AND($H411="Yes",Dashboard!$B$5="No"),0,$G411)))</f>
        <v/>
      </c>
      <c r="J411" s="20" t="n"/>
      <c r="K411" s="20" t="n"/>
      <c r="L411" s="37" t="n"/>
      <c r="M411" s="24">
        <f>IF($A411="","",IF(COUNTIF(tblAbsenceLog[Record ID],$A411)&gt;1,"Duplicate Record ID",IF($B411="","Missing Absence Date",IF($C411="","Missing Enrollment ID",IF(COUNTIF(tblRoster[Enrollment ID],$C411)=0,"Enrollment ID Not Found",IF($F411="","Missing Category",IF(OR($G411="",NOT(ISNUMBER($G411)),$G411&lt;=0),"Invalid Absence Units",IF($H411="","Missing Excused Status",IF($B411&gt;Dashboard!$B$4,"Future to As of Date","OK")))))))))</f>
        <v/>
      </c>
    </row>
    <row r="412">
      <c r="A412" s="20" t="n"/>
      <c r="B412" s="37" t="n"/>
      <c r="C412" s="20" t="n"/>
      <c r="D412" s="24">
        <f>IF($A412="","",IF($C412="","",IFERROR(INDEX(tblRoster[Participant Name],MATCH($C412,tblRoster[Enrollment ID],0)),"")))</f>
        <v/>
      </c>
      <c r="E412" s="24">
        <f>IF($A412="","",IF($C412="","",IFERROR(INDEX(tblRoster[Course / Section],MATCH($C412,tblRoster[Enrollment ID],0)),"")))</f>
        <v/>
      </c>
      <c r="F412" s="20" t="n"/>
      <c r="G412" s="22" t="n"/>
      <c r="H412" s="20" t="n"/>
      <c r="I412" s="23">
        <f>IF($A412="","",IF(OR($B412="",$C412="",$G412="",$H412=""),"",IF(AND($H412="Yes",Dashboard!$B$5="No"),0,$G412)))</f>
        <v/>
      </c>
      <c r="J412" s="20" t="n"/>
      <c r="K412" s="20" t="n"/>
      <c r="L412" s="37" t="n"/>
      <c r="M412" s="24">
        <f>IF($A412="","",IF(COUNTIF(tblAbsenceLog[Record ID],$A412)&gt;1,"Duplicate Record ID",IF($B412="","Missing Absence Date",IF($C412="","Missing Enrollment ID",IF(COUNTIF(tblRoster[Enrollment ID],$C412)=0,"Enrollment ID Not Found",IF($F412="","Missing Category",IF(OR($G412="",NOT(ISNUMBER($G412)),$G412&lt;=0),"Invalid Absence Units",IF($H412="","Missing Excused Status",IF($B412&gt;Dashboard!$B$4,"Future to As of Date","OK")))))))))</f>
        <v/>
      </c>
    </row>
    <row r="413">
      <c r="A413" s="20" t="n"/>
      <c r="B413" s="37" t="n"/>
      <c r="C413" s="20" t="n"/>
      <c r="D413" s="24">
        <f>IF($A413="","",IF($C413="","",IFERROR(INDEX(tblRoster[Participant Name],MATCH($C413,tblRoster[Enrollment ID],0)),"")))</f>
        <v/>
      </c>
      <c r="E413" s="24">
        <f>IF($A413="","",IF($C413="","",IFERROR(INDEX(tblRoster[Course / Section],MATCH($C413,tblRoster[Enrollment ID],0)),"")))</f>
        <v/>
      </c>
      <c r="F413" s="20" t="n"/>
      <c r="G413" s="22" t="n"/>
      <c r="H413" s="20" t="n"/>
      <c r="I413" s="23">
        <f>IF($A413="","",IF(OR($B413="",$C413="",$G413="",$H413=""),"",IF(AND($H413="Yes",Dashboard!$B$5="No"),0,$G413)))</f>
        <v/>
      </c>
      <c r="J413" s="20" t="n"/>
      <c r="K413" s="20" t="n"/>
      <c r="L413" s="37" t="n"/>
      <c r="M413" s="24">
        <f>IF($A413="","",IF(COUNTIF(tblAbsenceLog[Record ID],$A413)&gt;1,"Duplicate Record ID",IF($B413="","Missing Absence Date",IF($C413="","Missing Enrollment ID",IF(COUNTIF(tblRoster[Enrollment ID],$C413)=0,"Enrollment ID Not Found",IF($F413="","Missing Category",IF(OR($G413="",NOT(ISNUMBER($G413)),$G413&lt;=0),"Invalid Absence Units",IF($H413="","Missing Excused Status",IF($B413&gt;Dashboard!$B$4,"Future to As of Date","OK")))))))))</f>
        <v/>
      </c>
    </row>
    <row r="414">
      <c r="A414" s="20" t="n"/>
      <c r="B414" s="37" t="n"/>
      <c r="C414" s="20" t="n"/>
      <c r="D414" s="24">
        <f>IF($A414="","",IF($C414="","",IFERROR(INDEX(tblRoster[Participant Name],MATCH($C414,tblRoster[Enrollment ID],0)),"")))</f>
        <v/>
      </c>
      <c r="E414" s="24">
        <f>IF($A414="","",IF($C414="","",IFERROR(INDEX(tblRoster[Course / Section],MATCH($C414,tblRoster[Enrollment ID],0)),"")))</f>
        <v/>
      </c>
      <c r="F414" s="20" t="n"/>
      <c r="G414" s="22" t="n"/>
      <c r="H414" s="20" t="n"/>
      <c r="I414" s="23">
        <f>IF($A414="","",IF(OR($B414="",$C414="",$G414="",$H414=""),"",IF(AND($H414="Yes",Dashboard!$B$5="No"),0,$G414)))</f>
        <v/>
      </c>
      <c r="J414" s="20" t="n"/>
      <c r="K414" s="20" t="n"/>
      <c r="L414" s="37" t="n"/>
      <c r="M414" s="24">
        <f>IF($A414="","",IF(COUNTIF(tblAbsenceLog[Record ID],$A414)&gt;1,"Duplicate Record ID",IF($B414="","Missing Absence Date",IF($C414="","Missing Enrollment ID",IF(COUNTIF(tblRoster[Enrollment ID],$C414)=0,"Enrollment ID Not Found",IF($F414="","Missing Category",IF(OR($G414="",NOT(ISNUMBER($G414)),$G414&lt;=0),"Invalid Absence Units",IF($H414="","Missing Excused Status",IF($B414&gt;Dashboard!$B$4,"Future to As of Date","OK")))))))))</f>
        <v/>
      </c>
    </row>
    <row r="415">
      <c r="A415" s="20" t="n"/>
      <c r="B415" s="37" t="n"/>
      <c r="C415" s="20" t="n"/>
      <c r="D415" s="24">
        <f>IF($A415="","",IF($C415="","",IFERROR(INDEX(tblRoster[Participant Name],MATCH($C415,tblRoster[Enrollment ID],0)),"")))</f>
        <v/>
      </c>
      <c r="E415" s="24">
        <f>IF($A415="","",IF($C415="","",IFERROR(INDEX(tblRoster[Course / Section],MATCH($C415,tblRoster[Enrollment ID],0)),"")))</f>
        <v/>
      </c>
      <c r="F415" s="20" t="n"/>
      <c r="G415" s="22" t="n"/>
      <c r="H415" s="20" t="n"/>
      <c r="I415" s="23">
        <f>IF($A415="","",IF(OR($B415="",$C415="",$G415="",$H415=""),"",IF(AND($H415="Yes",Dashboard!$B$5="No"),0,$G415)))</f>
        <v/>
      </c>
      <c r="J415" s="20" t="n"/>
      <c r="K415" s="20" t="n"/>
      <c r="L415" s="37" t="n"/>
      <c r="M415" s="24">
        <f>IF($A415="","",IF(COUNTIF(tblAbsenceLog[Record ID],$A415)&gt;1,"Duplicate Record ID",IF($B415="","Missing Absence Date",IF($C415="","Missing Enrollment ID",IF(COUNTIF(tblRoster[Enrollment ID],$C415)=0,"Enrollment ID Not Found",IF($F415="","Missing Category",IF(OR($G415="",NOT(ISNUMBER($G415)),$G415&lt;=0),"Invalid Absence Units",IF($H415="","Missing Excused Status",IF($B415&gt;Dashboard!$B$4,"Future to As of Date","OK")))))))))</f>
        <v/>
      </c>
    </row>
    <row r="416">
      <c r="A416" s="20" t="n"/>
      <c r="B416" s="37" t="n"/>
      <c r="C416" s="20" t="n"/>
      <c r="D416" s="24">
        <f>IF($A416="","",IF($C416="","",IFERROR(INDEX(tblRoster[Participant Name],MATCH($C416,tblRoster[Enrollment ID],0)),"")))</f>
        <v/>
      </c>
      <c r="E416" s="24">
        <f>IF($A416="","",IF($C416="","",IFERROR(INDEX(tblRoster[Course / Section],MATCH($C416,tblRoster[Enrollment ID],0)),"")))</f>
        <v/>
      </c>
      <c r="F416" s="20" t="n"/>
      <c r="G416" s="22" t="n"/>
      <c r="H416" s="20" t="n"/>
      <c r="I416" s="23">
        <f>IF($A416="","",IF(OR($B416="",$C416="",$G416="",$H416=""),"",IF(AND($H416="Yes",Dashboard!$B$5="No"),0,$G416)))</f>
        <v/>
      </c>
      <c r="J416" s="20" t="n"/>
      <c r="K416" s="20" t="n"/>
      <c r="L416" s="37" t="n"/>
      <c r="M416" s="24">
        <f>IF($A416="","",IF(COUNTIF(tblAbsenceLog[Record ID],$A416)&gt;1,"Duplicate Record ID",IF($B416="","Missing Absence Date",IF($C416="","Missing Enrollment ID",IF(COUNTIF(tblRoster[Enrollment ID],$C416)=0,"Enrollment ID Not Found",IF($F416="","Missing Category",IF(OR($G416="",NOT(ISNUMBER($G416)),$G416&lt;=0),"Invalid Absence Units",IF($H416="","Missing Excused Status",IF($B416&gt;Dashboard!$B$4,"Future to As of Date","OK")))))))))</f>
        <v/>
      </c>
    </row>
    <row r="417">
      <c r="A417" s="20" t="n"/>
      <c r="B417" s="37" t="n"/>
      <c r="C417" s="20" t="n"/>
      <c r="D417" s="24">
        <f>IF($A417="","",IF($C417="","",IFERROR(INDEX(tblRoster[Participant Name],MATCH($C417,tblRoster[Enrollment ID],0)),"")))</f>
        <v/>
      </c>
      <c r="E417" s="24">
        <f>IF($A417="","",IF($C417="","",IFERROR(INDEX(tblRoster[Course / Section],MATCH($C417,tblRoster[Enrollment ID],0)),"")))</f>
        <v/>
      </c>
      <c r="F417" s="20" t="n"/>
      <c r="G417" s="22" t="n"/>
      <c r="H417" s="20" t="n"/>
      <c r="I417" s="23">
        <f>IF($A417="","",IF(OR($B417="",$C417="",$G417="",$H417=""),"",IF(AND($H417="Yes",Dashboard!$B$5="No"),0,$G417)))</f>
        <v/>
      </c>
      <c r="J417" s="20" t="n"/>
      <c r="K417" s="20" t="n"/>
      <c r="L417" s="37" t="n"/>
      <c r="M417" s="24">
        <f>IF($A417="","",IF(COUNTIF(tblAbsenceLog[Record ID],$A417)&gt;1,"Duplicate Record ID",IF($B417="","Missing Absence Date",IF($C417="","Missing Enrollment ID",IF(COUNTIF(tblRoster[Enrollment ID],$C417)=0,"Enrollment ID Not Found",IF($F417="","Missing Category",IF(OR($G417="",NOT(ISNUMBER($G417)),$G417&lt;=0),"Invalid Absence Units",IF($H417="","Missing Excused Status",IF($B417&gt;Dashboard!$B$4,"Future to As of Date","OK")))))))))</f>
        <v/>
      </c>
    </row>
    <row r="418">
      <c r="A418" s="20" t="n"/>
      <c r="B418" s="37" t="n"/>
      <c r="C418" s="20" t="n"/>
      <c r="D418" s="24">
        <f>IF($A418="","",IF($C418="","",IFERROR(INDEX(tblRoster[Participant Name],MATCH($C418,tblRoster[Enrollment ID],0)),"")))</f>
        <v/>
      </c>
      <c r="E418" s="24">
        <f>IF($A418="","",IF($C418="","",IFERROR(INDEX(tblRoster[Course / Section],MATCH($C418,tblRoster[Enrollment ID],0)),"")))</f>
        <v/>
      </c>
      <c r="F418" s="20" t="n"/>
      <c r="G418" s="22" t="n"/>
      <c r="H418" s="20" t="n"/>
      <c r="I418" s="23">
        <f>IF($A418="","",IF(OR($B418="",$C418="",$G418="",$H418=""),"",IF(AND($H418="Yes",Dashboard!$B$5="No"),0,$G418)))</f>
        <v/>
      </c>
      <c r="J418" s="20" t="n"/>
      <c r="K418" s="20" t="n"/>
      <c r="L418" s="37" t="n"/>
      <c r="M418" s="24">
        <f>IF($A418="","",IF(COUNTIF(tblAbsenceLog[Record ID],$A418)&gt;1,"Duplicate Record ID",IF($B418="","Missing Absence Date",IF($C418="","Missing Enrollment ID",IF(COUNTIF(tblRoster[Enrollment ID],$C418)=0,"Enrollment ID Not Found",IF($F418="","Missing Category",IF(OR($G418="",NOT(ISNUMBER($G418)),$G418&lt;=0),"Invalid Absence Units",IF($H418="","Missing Excused Status",IF($B418&gt;Dashboard!$B$4,"Future to As of Date","OK")))))))))</f>
        <v/>
      </c>
    </row>
    <row r="419">
      <c r="A419" s="20" t="n"/>
      <c r="B419" s="37" t="n"/>
      <c r="C419" s="20" t="n"/>
      <c r="D419" s="24">
        <f>IF($A419="","",IF($C419="","",IFERROR(INDEX(tblRoster[Participant Name],MATCH($C419,tblRoster[Enrollment ID],0)),"")))</f>
        <v/>
      </c>
      <c r="E419" s="24">
        <f>IF($A419="","",IF($C419="","",IFERROR(INDEX(tblRoster[Course / Section],MATCH($C419,tblRoster[Enrollment ID],0)),"")))</f>
        <v/>
      </c>
      <c r="F419" s="20" t="n"/>
      <c r="G419" s="22" t="n"/>
      <c r="H419" s="20" t="n"/>
      <c r="I419" s="23">
        <f>IF($A419="","",IF(OR($B419="",$C419="",$G419="",$H419=""),"",IF(AND($H419="Yes",Dashboard!$B$5="No"),0,$G419)))</f>
        <v/>
      </c>
      <c r="J419" s="20" t="n"/>
      <c r="K419" s="20" t="n"/>
      <c r="L419" s="37" t="n"/>
      <c r="M419" s="24">
        <f>IF($A419="","",IF(COUNTIF(tblAbsenceLog[Record ID],$A419)&gt;1,"Duplicate Record ID",IF($B419="","Missing Absence Date",IF($C419="","Missing Enrollment ID",IF(COUNTIF(tblRoster[Enrollment ID],$C419)=0,"Enrollment ID Not Found",IF($F419="","Missing Category",IF(OR($G419="",NOT(ISNUMBER($G419)),$G419&lt;=0),"Invalid Absence Units",IF($H419="","Missing Excused Status",IF($B419&gt;Dashboard!$B$4,"Future to As of Date","OK")))))))))</f>
        <v/>
      </c>
    </row>
    <row r="420">
      <c r="A420" s="20" t="n"/>
      <c r="B420" s="37" t="n"/>
      <c r="C420" s="20" t="n"/>
      <c r="D420" s="24">
        <f>IF($A420="","",IF($C420="","",IFERROR(INDEX(tblRoster[Participant Name],MATCH($C420,tblRoster[Enrollment ID],0)),"")))</f>
        <v/>
      </c>
      <c r="E420" s="24">
        <f>IF($A420="","",IF($C420="","",IFERROR(INDEX(tblRoster[Course / Section],MATCH($C420,tblRoster[Enrollment ID],0)),"")))</f>
        <v/>
      </c>
      <c r="F420" s="20" t="n"/>
      <c r="G420" s="22" t="n"/>
      <c r="H420" s="20" t="n"/>
      <c r="I420" s="23">
        <f>IF($A420="","",IF(OR($B420="",$C420="",$G420="",$H420=""),"",IF(AND($H420="Yes",Dashboard!$B$5="No"),0,$G420)))</f>
        <v/>
      </c>
      <c r="J420" s="20" t="n"/>
      <c r="K420" s="20" t="n"/>
      <c r="L420" s="37" t="n"/>
      <c r="M420" s="24">
        <f>IF($A420="","",IF(COUNTIF(tblAbsenceLog[Record ID],$A420)&gt;1,"Duplicate Record ID",IF($B420="","Missing Absence Date",IF($C420="","Missing Enrollment ID",IF(COUNTIF(tblRoster[Enrollment ID],$C420)=0,"Enrollment ID Not Found",IF($F420="","Missing Category",IF(OR($G420="",NOT(ISNUMBER($G420)),$G420&lt;=0),"Invalid Absence Units",IF($H420="","Missing Excused Status",IF($B420&gt;Dashboard!$B$4,"Future to As of Date","OK")))))))))</f>
        <v/>
      </c>
    </row>
    <row r="421">
      <c r="A421" s="20" t="n"/>
      <c r="B421" s="37" t="n"/>
      <c r="C421" s="20" t="n"/>
      <c r="D421" s="24">
        <f>IF($A421="","",IF($C421="","",IFERROR(INDEX(tblRoster[Participant Name],MATCH($C421,tblRoster[Enrollment ID],0)),"")))</f>
        <v/>
      </c>
      <c r="E421" s="24">
        <f>IF($A421="","",IF($C421="","",IFERROR(INDEX(tblRoster[Course / Section],MATCH($C421,tblRoster[Enrollment ID],0)),"")))</f>
        <v/>
      </c>
      <c r="F421" s="20" t="n"/>
      <c r="G421" s="22" t="n"/>
      <c r="H421" s="20" t="n"/>
      <c r="I421" s="23">
        <f>IF($A421="","",IF(OR($B421="",$C421="",$G421="",$H421=""),"",IF(AND($H421="Yes",Dashboard!$B$5="No"),0,$G421)))</f>
        <v/>
      </c>
      <c r="J421" s="20" t="n"/>
      <c r="K421" s="20" t="n"/>
      <c r="L421" s="37" t="n"/>
      <c r="M421" s="24">
        <f>IF($A421="","",IF(COUNTIF(tblAbsenceLog[Record ID],$A421)&gt;1,"Duplicate Record ID",IF($B421="","Missing Absence Date",IF($C421="","Missing Enrollment ID",IF(COUNTIF(tblRoster[Enrollment ID],$C421)=0,"Enrollment ID Not Found",IF($F421="","Missing Category",IF(OR($G421="",NOT(ISNUMBER($G421)),$G421&lt;=0),"Invalid Absence Units",IF($H421="","Missing Excused Status",IF($B421&gt;Dashboard!$B$4,"Future to As of Date","OK")))))))))</f>
        <v/>
      </c>
    </row>
    <row r="422">
      <c r="A422" s="20" t="n"/>
      <c r="B422" s="37" t="n"/>
      <c r="C422" s="20" t="n"/>
      <c r="D422" s="24">
        <f>IF($A422="","",IF($C422="","",IFERROR(INDEX(tblRoster[Participant Name],MATCH($C422,tblRoster[Enrollment ID],0)),"")))</f>
        <v/>
      </c>
      <c r="E422" s="24">
        <f>IF($A422="","",IF($C422="","",IFERROR(INDEX(tblRoster[Course / Section],MATCH($C422,tblRoster[Enrollment ID],0)),"")))</f>
        <v/>
      </c>
      <c r="F422" s="20" t="n"/>
      <c r="G422" s="22" t="n"/>
      <c r="H422" s="20" t="n"/>
      <c r="I422" s="23">
        <f>IF($A422="","",IF(OR($B422="",$C422="",$G422="",$H422=""),"",IF(AND($H422="Yes",Dashboard!$B$5="No"),0,$G422)))</f>
        <v/>
      </c>
      <c r="J422" s="20" t="n"/>
      <c r="K422" s="20" t="n"/>
      <c r="L422" s="37" t="n"/>
      <c r="M422" s="24">
        <f>IF($A422="","",IF(COUNTIF(tblAbsenceLog[Record ID],$A422)&gt;1,"Duplicate Record ID",IF($B422="","Missing Absence Date",IF($C422="","Missing Enrollment ID",IF(COUNTIF(tblRoster[Enrollment ID],$C422)=0,"Enrollment ID Not Found",IF($F422="","Missing Category",IF(OR($G422="",NOT(ISNUMBER($G422)),$G422&lt;=0),"Invalid Absence Units",IF($H422="","Missing Excused Status",IF($B422&gt;Dashboard!$B$4,"Future to As of Date","OK")))))))))</f>
        <v/>
      </c>
    </row>
    <row r="423">
      <c r="A423" s="20" t="n"/>
      <c r="B423" s="37" t="n"/>
      <c r="C423" s="20" t="n"/>
      <c r="D423" s="24">
        <f>IF($A423="","",IF($C423="","",IFERROR(INDEX(tblRoster[Participant Name],MATCH($C423,tblRoster[Enrollment ID],0)),"")))</f>
        <v/>
      </c>
      <c r="E423" s="24">
        <f>IF($A423="","",IF($C423="","",IFERROR(INDEX(tblRoster[Course / Section],MATCH($C423,tblRoster[Enrollment ID],0)),"")))</f>
        <v/>
      </c>
      <c r="F423" s="20" t="n"/>
      <c r="G423" s="22" t="n"/>
      <c r="H423" s="20" t="n"/>
      <c r="I423" s="23">
        <f>IF($A423="","",IF(OR($B423="",$C423="",$G423="",$H423=""),"",IF(AND($H423="Yes",Dashboard!$B$5="No"),0,$G423)))</f>
        <v/>
      </c>
      <c r="J423" s="20" t="n"/>
      <c r="K423" s="20" t="n"/>
      <c r="L423" s="37" t="n"/>
      <c r="M423" s="24">
        <f>IF($A423="","",IF(COUNTIF(tblAbsenceLog[Record ID],$A423)&gt;1,"Duplicate Record ID",IF($B423="","Missing Absence Date",IF($C423="","Missing Enrollment ID",IF(COUNTIF(tblRoster[Enrollment ID],$C423)=0,"Enrollment ID Not Found",IF($F423="","Missing Category",IF(OR($G423="",NOT(ISNUMBER($G423)),$G423&lt;=0),"Invalid Absence Units",IF($H423="","Missing Excused Status",IF($B423&gt;Dashboard!$B$4,"Future to As of Date","OK")))))))))</f>
        <v/>
      </c>
    </row>
    <row r="424">
      <c r="A424" s="20" t="n"/>
      <c r="B424" s="37" t="n"/>
      <c r="C424" s="20" t="n"/>
      <c r="D424" s="24">
        <f>IF($A424="","",IF($C424="","",IFERROR(INDEX(tblRoster[Participant Name],MATCH($C424,tblRoster[Enrollment ID],0)),"")))</f>
        <v/>
      </c>
      <c r="E424" s="24">
        <f>IF($A424="","",IF($C424="","",IFERROR(INDEX(tblRoster[Course / Section],MATCH($C424,tblRoster[Enrollment ID],0)),"")))</f>
        <v/>
      </c>
      <c r="F424" s="20" t="n"/>
      <c r="G424" s="22" t="n"/>
      <c r="H424" s="20" t="n"/>
      <c r="I424" s="23">
        <f>IF($A424="","",IF(OR($B424="",$C424="",$G424="",$H424=""),"",IF(AND($H424="Yes",Dashboard!$B$5="No"),0,$G424)))</f>
        <v/>
      </c>
      <c r="J424" s="20" t="n"/>
      <c r="K424" s="20" t="n"/>
      <c r="L424" s="37" t="n"/>
      <c r="M424" s="24">
        <f>IF($A424="","",IF(COUNTIF(tblAbsenceLog[Record ID],$A424)&gt;1,"Duplicate Record ID",IF($B424="","Missing Absence Date",IF($C424="","Missing Enrollment ID",IF(COUNTIF(tblRoster[Enrollment ID],$C424)=0,"Enrollment ID Not Found",IF($F424="","Missing Category",IF(OR($G424="",NOT(ISNUMBER($G424)),$G424&lt;=0),"Invalid Absence Units",IF($H424="","Missing Excused Status",IF($B424&gt;Dashboard!$B$4,"Future to As of Date","OK")))))))))</f>
        <v/>
      </c>
    </row>
    <row r="425">
      <c r="A425" s="20" t="n"/>
      <c r="B425" s="37" t="n"/>
      <c r="C425" s="20" t="n"/>
      <c r="D425" s="24">
        <f>IF($A425="","",IF($C425="","",IFERROR(INDEX(tblRoster[Participant Name],MATCH($C425,tblRoster[Enrollment ID],0)),"")))</f>
        <v/>
      </c>
      <c r="E425" s="24">
        <f>IF($A425="","",IF($C425="","",IFERROR(INDEX(tblRoster[Course / Section],MATCH($C425,tblRoster[Enrollment ID],0)),"")))</f>
        <v/>
      </c>
      <c r="F425" s="20" t="n"/>
      <c r="G425" s="22" t="n"/>
      <c r="H425" s="20" t="n"/>
      <c r="I425" s="23">
        <f>IF($A425="","",IF(OR($B425="",$C425="",$G425="",$H425=""),"",IF(AND($H425="Yes",Dashboard!$B$5="No"),0,$G425)))</f>
        <v/>
      </c>
      <c r="J425" s="20" t="n"/>
      <c r="K425" s="20" t="n"/>
      <c r="L425" s="37" t="n"/>
      <c r="M425" s="24">
        <f>IF($A425="","",IF(COUNTIF(tblAbsenceLog[Record ID],$A425)&gt;1,"Duplicate Record ID",IF($B425="","Missing Absence Date",IF($C425="","Missing Enrollment ID",IF(COUNTIF(tblRoster[Enrollment ID],$C425)=0,"Enrollment ID Not Found",IF($F425="","Missing Category",IF(OR($G425="",NOT(ISNUMBER($G425)),$G425&lt;=0),"Invalid Absence Units",IF($H425="","Missing Excused Status",IF($B425&gt;Dashboard!$B$4,"Future to As of Date","OK")))))))))</f>
        <v/>
      </c>
    </row>
    <row r="426">
      <c r="A426" s="20" t="n"/>
      <c r="B426" s="37" t="n"/>
      <c r="C426" s="20" t="n"/>
      <c r="D426" s="24">
        <f>IF($A426="","",IF($C426="","",IFERROR(INDEX(tblRoster[Participant Name],MATCH($C426,tblRoster[Enrollment ID],0)),"")))</f>
        <v/>
      </c>
      <c r="E426" s="24">
        <f>IF($A426="","",IF($C426="","",IFERROR(INDEX(tblRoster[Course / Section],MATCH($C426,tblRoster[Enrollment ID],0)),"")))</f>
        <v/>
      </c>
      <c r="F426" s="20" t="n"/>
      <c r="G426" s="22" t="n"/>
      <c r="H426" s="20" t="n"/>
      <c r="I426" s="23">
        <f>IF($A426="","",IF(OR($B426="",$C426="",$G426="",$H426=""),"",IF(AND($H426="Yes",Dashboard!$B$5="No"),0,$G426)))</f>
        <v/>
      </c>
      <c r="J426" s="20" t="n"/>
      <c r="K426" s="20" t="n"/>
      <c r="L426" s="37" t="n"/>
      <c r="M426" s="24">
        <f>IF($A426="","",IF(COUNTIF(tblAbsenceLog[Record ID],$A426)&gt;1,"Duplicate Record ID",IF($B426="","Missing Absence Date",IF($C426="","Missing Enrollment ID",IF(COUNTIF(tblRoster[Enrollment ID],$C426)=0,"Enrollment ID Not Found",IF($F426="","Missing Category",IF(OR($G426="",NOT(ISNUMBER($G426)),$G426&lt;=0),"Invalid Absence Units",IF($H426="","Missing Excused Status",IF($B426&gt;Dashboard!$B$4,"Future to As of Date","OK")))))))))</f>
        <v/>
      </c>
    </row>
    <row r="427">
      <c r="A427" s="20" t="n"/>
      <c r="B427" s="37" t="n"/>
      <c r="C427" s="20" t="n"/>
      <c r="D427" s="24">
        <f>IF($A427="","",IF($C427="","",IFERROR(INDEX(tblRoster[Participant Name],MATCH($C427,tblRoster[Enrollment ID],0)),"")))</f>
        <v/>
      </c>
      <c r="E427" s="24">
        <f>IF($A427="","",IF($C427="","",IFERROR(INDEX(tblRoster[Course / Section],MATCH($C427,tblRoster[Enrollment ID],0)),"")))</f>
        <v/>
      </c>
      <c r="F427" s="20" t="n"/>
      <c r="G427" s="22" t="n"/>
      <c r="H427" s="20" t="n"/>
      <c r="I427" s="23">
        <f>IF($A427="","",IF(OR($B427="",$C427="",$G427="",$H427=""),"",IF(AND($H427="Yes",Dashboard!$B$5="No"),0,$G427)))</f>
        <v/>
      </c>
      <c r="J427" s="20" t="n"/>
      <c r="K427" s="20" t="n"/>
      <c r="L427" s="37" t="n"/>
      <c r="M427" s="24">
        <f>IF($A427="","",IF(COUNTIF(tblAbsenceLog[Record ID],$A427)&gt;1,"Duplicate Record ID",IF($B427="","Missing Absence Date",IF($C427="","Missing Enrollment ID",IF(COUNTIF(tblRoster[Enrollment ID],$C427)=0,"Enrollment ID Not Found",IF($F427="","Missing Category",IF(OR($G427="",NOT(ISNUMBER($G427)),$G427&lt;=0),"Invalid Absence Units",IF($H427="","Missing Excused Status",IF($B427&gt;Dashboard!$B$4,"Future to As of Date","OK")))))))))</f>
        <v/>
      </c>
    </row>
    <row r="428">
      <c r="A428" s="20" t="n"/>
      <c r="B428" s="37" t="n"/>
      <c r="C428" s="20" t="n"/>
      <c r="D428" s="24">
        <f>IF($A428="","",IF($C428="","",IFERROR(INDEX(tblRoster[Participant Name],MATCH($C428,tblRoster[Enrollment ID],0)),"")))</f>
        <v/>
      </c>
      <c r="E428" s="24">
        <f>IF($A428="","",IF($C428="","",IFERROR(INDEX(tblRoster[Course / Section],MATCH($C428,tblRoster[Enrollment ID],0)),"")))</f>
        <v/>
      </c>
      <c r="F428" s="20" t="n"/>
      <c r="G428" s="22" t="n"/>
      <c r="H428" s="20" t="n"/>
      <c r="I428" s="23">
        <f>IF($A428="","",IF(OR($B428="",$C428="",$G428="",$H428=""),"",IF(AND($H428="Yes",Dashboard!$B$5="No"),0,$G428)))</f>
        <v/>
      </c>
      <c r="J428" s="20" t="n"/>
      <c r="K428" s="20" t="n"/>
      <c r="L428" s="37" t="n"/>
      <c r="M428" s="24">
        <f>IF($A428="","",IF(COUNTIF(tblAbsenceLog[Record ID],$A428)&gt;1,"Duplicate Record ID",IF($B428="","Missing Absence Date",IF($C428="","Missing Enrollment ID",IF(COUNTIF(tblRoster[Enrollment ID],$C428)=0,"Enrollment ID Not Found",IF($F428="","Missing Category",IF(OR($G428="",NOT(ISNUMBER($G428)),$G428&lt;=0),"Invalid Absence Units",IF($H428="","Missing Excused Status",IF($B428&gt;Dashboard!$B$4,"Future to As of Date","OK")))))))))</f>
        <v/>
      </c>
    </row>
    <row r="429">
      <c r="A429" s="20" t="n"/>
      <c r="B429" s="37" t="n"/>
      <c r="C429" s="20" t="n"/>
      <c r="D429" s="24">
        <f>IF($A429="","",IF($C429="","",IFERROR(INDEX(tblRoster[Participant Name],MATCH($C429,tblRoster[Enrollment ID],0)),"")))</f>
        <v/>
      </c>
      <c r="E429" s="24">
        <f>IF($A429="","",IF($C429="","",IFERROR(INDEX(tblRoster[Course / Section],MATCH($C429,tblRoster[Enrollment ID],0)),"")))</f>
        <v/>
      </c>
      <c r="F429" s="20" t="n"/>
      <c r="G429" s="22" t="n"/>
      <c r="H429" s="20" t="n"/>
      <c r="I429" s="23">
        <f>IF($A429="","",IF(OR($B429="",$C429="",$G429="",$H429=""),"",IF(AND($H429="Yes",Dashboard!$B$5="No"),0,$G429)))</f>
        <v/>
      </c>
      <c r="J429" s="20" t="n"/>
      <c r="K429" s="20" t="n"/>
      <c r="L429" s="37" t="n"/>
      <c r="M429" s="24">
        <f>IF($A429="","",IF(COUNTIF(tblAbsenceLog[Record ID],$A429)&gt;1,"Duplicate Record ID",IF($B429="","Missing Absence Date",IF($C429="","Missing Enrollment ID",IF(COUNTIF(tblRoster[Enrollment ID],$C429)=0,"Enrollment ID Not Found",IF($F429="","Missing Category",IF(OR($G429="",NOT(ISNUMBER($G429)),$G429&lt;=0),"Invalid Absence Units",IF($H429="","Missing Excused Status",IF($B429&gt;Dashboard!$B$4,"Future to As of Date","OK")))))))))</f>
        <v/>
      </c>
    </row>
    <row r="430">
      <c r="A430" s="20" t="n"/>
      <c r="B430" s="37" t="n"/>
      <c r="C430" s="20" t="n"/>
      <c r="D430" s="24">
        <f>IF($A430="","",IF($C430="","",IFERROR(INDEX(tblRoster[Participant Name],MATCH($C430,tblRoster[Enrollment ID],0)),"")))</f>
        <v/>
      </c>
      <c r="E430" s="24">
        <f>IF($A430="","",IF($C430="","",IFERROR(INDEX(tblRoster[Course / Section],MATCH($C430,tblRoster[Enrollment ID],0)),"")))</f>
        <v/>
      </c>
      <c r="F430" s="20" t="n"/>
      <c r="G430" s="22" t="n"/>
      <c r="H430" s="20" t="n"/>
      <c r="I430" s="23">
        <f>IF($A430="","",IF(OR($B430="",$C430="",$G430="",$H430=""),"",IF(AND($H430="Yes",Dashboard!$B$5="No"),0,$G430)))</f>
        <v/>
      </c>
      <c r="J430" s="20" t="n"/>
      <c r="K430" s="20" t="n"/>
      <c r="L430" s="37" t="n"/>
      <c r="M430" s="24">
        <f>IF($A430="","",IF(COUNTIF(tblAbsenceLog[Record ID],$A430)&gt;1,"Duplicate Record ID",IF($B430="","Missing Absence Date",IF($C430="","Missing Enrollment ID",IF(COUNTIF(tblRoster[Enrollment ID],$C430)=0,"Enrollment ID Not Found",IF($F430="","Missing Category",IF(OR($G430="",NOT(ISNUMBER($G430)),$G430&lt;=0),"Invalid Absence Units",IF($H430="","Missing Excused Status",IF($B430&gt;Dashboard!$B$4,"Future to As of Date","OK")))))))))</f>
        <v/>
      </c>
    </row>
    <row r="431">
      <c r="A431" s="20" t="n"/>
      <c r="B431" s="37" t="n"/>
      <c r="C431" s="20" t="n"/>
      <c r="D431" s="24">
        <f>IF($A431="","",IF($C431="","",IFERROR(INDEX(tblRoster[Participant Name],MATCH($C431,tblRoster[Enrollment ID],0)),"")))</f>
        <v/>
      </c>
      <c r="E431" s="24">
        <f>IF($A431="","",IF($C431="","",IFERROR(INDEX(tblRoster[Course / Section],MATCH($C431,tblRoster[Enrollment ID],0)),"")))</f>
        <v/>
      </c>
      <c r="F431" s="20" t="n"/>
      <c r="G431" s="22" t="n"/>
      <c r="H431" s="20" t="n"/>
      <c r="I431" s="23">
        <f>IF($A431="","",IF(OR($B431="",$C431="",$G431="",$H431=""),"",IF(AND($H431="Yes",Dashboard!$B$5="No"),0,$G431)))</f>
        <v/>
      </c>
      <c r="J431" s="20" t="n"/>
      <c r="K431" s="20" t="n"/>
      <c r="L431" s="37" t="n"/>
      <c r="M431" s="24">
        <f>IF($A431="","",IF(COUNTIF(tblAbsenceLog[Record ID],$A431)&gt;1,"Duplicate Record ID",IF($B431="","Missing Absence Date",IF($C431="","Missing Enrollment ID",IF(COUNTIF(tblRoster[Enrollment ID],$C431)=0,"Enrollment ID Not Found",IF($F431="","Missing Category",IF(OR($G431="",NOT(ISNUMBER($G431)),$G431&lt;=0),"Invalid Absence Units",IF($H431="","Missing Excused Status",IF($B431&gt;Dashboard!$B$4,"Future to As of Date","OK")))))))))</f>
        <v/>
      </c>
    </row>
    <row r="432">
      <c r="A432" s="20" t="n"/>
      <c r="B432" s="37" t="n"/>
      <c r="C432" s="20" t="n"/>
      <c r="D432" s="24">
        <f>IF($A432="","",IF($C432="","",IFERROR(INDEX(tblRoster[Participant Name],MATCH($C432,tblRoster[Enrollment ID],0)),"")))</f>
        <v/>
      </c>
      <c r="E432" s="24">
        <f>IF($A432="","",IF($C432="","",IFERROR(INDEX(tblRoster[Course / Section],MATCH($C432,tblRoster[Enrollment ID],0)),"")))</f>
        <v/>
      </c>
      <c r="F432" s="20" t="n"/>
      <c r="G432" s="22" t="n"/>
      <c r="H432" s="20" t="n"/>
      <c r="I432" s="23">
        <f>IF($A432="","",IF(OR($B432="",$C432="",$G432="",$H432=""),"",IF(AND($H432="Yes",Dashboard!$B$5="No"),0,$G432)))</f>
        <v/>
      </c>
      <c r="J432" s="20" t="n"/>
      <c r="K432" s="20" t="n"/>
      <c r="L432" s="37" t="n"/>
      <c r="M432" s="24">
        <f>IF($A432="","",IF(COUNTIF(tblAbsenceLog[Record ID],$A432)&gt;1,"Duplicate Record ID",IF($B432="","Missing Absence Date",IF($C432="","Missing Enrollment ID",IF(COUNTIF(tblRoster[Enrollment ID],$C432)=0,"Enrollment ID Not Found",IF($F432="","Missing Category",IF(OR($G432="",NOT(ISNUMBER($G432)),$G432&lt;=0),"Invalid Absence Units",IF($H432="","Missing Excused Status",IF($B432&gt;Dashboard!$B$4,"Future to As of Date","OK")))))))))</f>
        <v/>
      </c>
    </row>
    <row r="433">
      <c r="A433" s="20" t="n"/>
      <c r="B433" s="37" t="n"/>
      <c r="C433" s="20" t="n"/>
      <c r="D433" s="24">
        <f>IF($A433="","",IF($C433="","",IFERROR(INDEX(tblRoster[Participant Name],MATCH($C433,tblRoster[Enrollment ID],0)),"")))</f>
        <v/>
      </c>
      <c r="E433" s="24">
        <f>IF($A433="","",IF($C433="","",IFERROR(INDEX(tblRoster[Course / Section],MATCH($C433,tblRoster[Enrollment ID],0)),"")))</f>
        <v/>
      </c>
      <c r="F433" s="20" t="n"/>
      <c r="G433" s="22" t="n"/>
      <c r="H433" s="20" t="n"/>
      <c r="I433" s="23">
        <f>IF($A433="","",IF(OR($B433="",$C433="",$G433="",$H433=""),"",IF(AND($H433="Yes",Dashboard!$B$5="No"),0,$G433)))</f>
        <v/>
      </c>
      <c r="J433" s="20" t="n"/>
      <c r="K433" s="20" t="n"/>
      <c r="L433" s="37" t="n"/>
      <c r="M433" s="24">
        <f>IF($A433="","",IF(COUNTIF(tblAbsenceLog[Record ID],$A433)&gt;1,"Duplicate Record ID",IF($B433="","Missing Absence Date",IF($C433="","Missing Enrollment ID",IF(COUNTIF(tblRoster[Enrollment ID],$C433)=0,"Enrollment ID Not Found",IF($F433="","Missing Category",IF(OR($G433="",NOT(ISNUMBER($G433)),$G433&lt;=0),"Invalid Absence Units",IF($H433="","Missing Excused Status",IF($B433&gt;Dashboard!$B$4,"Future to As of Date","OK")))))))))</f>
        <v/>
      </c>
    </row>
    <row r="434">
      <c r="A434" s="20" t="n"/>
      <c r="B434" s="37" t="n"/>
      <c r="C434" s="20" t="n"/>
      <c r="D434" s="24">
        <f>IF($A434="","",IF($C434="","",IFERROR(INDEX(tblRoster[Participant Name],MATCH($C434,tblRoster[Enrollment ID],0)),"")))</f>
        <v/>
      </c>
      <c r="E434" s="24">
        <f>IF($A434="","",IF($C434="","",IFERROR(INDEX(tblRoster[Course / Section],MATCH($C434,tblRoster[Enrollment ID],0)),"")))</f>
        <v/>
      </c>
      <c r="F434" s="20" t="n"/>
      <c r="G434" s="22" t="n"/>
      <c r="H434" s="20" t="n"/>
      <c r="I434" s="23">
        <f>IF($A434="","",IF(OR($B434="",$C434="",$G434="",$H434=""),"",IF(AND($H434="Yes",Dashboard!$B$5="No"),0,$G434)))</f>
        <v/>
      </c>
      <c r="J434" s="20" t="n"/>
      <c r="K434" s="20" t="n"/>
      <c r="L434" s="37" t="n"/>
      <c r="M434" s="24">
        <f>IF($A434="","",IF(COUNTIF(tblAbsenceLog[Record ID],$A434)&gt;1,"Duplicate Record ID",IF($B434="","Missing Absence Date",IF($C434="","Missing Enrollment ID",IF(COUNTIF(tblRoster[Enrollment ID],$C434)=0,"Enrollment ID Not Found",IF($F434="","Missing Category",IF(OR($G434="",NOT(ISNUMBER($G434)),$G434&lt;=0),"Invalid Absence Units",IF($H434="","Missing Excused Status",IF($B434&gt;Dashboard!$B$4,"Future to As of Date","OK")))))))))</f>
        <v/>
      </c>
    </row>
    <row r="435">
      <c r="A435" s="20" t="n"/>
      <c r="B435" s="37" t="n"/>
      <c r="C435" s="20" t="n"/>
      <c r="D435" s="24">
        <f>IF($A435="","",IF($C435="","",IFERROR(INDEX(tblRoster[Participant Name],MATCH($C435,tblRoster[Enrollment ID],0)),"")))</f>
        <v/>
      </c>
      <c r="E435" s="24">
        <f>IF($A435="","",IF($C435="","",IFERROR(INDEX(tblRoster[Course / Section],MATCH($C435,tblRoster[Enrollment ID],0)),"")))</f>
        <v/>
      </c>
      <c r="F435" s="20" t="n"/>
      <c r="G435" s="22" t="n"/>
      <c r="H435" s="20" t="n"/>
      <c r="I435" s="23">
        <f>IF($A435="","",IF(OR($B435="",$C435="",$G435="",$H435=""),"",IF(AND($H435="Yes",Dashboard!$B$5="No"),0,$G435)))</f>
        <v/>
      </c>
      <c r="J435" s="20" t="n"/>
      <c r="K435" s="20" t="n"/>
      <c r="L435" s="37" t="n"/>
      <c r="M435" s="24">
        <f>IF($A435="","",IF(COUNTIF(tblAbsenceLog[Record ID],$A435)&gt;1,"Duplicate Record ID",IF($B435="","Missing Absence Date",IF($C435="","Missing Enrollment ID",IF(COUNTIF(tblRoster[Enrollment ID],$C435)=0,"Enrollment ID Not Found",IF($F435="","Missing Category",IF(OR($G435="",NOT(ISNUMBER($G435)),$G435&lt;=0),"Invalid Absence Units",IF($H435="","Missing Excused Status",IF($B435&gt;Dashboard!$B$4,"Future to As of Date","OK")))))))))</f>
        <v/>
      </c>
    </row>
    <row r="436">
      <c r="A436" s="20" t="n"/>
      <c r="B436" s="37" t="n"/>
      <c r="C436" s="20" t="n"/>
      <c r="D436" s="24">
        <f>IF($A436="","",IF($C436="","",IFERROR(INDEX(tblRoster[Participant Name],MATCH($C436,tblRoster[Enrollment ID],0)),"")))</f>
        <v/>
      </c>
      <c r="E436" s="24">
        <f>IF($A436="","",IF($C436="","",IFERROR(INDEX(tblRoster[Course / Section],MATCH($C436,tblRoster[Enrollment ID],0)),"")))</f>
        <v/>
      </c>
      <c r="F436" s="20" t="n"/>
      <c r="G436" s="22" t="n"/>
      <c r="H436" s="20" t="n"/>
      <c r="I436" s="23">
        <f>IF($A436="","",IF(OR($B436="",$C436="",$G436="",$H436=""),"",IF(AND($H436="Yes",Dashboard!$B$5="No"),0,$G436)))</f>
        <v/>
      </c>
      <c r="J436" s="20" t="n"/>
      <c r="K436" s="20" t="n"/>
      <c r="L436" s="37" t="n"/>
      <c r="M436" s="24">
        <f>IF($A436="","",IF(COUNTIF(tblAbsenceLog[Record ID],$A436)&gt;1,"Duplicate Record ID",IF($B436="","Missing Absence Date",IF($C436="","Missing Enrollment ID",IF(COUNTIF(tblRoster[Enrollment ID],$C436)=0,"Enrollment ID Not Found",IF($F436="","Missing Category",IF(OR($G436="",NOT(ISNUMBER($G436)),$G436&lt;=0),"Invalid Absence Units",IF($H436="","Missing Excused Status",IF($B436&gt;Dashboard!$B$4,"Future to As of Date","OK")))))))))</f>
        <v/>
      </c>
    </row>
    <row r="437">
      <c r="A437" s="20" t="n"/>
      <c r="B437" s="37" t="n"/>
      <c r="C437" s="20" t="n"/>
      <c r="D437" s="24">
        <f>IF($A437="","",IF($C437="","",IFERROR(INDEX(tblRoster[Participant Name],MATCH($C437,tblRoster[Enrollment ID],0)),"")))</f>
        <v/>
      </c>
      <c r="E437" s="24">
        <f>IF($A437="","",IF($C437="","",IFERROR(INDEX(tblRoster[Course / Section],MATCH($C437,tblRoster[Enrollment ID],0)),"")))</f>
        <v/>
      </c>
      <c r="F437" s="20" t="n"/>
      <c r="G437" s="22" t="n"/>
      <c r="H437" s="20" t="n"/>
      <c r="I437" s="23">
        <f>IF($A437="","",IF(OR($B437="",$C437="",$G437="",$H437=""),"",IF(AND($H437="Yes",Dashboard!$B$5="No"),0,$G437)))</f>
        <v/>
      </c>
      <c r="J437" s="20" t="n"/>
      <c r="K437" s="20" t="n"/>
      <c r="L437" s="37" t="n"/>
      <c r="M437" s="24">
        <f>IF($A437="","",IF(COUNTIF(tblAbsenceLog[Record ID],$A437)&gt;1,"Duplicate Record ID",IF($B437="","Missing Absence Date",IF($C437="","Missing Enrollment ID",IF(COUNTIF(tblRoster[Enrollment ID],$C437)=0,"Enrollment ID Not Found",IF($F437="","Missing Category",IF(OR($G437="",NOT(ISNUMBER($G437)),$G437&lt;=0),"Invalid Absence Units",IF($H437="","Missing Excused Status",IF($B437&gt;Dashboard!$B$4,"Future to As of Date","OK")))))))))</f>
        <v/>
      </c>
    </row>
    <row r="438">
      <c r="A438" s="20" t="n"/>
      <c r="B438" s="37" t="n"/>
      <c r="C438" s="20" t="n"/>
      <c r="D438" s="24">
        <f>IF($A438="","",IF($C438="","",IFERROR(INDEX(tblRoster[Participant Name],MATCH($C438,tblRoster[Enrollment ID],0)),"")))</f>
        <v/>
      </c>
      <c r="E438" s="24">
        <f>IF($A438="","",IF($C438="","",IFERROR(INDEX(tblRoster[Course / Section],MATCH($C438,tblRoster[Enrollment ID],0)),"")))</f>
        <v/>
      </c>
      <c r="F438" s="20" t="n"/>
      <c r="G438" s="22" t="n"/>
      <c r="H438" s="20" t="n"/>
      <c r="I438" s="23">
        <f>IF($A438="","",IF(OR($B438="",$C438="",$G438="",$H438=""),"",IF(AND($H438="Yes",Dashboard!$B$5="No"),0,$G438)))</f>
        <v/>
      </c>
      <c r="J438" s="20" t="n"/>
      <c r="K438" s="20" t="n"/>
      <c r="L438" s="37" t="n"/>
      <c r="M438" s="24">
        <f>IF($A438="","",IF(COUNTIF(tblAbsenceLog[Record ID],$A438)&gt;1,"Duplicate Record ID",IF($B438="","Missing Absence Date",IF($C438="","Missing Enrollment ID",IF(COUNTIF(tblRoster[Enrollment ID],$C438)=0,"Enrollment ID Not Found",IF($F438="","Missing Category",IF(OR($G438="",NOT(ISNUMBER($G438)),$G438&lt;=0),"Invalid Absence Units",IF($H438="","Missing Excused Status",IF($B438&gt;Dashboard!$B$4,"Future to As of Date","OK")))))))))</f>
        <v/>
      </c>
    </row>
    <row r="439">
      <c r="A439" s="20" t="n"/>
      <c r="B439" s="37" t="n"/>
      <c r="C439" s="20" t="n"/>
      <c r="D439" s="24">
        <f>IF($A439="","",IF($C439="","",IFERROR(INDEX(tblRoster[Participant Name],MATCH($C439,tblRoster[Enrollment ID],0)),"")))</f>
        <v/>
      </c>
      <c r="E439" s="24">
        <f>IF($A439="","",IF($C439="","",IFERROR(INDEX(tblRoster[Course / Section],MATCH($C439,tblRoster[Enrollment ID],0)),"")))</f>
        <v/>
      </c>
      <c r="F439" s="20" t="n"/>
      <c r="G439" s="22" t="n"/>
      <c r="H439" s="20" t="n"/>
      <c r="I439" s="23">
        <f>IF($A439="","",IF(OR($B439="",$C439="",$G439="",$H439=""),"",IF(AND($H439="Yes",Dashboard!$B$5="No"),0,$G439)))</f>
        <v/>
      </c>
      <c r="J439" s="20" t="n"/>
      <c r="K439" s="20" t="n"/>
      <c r="L439" s="37" t="n"/>
      <c r="M439" s="24">
        <f>IF($A439="","",IF(COUNTIF(tblAbsenceLog[Record ID],$A439)&gt;1,"Duplicate Record ID",IF($B439="","Missing Absence Date",IF($C439="","Missing Enrollment ID",IF(COUNTIF(tblRoster[Enrollment ID],$C439)=0,"Enrollment ID Not Found",IF($F439="","Missing Category",IF(OR($G439="",NOT(ISNUMBER($G439)),$G439&lt;=0),"Invalid Absence Units",IF($H439="","Missing Excused Status",IF($B439&gt;Dashboard!$B$4,"Future to As of Date","OK")))))))))</f>
        <v/>
      </c>
    </row>
    <row r="440">
      <c r="A440" s="20" t="n"/>
      <c r="B440" s="37" t="n"/>
      <c r="C440" s="20" t="n"/>
      <c r="D440" s="24">
        <f>IF($A440="","",IF($C440="","",IFERROR(INDEX(tblRoster[Participant Name],MATCH($C440,tblRoster[Enrollment ID],0)),"")))</f>
        <v/>
      </c>
      <c r="E440" s="24">
        <f>IF($A440="","",IF($C440="","",IFERROR(INDEX(tblRoster[Course / Section],MATCH($C440,tblRoster[Enrollment ID],0)),"")))</f>
        <v/>
      </c>
      <c r="F440" s="20" t="n"/>
      <c r="G440" s="22" t="n"/>
      <c r="H440" s="20" t="n"/>
      <c r="I440" s="23">
        <f>IF($A440="","",IF(OR($B440="",$C440="",$G440="",$H440=""),"",IF(AND($H440="Yes",Dashboard!$B$5="No"),0,$G440)))</f>
        <v/>
      </c>
      <c r="J440" s="20" t="n"/>
      <c r="K440" s="20" t="n"/>
      <c r="L440" s="37" t="n"/>
      <c r="M440" s="24">
        <f>IF($A440="","",IF(COUNTIF(tblAbsenceLog[Record ID],$A440)&gt;1,"Duplicate Record ID",IF($B440="","Missing Absence Date",IF($C440="","Missing Enrollment ID",IF(COUNTIF(tblRoster[Enrollment ID],$C440)=0,"Enrollment ID Not Found",IF($F440="","Missing Category",IF(OR($G440="",NOT(ISNUMBER($G440)),$G440&lt;=0),"Invalid Absence Units",IF($H440="","Missing Excused Status",IF($B440&gt;Dashboard!$B$4,"Future to As of Date","OK")))))))))</f>
        <v/>
      </c>
    </row>
    <row r="441">
      <c r="A441" s="20" t="n"/>
      <c r="B441" s="37" t="n"/>
      <c r="C441" s="20" t="n"/>
      <c r="D441" s="24">
        <f>IF($A441="","",IF($C441="","",IFERROR(INDEX(tblRoster[Participant Name],MATCH($C441,tblRoster[Enrollment ID],0)),"")))</f>
        <v/>
      </c>
      <c r="E441" s="24">
        <f>IF($A441="","",IF($C441="","",IFERROR(INDEX(tblRoster[Course / Section],MATCH($C441,tblRoster[Enrollment ID],0)),"")))</f>
        <v/>
      </c>
      <c r="F441" s="20" t="n"/>
      <c r="G441" s="22" t="n"/>
      <c r="H441" s="20" t="n"/>
      <c r="I441" s="23">
        <f>IF($A441="","",IF(OR($B441="",$C441="",$G441="",$H441=""),"",IF(AND($H441="Yes",Dashboard!$B$5="No"),0,$G441)))</f>
        <v/>
      </c>
      <c r="J441" s="20" t="n"/>
      <c r="K441" s="20" t="n"/>
      <c r="L441" s="37" t="n"/>
      <c r="M441" s="24">
        <f>IF($A441="","",IF(COUNTIF(tblAbsenceLog[Record ID],$A441)&gt;1,"Duplicate Record ID",IF($B441="","Missing Absence Date",IF($C441="","Missing Enrollment ID",IF(COUNTIF(tblRoster[Enrollment ID],$C441)=0,"Enrollment ID Not Found",IF($F441="","Missing Category",IF(OR($G441="",NOT(ISNUMBER($G441)),$G441&lt;=0),"Invalid Absence Units",IF($H441="","Missing Excused Status",IF($B441&gt;Dashboard!$B$4,"Future to As of Date","OK")))))))))</f>
        <v/>
      </c>
    </row>
    <row r="442">
      <c r="A442" s="20" t="n"/>
      <c r="B442" s="37" t="n"/>
      <c r="C442" s="20" t="n"/>
      <c r="D442" s="24">
        <f>IF($A442="","",IF($C442="","",IFERROR(INDEX(tblRoster[Participant Name],MATCH($C442,tblRoster[Enrollment ID],0)),"")))</f>
        <v/>
      </c>
      <c r="E442" s="24">
        <f>IF($A442="","",IF($C442="","",IFERROR(INDEX(tblRoster[Course / Section],MATCH($C442,tblRoster[Enrollment ID],0)),"")))</f>
        <v/>
      </c>
      <c r="F442" s="20" t="n"/>
      <c r="G442" s="22" t="n"/>
      <c r="H442" s="20" t="n"/>
      <c r="I442" s="23">
        <f>IF($A442="","",IF(OR($B442="",$C442="",$G442="",$H442=""),"",IF(AND($H442="Yes",Dashboard!$B$5="No"),0,$G442)))</f>
        <v/>
      </c>
      <c r="J442" s="20" t="n"/>
      <c r="K442" s="20" t="n"/>
      <c r="L442" s="37" t="n"/>
      <c r="M442" s="24">
        <f>IF($A442="","",IF(COUNTIF(tblAbsenceLog[Record ID],$A442)&gt;1,"Duplicate Record ID",IF($B442="","Missing Absence Date",IF($C442="","Missing Enrollment ID",IF(COUNTIF(tblRoster[Enrollment ID],$C442)=0,"Enrollment ID Not Found",IF($F442="","Missing Category",IF(OR($G442="",NOT(ISNUMBER($G442)),$G442&lt;=0),"Invalid Absence Units",IF($H442="","Missing Excused Status",IF($B442&gt;Dashboard!$B$4,"Future to As of Date","OK")))))))))</f>
        <v/>
      </c>
    </row>
    <row r="443">
      <c r="A443" s="20" t="n"/>
      <c r="B443" s="37" t="n"/>
      <c r="C443" s="20" t="n"/>
      <c r="D443" s="24">
        <f>IF($A443="","",IF($C443="","",IFERROR(INDEX(tblRoster[Participant Name],MATCH($C443,tblRoster[Enrollment ID],0)),"")))</f>
        <v/>
      </c>
      <c r="E443" s="24">
        <f>IF($A443="","",IF($C443="","",IFERROR(INDEX(tblRoster[Course / Section],MATCH($C443,tblRoster[Enrollment ID],0)),"")))</f>
        <v/>
      </c>
      <c r="F443" s="20" t="n"/>
      <c r="G443" s="22" t="n"/>
      <c r="H443" s="20" t="n"/>
      <c r="I443" s="23">
        <f>IF($A443="","",IF(OR($B443="",$C443="",$G443="",$H443=""),"",IF(AND($H443="Yes",Dashboard!$B$5="No"),0,$G443)))</f>
        <v/>
      </c>
      <c r="J443" s="20" t="n"/>
      <c r="K443" s="20" t="n"/>
      <c r="L443" s="37" t="n"/>
      <c r="M443" s="24">
        <f>IF($A443="","",IF(COUNTIF(tblAbsenceLog[Record ID],$A443)&gt;1,"Duplicate Record ID",IF($B443="","Missing Absence Date",IF($C443="","Missing Enrollment ID",IF(COUNTIF(tblRoster[Enrollment ID],$C443)=0,"Enrollment ID Not Found",IF($F443="","Missing Category",IF(OR($G443="",NOT(ISNUMBER($G443)),$G443&lt;=0),"Invalid Absence Units",IF($H443="","Missing Excused Status",IF($B443&gt;Dashboard!$B$4,"Future to As of Date","OK")))))))))</f>
        <v/>
      </c>
    </row>
    <row r="444">
      <c r="A444" s="20" t="n"/>
      <c r="B444" s="37" t="n"/>
      <c r="C444" s="20" t="n"/>
      <c r="D444" s="24">
        <f>IF($A444="","",IF($C444="","",IFERROR(INDEX(tblRoster[Participant Name],MATCH($C444,tblRoster[Enrollment ID],0)),"")))</f>
        <v/>
      </c>
      <c r="E444" s="24">
        <f>IF($A444="","",IF($C444="","",IFERROR(INDEX(tblRoster[Course / Section],MATCH($C444,tblRoster[Enrollment ID],0)),"")))</f>
        <v/>
      </c>
      <c r="F444" s="20" t="n"/>
      <c r="G444" s="22" t="n"/>
      <c r="H444" s="20" t="n"/>
      <c r="I444" s="23">
        <f>IF($A444="","",IF(OR($B444="",$C444="",$G444="",$H444=""),"",IF(AND($H444="Yes",Dashboard!$B$5="No"),0,$G444)))</f>
        <v/>
      </c>
      <c r="J444" s="20" t="n"/>
      <c r="K444" s="20" t="n"/>
      <c r="L444" s="37" t="n"/>
      <c r="M444" s="24">
        <f>IF($A444="","",IF(COUNTIF(tblAbsenceLog[Record ID],$A444)&gt;1,"Duplicate Record ID",IF($B444="","Missing Absence Date",IF($C444="","Missing Enrollment ID",IF(COUNTIF(tblRoster[Enrollment ID],$C444)=0,"Enrollment ID Not Found",IF($F444="","Missing Category",IF(OR($G444="",NOT(ISNUMBER($G444)),$G444&lt;=0),"Invalid Absence Units",IF($H444="","Missing Excused Status",IF($B444&gt;Dashboard!$B$4,"Future to As of Date","OK")))))))))</f>
        <v/>
      </c>
    </row>
    <row r="445">
      <c r="A445" s="20" t="n"/>
      <c r="B445" s="37" t="n"/>
      <c r="C445" s="20" t="n"/>
      <c r="D445" s="24">
        <f>IF($A445="","",IF($C445="","",IFERROR(INDEX(tblRoster[Participant Name],MATCH($C445,tblRoster[Enrollment ID],0)),"")))</f>
        <v/>
      </c>
      <c r="E445" s="24">
        <f>IF($A445="","",IF($C445="","",IFERROR(INDEX(tblRoster[Course / Section],MATCH($C445,tblRoster[Enrollment ID],0)),"")))</f>
        <v/>
      </c>
      <c r="F445" s="20" t="n"/>
      <c r="G445" s="22" t="n"/>
      <c r="H445" s="20" t="n"/>
      <c r="I445" s="23">
        <f>IF($A445="","",IF(OR($B445="",$C445="",$G445="",$H445=""),"",IF(AND($H445="Yes",Dashboard!$B$5="No"),0,$G445)))</f>
        <v/>
      </c>
      <c r="J445" s="20" t="n"/>
      <c r="K445" s="20" t="n"/>
      <c r="L445" s="37" t="n"/>
      <c r="M445" s="24">
        <f>IF($A445="","",IF(COUNTIF(tblAbsenceLog[Record ID],$A445)&gt;1,"Duplicate Record ID",IF($B445="","Missing Absence Date",IF($C445="","Missing Enrollment ID",IF(COUNTIF(tblRoster[Enrollment ID],$C445)=0,"Enrollment ID Not Found",IF($F445="","Missing Category",IF(OR($G445="",NOT(ISNUMBER($G445)),$G445&lt;=0),"Invalid Absence Units",IF($H445="","Missing Excused Status",IF($B445&gt;Dashboard!$B$4,"Future to As of Date","OK")))))))))</f>
        <v/>
      </c>
    </row>
    <row r="446">
      <c r="A446" s="20" t="n"/>
      <c r="B446" s="37" t="n"/>
      <c r="C446" s="20" t="n"/>
      <c r="D446" s="24">
        <f>IF($A446="","",IF($C446="","",IFERROR(INDEX(tblRoster[Participant Name],MATCH($C446,tblRoster[Enrollment ID],0)),"")))</f>
        <v/>
      </c>
      <c r="E446" s="24">
        <f>IF($A446="","",IF($C446="","",IFERROR(INDEX(tblRoster[Course / Section],MATCH($C446,tblRoster[Enrollment ID],0)),"")))</f>
        <v/>
      </c>
      <c r="F446" s="20" t="n"/>
      <c r="G446" s="22" t="n"/>
      <c r="H446" s="20" t="n"/>
      <c r="I446" s="23">
        <f>IF($A446="","",IF(OR($B446="",$C446="",$G446="",$H446=""),"",IF(AND($H446="Yes",Dashboard!$B$5="No"),0,$G446)))</f>
        <v/>
      </c>
      <c r="J446" s="20" t="n"/>
      <c r="K446" s="20" t="n"/>
      <c r="L446" s="37" t="n"/>
      <c r="M446" s="24">
        <f>IF($A446="","",IF(COUNTIF(tblAbsenceLog[Record ID],$A446)&gt;1,"Duplicate Record ID",IF($B446="","Missing Absence Date",IF($C446="","Missing Enrollment ID",IF(COUNTIF(tblRoster[Enrollment ID],$C446)=0,"Enrollment ID Not Found",IF($F446="","Missing Category",IF(OR($G446="",NOT(ISNUMBER($G446)),$G446&lt;=0),"Invalid Absence Units",IF($H446="","Missing Excused Status",IF($B446&gt;Dashboard!$B$4,"Future to As of Date","OK")))))))))</f>
        <v/>
      </c>
    </row>
    <row r="447">
      <c r="A447" s="20" t="n"/>
      <c r="B447" s="37" t="n"/>
      <c r="C447" s="20" t="n"/>
      <c r="D447" s="24">
        <f>IF($A447="","",IF($C447="","",IFERROR(INDEX(tblRoster[Participant Name],MATCH($C447,tblRoster[Enrollment ID],0)),"")))</f>
        <v/>
      </c>
      <c r="E447" s="24">
        <f>IF($A447="","",IF($C447="","",IFERROR(INDEX(tblRoster[Course / Section],MATCH($C447,tblRoster[Enrollment ID],0)),"")))</f>
        <v/>
      </c>
      <c r="F447" s="20" t="n"/>
      <c r="G447" s="22" t="n"/>
      <c r="H447" s="20" t="n"/>
      <c r="I447" s="23">
        <f>IF($A447="","",IF(OR($B447="",$C447="",$G447="",$H447=""),"",IF(AND($H447="Yes",Dashboard!$B$5="No"),0,$G447)))</f>
        <v/>
      </c>
      <c r="J447" s="20" t="n"/>
      <c r="K447" s="20" t="n"/>
      <c r="L447" s="37" t="n"/>
      <c r="M447" s="24">
        <f>IF($A447="","",IF(COUNTIF(tblAbsenceLog[Record ID],$A447)&gt;1,"Duplicate Record ID",IF($B447="","Missing Absence Date",IF($C447="","Missing Enrollment ID",IF(COUNTIF(tblRoster[Enrollment ID],$C447)=0,"Enrollment ID Not Found",IF($F447="","Missing Category",IF(OR($G447="",NOT(ISNUMBER($G447)),$G447&lt;=0),"Invalid Absence Units",IF($H447="","Missing Excused Status",IF($B447&gt;Dashboard!$B$4,"Future to As of Date","OK")))))))))</f>
        <v/>
      </c>
    </row>
    <row r="448">
      <c r="A448" s="20" t="n"/>
      <c r="B448" s="37" t="n"/>
      <c r="C448" s="20" t="n"/>
      <c r="D448" s="24">
        <f>IF($A448="","",IF($C448="","",IFERROR(INDEX(tblRoster[Participant Name],MATCH($C448,tblRoster[Enrollment ID],0)),"")))</f>
        <v/>
      </c>
      <c r="E448" s="24">
        <f>IF($A448="","",IF($C448="","",IFERROR(INDEX(tblRoster[Course / Section],MATCH($C448,tblRoster[Enrollment ID],0)),"")))</f>
        <v/>
      </c>
      <c r="F448" s="20" t="n"/>
      <c r="G448" s="22" t="n"/>
      <c r="H448" s="20" t="n"/>
      <c r="I448" s="23">
        <f>IF($A448="","",IF(OR($B448="",$C448="",$G448="",$H448=""),"",IF(AND($H448="Yes",Dashboard!$B$5="No"),0,$G448)))</f>
        <v/>
      </c>
      <c r="J448" s="20" t="n"/>
      <c r="K448" s="20" t="n"/>
      <c r="L448" s="37" t="n"/>
      <c r="M448" s="24">
        <f>IF($A448="","",IF(COUNTIF(tblAbsenceLog[Record ID],$A448)&gt;1,"Duplicate Record ID",IF($B448="","Missing Absence Date",IF($C448="","Missing Enrollment ID",IF(COUNTIF(tblRoster[Enrollment ID],$C448)=0,"Enrollment ID Not Found",IF($F448="","Missing Category",IF(OR($G448="",NOT(ISNUMBER($G448)),$G448&lt;=0),"Invalid Absence Units",IF($H448="","Missing Excused Status",IF($B448&gt;Dashboard!$B$4,"Future to As of Date","OK")))))))))</f>
        <v/>
      </c>
    </row>
    <row r="449">
      <c r="A449" s="20" t="n"/>
      <c r="B449" s="37" t="n"/>
      <c r="C449" s="20" t="n"/>
      <c r="D449" s="24">
        <f>IF($A449="","",IF($C449="","",IFERROR(INDEX(tblRoster[Participant Name],MATCH($C449,tblRoster[Enrollment ID],0)),"")))</f>
        <v/>
      </c>
      <c r="E449" s="24">
        <f>IF($A449="","",IF($C449="","",IFERROR(INDEX(tblRoster[Course / Section],MATCH($C449,tblRoster[Enrollment ID],0)),"")))</f>
        <v/>
      </c>
      <c r="F449" s="20" t="n"/>
      <c r="G449" s="22" t="n"/>
      <c r="H449" s="20" t="n"/>
      <c r="I449" s="23">
        <f>IF($A449="","",IF(OR($B449="",$C449="",$G449="",$H449=""),"",IF(AND($H449="Yes",Dashboard!$B$5="No"),0,$G449)))</f>
        <v/>
      </c>
      <c r="J449" s="20" t="n"/>
      <c r="K449" s="20" t="n"/>
      <c r="L449" s="37" t="n"/>
      <c r="M449" s="24">
        <f>IF($A449="","",IF(COUNTIF(tblAbsenceLog[Record ID],$A449)&gt;1,"Duplicate Record ID",IF($B449="","Missing Absence Date",IF($C449="","Missing Enrollment ID",IF(COUNTIF(tblRoster[Enrollment ID],$C449)=0,"Enrollment ID Not Found",IF($F449="","Missing Category",IF(OR($G449="",NOT(ISNUMBER($G449)),$G449&lt;=0),"Invalid Absence Units",IF($H449="","Missing Excused Status",IF($B449&gt;Dashboard!$B$4,"Future to As of Date","OK")))))))))</f>
        <v/>
      </c>
    </row>
    <row r="450">
      <c r="A450" s="20" t="n"/>
      <c r="B450" s="37" t="n"/>
      <c r="C450" s="20" t="n"/>
      <c r="D450" s="24">
        <f>IF($A450="","",IF($C450="","",IFERROR(INDEX(tblRoster[Participant Name],MATCH($C450,tblRoster[Enrollment ID],0)),"")))</f>
        <v/>
      </c>
      <c r="E450" s="24">
        <f>IF($A450="","",IF($C450="","",IFERROR(INDEX(tblRoster[Course / Section],MATCH($C450,tblRoster[Enrollment ID],0)),"")))</f>
        <v/>
      </c>
      <c r="F450" s="20" t="n"/>
      <c r="G450" s="22" t="n"/>
      <c r="H450" s="20" t="n"/>
      <c r="I450" s="23">
        <f>IF($A450="","",IF(OR($B450="",$C450="",$G450="",$H450=""),"",IF(AND($H450="Yes",Dashboard!$B$5="No"),0,$G450)))</f>
        <v/>
      </c>
      <c r="J450" s="20" t="n"/>
      <c r="K450" s="20" t="n"/>
      <c r="L450" s="37" t="n"/>
      <c r="M450" s="24">
        <f>IF($A450="","",IF(COUNTIF(tblAbsenceLog[Record ID],$A450)&gt;1,"Duplicate Record ID",IF($B450="","Missing Absence Date",IF($C450="","Missing Enrollment ID",IF(COUNTIF(tblRoster[Enrollment ID],$C450)=0,"Enrollment ID Not Found",IF($F450="","Missing Category",IF(OR($G450="",NOT(ISNUMBER($G450)),$G450&lt;=0),"Invalid Absence Units",IF($H450="","Missing Excused Status",IF($B450&gt;Dashboard!$B$4,"Future to As of Date","OK")))))))))</f>
        <v/>
      </c>
    </row>
    <row r="451">
      <c r="A451" s="20" t="n"/>
      <c r="B451" s="37" t="n"/>
      <c r="C451" s="20" t="n"/>
      <c r="D451" s="24">
        <f>IF($A451="","",IF($C451="","",IFERROR(INDEX(tblRoster[Participant Name],MATCH($C451,tblRoster[Enrollment ID],0)),"")))</f>
        <v/>
      </c>
      <c r="E451" s="24">
        <f>IF($A451="","",IF($C451="","",IFERROR(INDEX(tblRoster[Course / Section],MATCH($C451,tblRoster[Enrollment ID],0)),"")))</f>
        <v/>
      </c>
      <c r="F451" s="20" t="n"/>
      <c r="G451" s="22" t="n"/>
      <c r="H451" s="20" t="n"/>
      <c r="I451" s="23">
        <f>IF($A451="","",IF(OR($B451="",$C451="",$G451="",$H451=""),"",IF(AND($H451="Yes",Dashboard!$B$5="No"),0,$G451)))</f>
        <v/>
      </c>
      <c r="J451" s="20" t="n"/>
      <c r="K451" s="20" t="n"/>
      <c r="L451" s="37" t="n"/>
      <c r="M451" s="24">
        <f>IF($A451="","",IF(COUNTIF(tblAbsenceLog[Record ID],$A451)&gt;1,"Duplicate Record ID",IF($B451="","Missing Absence Date",IF($C451="","Missing Enrollment ID",IF(COUNTIF(tblRoster[Enrollment ID],$C451)=0,"Enrollment ID Not Found",IF($F451="","Missing Category",IF(OR($G451="",NOT(ISNUMBER($G451)),$G451&lt;=0),"Invalid Absence Units",IF($H451="","Missing Excused Status",IF($B451&gt;Dashboard!$B$4,"Future to As of Date","OK")))))))))</f>
        <v/>
      </c>
    </row>
    <row r="452">
      <c r="A452" s="20" t="n"/>
      <c r="B452" s="37" t="n"/>
      <c r="C452" s="20" t="n"/>
      <c r="D452" s="24">
        <f>IF($A452="","",IF($C452="","",IFERROR(INDEX(tblRoster[Participant Name],MATCH($C452,tblRoster[Enrollment ID],0)),"")))</f>
        <v/>
      </c>
      <c r="E452" s="24">
        <f>IF($A452="","",IF($C452="","",IFERROR(INDEX(tblRoster[Course / Section],MATCH($C452,tblRoster[Enrollment ID],0)),"")))</f>
        <v/>
      </c>
      <c r="F452" s="20" t="n"/>
      <c r="G452" s="22" t="n"/>
      <c r="H452" s="20" t="n"/>
      <c r="I452" s="23">
        <f>IF($A452="","",IF(OR($B452="",$C452="",$G452="",$H452=""),"",IF(AND($H452="Yes",Dashboard!$B$5="No"),0,$G452)))</f>
        <v/>
      </c>
      <c r="J452" s="20" t="n"/>
      <c r="K452" s="20" t="n"/>
      <c r="L452" s="37" t="n"/>
      <c r="M452" s="24">
        <f>IF($A452="","",IF(COUNTIF(tblAbsenceLog[Record ID],$A452)&gt;1,"Duplicate Record ID",IF($B452="","Missing Absence Date",IF($C452="","Missing Enrollment ID",IF(COUNTIF(tblRoster[Enrollment ID],$C452)=0,"Enrollment ID Not Found",IF($F452="","Missing Category",IF(OR($G452="",NOT(ISNUMBER($G452)),$G452&lt;=0),"Invalid Absence Units",IF($H452="","Missing Excused Status",IF($B452&gt;Dashboard!$B$4,"Future to As of Date","OK")))))))))</f>
        <v/>
      </c>
    </row>
    <row r="453">
      <c r="A453" s="20" t="n"/>
      <c r="B453" s="37" t="n"/>
      <c r="C453" s="20" t="n"/>
      <c r="D453" s="24">
        <f>IF($A453="","",IF($C453="","",IFERROR(INDEX(tblRoster[Participant Name],MATCH($C453,tblRoster[Enrollment ID],0)),"")))</f>
        <v/>
      </c>
      <c r="E453" s="24">
        <f>IF($A453="","",IF($C453="","",IFERROR(INDEX(tblRoster[Course / Section],MATCH($C453,tblRoster[Enrollment ID],0)),"")))</f>
        <v/>
      </c>
      <c r="F453" s="20" t="n"/>
      <c r="G453" s="22" t="n"/>
      <c r="H453" s="20" t="n"/>
      <c r="I453" s="23">
        <f>IF($A453="","",IF(OR($B453="",$C453="",$G453="",$H453=""),"",IF(AND($H453="Yes",Dashboard!$B$5="No"),0,$G453)))</f>
        <v/>
      </c>
      <c r="J453" s="20" t="n"/>
      <c r="K453" s="20" t="n"/>
      <c r="L453" s="37" t="n"/>
      <c r="M453" s="24">
        <f>IF($A453="","",IF(COUNTIF(tblAbsenceLog[Record ID],$A453)&gt;1,"Duplicate Record ID",IF($B453="","Missing Absence Date",IF($C453="","Missing Enrollment ID",IF(COUNTIF(tblRoster[Enrollment ID],$C453)=0,"Enrollment ID Not Found",IF($F453="","Missing Category",IF(OR($G453="",NOT(ISNUMBER($G453)),$G453&lt;=0),"Invalid Absence Units",IF($H453="","Missing Excused Status",IF($B453&gt;Dashboard!$B$4,"Future to As of Date","OK")))))))))</f>
        <v/>
      </c>
    </row>
    <row r="454">
      <c r="A454" s="20" t="n"/>
      <c r="B454" s="37" t="n"/>
      <c r="C454" s="20" t="n"/>
      <c r="D454" s="24">
        <f>IF($A454="","",IF($C454="","",IFERROR(INDEX(tblRoster[Participant Name],MATCH($C454,tblRoster[Enrollment ID],0)),"")))</f>
        <v/>
      </c>
      <c r="E454" s="24">
        <f>IF($A454="","",IF($C454="","",IFERROR(INDEX(tblRoster[Course / Section],MATCH($C454,tblRoster[Enrollment ID],0)),"")))</f>
        <v/>
      </c>
      <c r="F454" s="20" t="n"/>
      <c r="G454" s="22" t="n"/>
      <c r="H454" s="20" t="n"/>
      <c r="I454" s="23">
        <f>IF($A454="","",IF(OR($B454="",$C454="",$G454="",$H454=""),"",IF(AND($H454="Yes",Dashboard!$B$5="No"),0,$G454)))</f>
        <v/>
      </c>
      <c r="J454" s="20" t="n"/>
      <c r="K454" s="20" t="n"/>
      <c r="L454" s="37" t="n"/>
      <c r="M454" s="24">
        <f>IF($A454="","",IF(COUNTIF(tblAbsenceLog[Record ID],$A454)&gt;1,"Duplicate Record ID",IF($B454="","Missing Absence Date",IF($C454="","Missing Enrollment ID",IF(COUNTIF(tblRoster[Enrollment ID],$C454)=0,"Enrollment ID Not Found",IF($F454="","Missing Category",IF(OR($G454="",NOT(ISNUMBER($G454)),$G454&lt;=0),"Invalid Absence Units",IF($H454="","Missing Excused Status",IF($B454&gt;Dashboard!$B$4,"Future to As of Date","OK")))))))))</f>
        <v/>
      </c>
    </row>
    <row r="455">
      <c r="A455" s="20" t="n"/>
      <c r="B455" s="37" t="n"/>
      <c r="C455" s="20" t="n"/>
      <c r="D455" s="24">
        <f>IF($A455="","",IF($C455="","",IFERROR(INDEX(tblRoster[Participant Name],MATCH($C455,tblRoster[Enrollment ID],0)),"")))</f>
        <v/>
      </c>
      <c r="E455" s="24">
        <f>IF($A455="","",IF($C455="","",IFERROR(INDEX(tblRoster[Course / Section],MATCH($C455,tblRoster[Enrollment ID],0)),"")))</f>
        <v/>
      </c>
      <c r="F455" s="20" t="n"/>
      <c r="G455" s="22" t="n"/>
      <c r="H455" s="20" t="n"/>
      <c r="I455" s="23">
        <f>IF($A455="","",IF(OR($B455="",$C455="",$G455="",$H455=""),"",IF(AND($H455="Yes",Dashboard!$B$5="No"),0,$G455)))</f>
        <v/>
      </c>
      <c r="J455" s="20" t="n"/>
      <c r="K455" s="20" t="n"/>
      <c r="L455" s="37" t="n"/>
      <c r="M455" s="24">
        <f>IF($A455="","",IF(COUNTIF(tblAbsenceLog[Record ID],$A455)&gt;1,"Duplicate Record ID",IF($B455="","Missing Absence Date",IF($C455="","Missing Enrollment ID",IF(COUNTIF(tblRoster[Enrollment ID],$C455)=0,"Enrollment ID Not Found",IF($F455="","Missing Category",IF(OR($G455="",NOT(ISNUMBER($G455)),$G455&lt;=0),"Invalid Absence Units",IF($H455="","Missing Excused Status",IF($B455&gt;Dashboard!$B$4,"Future to As of Date","OK")))))))))</f>
        <v/>
      </c>
    </row>
    <row r="456">
      <c r="A456" s="20" t="n"/>
      <c r="B456" s="37" t="n"/>
      <c r="C456" s="20" t="n"/>
      <c r="D456" s="24">
        <f>IF($A456="","",IF($C456="","",IFERROR(INDEX(tblRoster[Participant Name],MATCH($C456,tblRoster[Enrollment ID],0)),"")))</f>
        <v/>
      </c>
      <c r="E456" s="24">
        <f>IF($A456="","",IF($C456="","",IFERROR(INDEX(tblRoster[Course / Section],MATCH($C456,tblRoster[Enrollment ID],0)),"")))</f>
        <v/>
      </c>
      <c r="F456" s="20" t="n"/>
      <c r="G456" s="22" t="n"/>
      <c r="H456" s="20" t="n"/>
      <c r="I456" s="23">
        <f>IF($A456="","",IF(OR($B456="",$C456="",$G456="",$H456=""),"",IF(AND($H456="Yes",Dashboard!$B$5="No"),0,$G456)))</f>
        <v/>
      </c>
      <c r="J456" s="20" t="n"/>
      <c r="K456" s="20" t="n"/>
      <c r="L456" s="37" t="n"/>
      <c r="M456" s="24">
        <f>IF($A456="","",IF(COUNTIF(tblAbsenceLog[Record ID],$A456)&gt;1,"Duplicate Record ID",IF($B456="","Missing Absence Date",IF($C456="","Missing Enrollment ID",IF(COUNTIF(tblRoster[Enrollment ID],$C456)=0,"Enrollment ID Not Found",IF($F456="","Missing Category",IF(OR($G456="",NOT(ISNUMBER($G456)),$G456&lt;=0),"Invalid Absence Units",IF($H456="","Missing Excused Status",IF($B456&gt;Dashboard!$B$4,"Future to As of Date","OK")))))))))</f>
        <v/>
      </c>
    </row>
    <row r="457">
      <c r="A457" s="20" t="n"/>
      <c r="B457" s="37" t="n"/>
      <c r="C457" s="20" t="n"/>
      <c r="D457" s="24">
        <f>IF($A457="","",IF($C457="","",IFERROR(INDEX(tblRoster[Participant Name],MATCH($C457,tblRoster[Enrollment ID],0)),"")))</f>
        <v/>
      </c>
      <c r="E457" s="24">
        <f>IF($A457="","",IF($C457="","",IFERROR(INDEX(tblRoster[Course / Section],MATCH($C457,tblRoster[Enrollment ID],0)),"")))</f>
        <v/>
      </c>
      <c r="F457" s="20" t="n"/>
      <c r="G457" s="22" t="n"/>
      <c r="H457" s="20" t="n"/>
      <c r="I457" s="23">
        <f>IF($A457="","",IF(OR($B457="",$C457="",$G457="",$H457=""),"",IF(AND($H457="Yes",Dashboard!$B$5="No"),0,$G457)))</f>
        <v/>
      </c>
      <c r="J457" s="20" t="n"/>
      <c r="K457" s="20" t="n"/>
      <c r="L457" s="37" t="n"/>
      <c r="M457" s="24">
        <f>IF($A457="","",IF(COUNTIF(tblAbsenceLog[Record ID],$A457)&gt;1,"Duplicate Record ID",IF($B457="","Missing Absence Date",IF($C457="","Missing Enrollment ID",IF(COUNTIF(tblRoster[Enrollment ID],$C457)=0,"Enrollment ID Not Found",IF($F457="","Missing Category",IF(OR($G457="",NOT(ISNUMBER($G457)),$G457&lt;=0),"Invalid Absence Units",IF($H457="","Missing Excused Status",IF($B457&gt;Dashboard!$B$4,"Future to As of Date","OK")))))))))</f>
        <v/>
      </c>
    </row>
    <row r="458">
      <c r="A458" s="20" t="n"/>
      <c r="B458" s="37" t="n"/>
      <c r="C458" s="20" t="n"/>
      <c r="D458" s="24">
        <f>IF($A458="","",IF($C458="","",IFERROR(INDEX(tblRoster[Participant Name],MATCH($C458,tblRoster[Enrollment ID],0)),"")))</f>
        <v/>
      </c>
      <c r="E458" s="24">
        <f>IF($A458="","",IF($C458="","",IFERROR(INDEX(tblRoster[Course / Section],MATCH($C458,tblRoster[Enrollment ID],0)),"")))</f>
        <v/>
      </c>
      <c r="F458" s="20" t="n"/>
      <c r="G458" s="22" t="n"/>
      <c r="H458" s="20" t="n"/>
      <c r="I458" s="23">
        <f>IF($A458="","",IF(OR($B458="",$C458="",$G458="",$H458=""),"",IF(AND($H458="Yes",Dashboard!$B$5="No"),0,$G458)))</f>
        <v/>
      </c>
      <c r="J458" s="20" t="n"/>
      <c r="K458" s="20" t="n"/>
      <c r="L458" s="37" t="n"/>
      <c r="M458" s="24">
        <f>IF($A458="","",IF(COUNTIF(tblAbsenceLog[Record ID],$A458)&gt;1,"Duplicate Record ID",IF($B458="","Missing Absence Date",IF($C458="","Missing Enrollment ID",IF(COUNTIF(tblRoster[Enrollment ID],$C458)=0,"Enrollment ID Not Found",IF($F458="","Missing Category",IF(OR($G458="",NOT(ISNUMBER($G458)),$G458&lt;=0),"Invalid Absence Units",IF($H458="","Missing Excused Status",IF($B458&gt;Dashboard!$B$4,"Future to As of Date","OK")))))))))</f>
        <v/>
      </c>
    </row>
    <row r="459">
      <c r="A459" s="20" t="n"/>
      <c r="B459" s="37" t="n"/>
      <c r="C459" s="20" t="n"/>
      <c r="D459" s="24">
        <f>IF($A459="","",IF($C459="","",IFERROR(INDEX(tblRoster[Participant Name],MATCH($C459,tblRoster[Enrollment ID],0)),"")))</f>
        <v/>
      </c>
      <c r="E459" s="24">
        <f>IF($A459="","",IF($C459="","",IFERROR(INDEX(tblRoster[Course / Section],MATCH($C459,tblRoster[Enrollment ID],0)),"")))</f>
        <v/>
      </c>
      <c r="F459" s="20" t="n"/>
      <c r="G459" s="22" t="n"/>
      <c r="H459" s="20" t="n"/>
      <c r="I459" s="23">
        <f>IF($A459="","",IF(OR($B459="",$C459="",$G459="",$H459=""),"",IF(AND($H459="Yes",Dashboard!$B$5="No"),0,$G459)))</f>
        <v/>
      </c>
      <c r="J459" s="20" t="n"/>
      <c r="K459" s="20" t="n"/>
      <c r="L459" s="37" t="n"/>
      <c r="M459" s="24">
        <f>IF($A459="","",IF(COUNTIF(tblAbsenceLog[Record ID],$A459)&gt;1,"Duplicate Record ID",IF($B459="","Missing Absence Date",IF($C459="","Missing Enrollment ID",IF(COUNTIF(tblRoster[Enrollment ID],$C459)=0,"Enrollment ID Not Found",IF($F459="","Missing Category",IF(OR($G459="",NOT(ISNUMBER($G459)),$G459&lt;=0),"Invalid Absence Units",IF($H459="","Missing Excused Status",IF($B459&gt;Dashboard!$B$4,"Future to As of Date","OK")))))))))</f>
        <v/>
      </c>
    </row>
    <row r="460">
      <c r="A460" s="20" t="n"/>
      <c r="B460" s="37" t="n"/>
      <c r="C460" s="20" t="n"/>
      <c r="D460" s="24">
        <f>IF($A460="","",IF($C460="","",IFERROR(INDEX(tblRoster[Participant Name],MATCH($C460,tblRoster[Enrollment ID],0)),"")))</f>
        <v/>
      </c>
      <c r="E460" s="24">
        <f>IF($A460="","",IF($C460="","",IFERROR(INDEX(tblRoster[Course / Section],MATCH($C460,tblRoster[Enrollment ID],0)),"")))</f>
        <v/>
      </c>
      <c r="F460" s="20" t="n"/>
      <c r="G460" s="22" t="n"/>
      <c r="H460" s="20" t="n"/>
      <c r="I460" s="23">
        <f>IF($A460="","",IF(OR($B460="",$C460="",$G460="",$H460=""),"",IF(AND($H460="Yes",Dashboard!$B$5="No"),0,$G460)))</f>
        <v/>
      </c>
      <c r="J460" s="20" t="n"/>
      <c r="K460" s="20" t="n"/>
      <c r="L460" s="37" t="n"/>
      <c r="M460" s="24">
        <f>IF($A460="","",IF(COUNTIF(tblAbsenceLog[Record ID],$A460)&gt;1,"Duplicate Record ID",IF($B460="","Missing Absence Date",IF($C460="","Missing Enrollment ID",IF(COUNTIF(tblRoster[Enrollment ID],$C460)=0,"Enrollment ID Not Found",IF($F460="","Missing Category",IF(OR($G460="",NOT(ISNUMBER($G460)),$G460&lt;=0),"Invalid Absence Units",IF($H460="","Missing Excused Status",IF($B460&gt;Dashboard!$B$4,"Future to As of Date","OK")))))))))</f>
        <v/>
      </c>
    </row>
    <row r="461">
      <c r="A461" s="20" t="n"/>
      <c r="B461" s="37" t="n"/>
      <c r="C461" s="20" t="n"/>
      <c r="D461" s="24">
        <f>IF($A461="","",IF($C461="","",IFERROR(INDEX(tblRoster[Participant Name],MATCH($C461,tblRoster[Enrollment ID],0)),"")))</f>
        <v/>
      </c>
      <c r="E461" s="24">
        <f>IF($A461="","",IF($C461="","",IFERROR(INDEX(tblRoster[Course / Section],MATCH($C461,tblRoster[Enrollment ID],0)),"")))</f>
        <v/>
      </c>
      <c r="F461" s="20" t="n"/>
      <c r="G461" s="22" t="n"/>
      <c r="H461" s="20" t="n"/>
      <c r="I461" s="23">
        <f>IF($A461="","",IF(OR($B461="",$C461="",$G461="",$H461=""),"",IF(AND($H461="Yes",Dashboard!$B$5="No"),0,$G461)))</f>
        <v/>
      </c>
      <c r="J461" s="20" t="n"/>
      <c r="K461" s="20" t="n"/>
      <c r="L461" s="37" t="n"/>
      <c r="M461" s="24">
        <f>IF($A461="","",IF(COUNTIF(tblAbsenceLog[Record ID],$A461)&gt;1,"Duplicate Record ID",IF($B461="","Missing Absence Date",IF($C461="","Missing Enrollment ID",IF(COUNTIF(tblRoster[Enrollment ID],$C461)=0,"Enrollment ID Not Found",IF($F461="","Missing Category",IF(OR($G461="",NOT(ISNUMBER($G461)),$G461&lt;=0),"Invalid Absence Units",IF($H461="","Missing Excused Status",IF($B461&gt;Dashboard!$B$4,"Future to As of Date","OK")))))))))</f>
        <v/>
      </c>
    </row>
    <row r="462">
      <c r="A462" s="20" t="n"/>
      <c r="B462" s="37" t="n"/>
      <c r="C462" s="20" t="n"/>
      <c r="D462" s="24">
        <f>IF($A462="","",IF($C462="","",IFERROR(INDEX(tblRoster[Participant Name],MATCH($C462,tblRoster[Enrollment ID],0)),"")))</f>
        <v/>
      </c>
      <c r="E462" s="24">
        <f>IF($A462="","",IF($C462="","",IFERROR(INDEX(tblRoster[Course / Section],MATCH($C462,tblRoster[Enrollment ID],0)),"")))</f>
        <v/>
      </c>
      <c r="F462" s="20" t="n"/>
      <c r="G462" s="22" t="n"/>
      <c r="H462" s="20" t="n"/>
      <c r="I462" s="23">
        <f>IF($A462="","",IF(OR($B462="",$C462="",$G462="",$H462=""),"",IF(AND($H462="Yes",Dashboard!$B$5="No"),0,$G462)))</f>
        <v/>
      </c>
      <c r="J462" s="20" t="n"/>
      <c r="K462" s="20" t="n"/>
      <c r="L462" s="37" t="n"/>
      <c r="M462" s="24">
        <f>IF($A462="","",IF(COUNTIF(tblAbsenceLog[Record ID],$A462)&gt;1,"Duplicate Record ID",IF($B462="","Missing Absence Date",IF($C462="","Missing Enrollment ID",IF(COUNTIF(tblRoster[Enrollment ID],$C462)=0,"Enrollment ID Not Found",IF($F462="","Missing Category",IF(OR($G462="",NOT(ISNUMBER($G462)),$G462&lt;=0),"Invalid Absence Units",IF($H462="","Missing Excused Status",IF($B462&gt;Dashboard!$B$4,"Future to As of Date","OK")))))))))</f>
        <v/>
      </c>
    </row>
    <row r="463">
      <c r="A463" s="20" t="n"/>
      <c r="B463" s="37" t="n"/>
      <c r="C463" s="20" t="n"/>
      <c r="D463" s="24">
        <f>IF($A463="","",IF($C463="","",IFERROR(INDEX(tblRoster[Participant Name],MATCH($C463,tblRoster[Enrollment ID],0)),"")))</f>
        <v/>
      </c>
      <c r="E463" s="24">
        <f>IF($A463="","",IF($C463="","",IFERROR(INDEX(tblRoster[Course / Section],MATCH($C463,tblRoster[Enrollment ID],0)),"")))</f>
        <v/>
      </c>
      <c r="F463" s="20" t="n"/>
      <c r="G463" s="22" t="n"/>
      <c r="H463" s="20" t="n"/>
      <c r="I463" s="23">
        <f>IF($A463="","",IF(OR($B463="",$C463="",$G463="",$H463=""),"",IF(AND($H463="Yes",Dashboard!$B$5="No"),0,$G463)))</f>
        <v/>
      </c>
      <c r="J463" s="20" t="n"/>
      <c r="K463" s="20" t="n"/>
      <c r="L463" s="37" t="n"/>
      <c r="M463" s="24">
        <f>IF($A463="","",IF(COUNTIF(tblAbsenceLog[Record ID],$A463)&gt;1,"Duplicate Record ID",IF($B463="","Missing Absence Date",IF($C463="","Missing Enrollment ID",IF(COUNTIF(tblRoster[Enrollment ID],$C463)=0,"Enrollment ID Not Found",IF($F463="","Missing Category",IF(OR($G463="",NOT(ISNUMBER($G463)),$G463&lt;=0),"Invalid Absence Units",IF($H463="","Missing Excused Status",IF($B463&gt;Dashboard!$B$4,"Future to As of Date","OK")))))))))</f>
        <v/>
      </c>
    </row>
    <row r="464">
      <c r="A464" s="20" t="n"/>
      <c r="B464" s="37" t="n"/>
      <c r="C464" s="20" t="n"/>
      <c r="D464" s="24">
        <f>IF($A464="","",IF($C464="","",IFERROR(INDEX(tblRoster[Participant Name],MATCH($C464,tblRoster[Enrollment ID],0)),"")))</f>
        <v/>
      </c>
      <c r="E464" s="24">
        <f>IF($A464="","",IF($C464="","",IFERROR(INDEX(tblRoster[Course / Section],MATCH($C464,tblRoster[Enrollment ID],0)),"")))</f>
        <v/>
      </c>
      <c r="F464" s="20" t="n"/>
      <c r="G464" s="22" t="n"/>
      <c r="H464" s="20" t="n"/>
      <c r="I464" s="23">
        <f>IF($A464="","",IF(OR($B464="",$C464="",$G464="",$H464=""),"",IF(AND($H464="Yes",Dashboard!$B$5="No"),0,$G464)))</f>
        <v/>
      </c>
      <c r="J464" s="20" t="n"/>
      <c r="K464" s="20" t="n"/>
      <c r="L464" s="37" t="n"/>
      <c r="M464" s="24">
        <f>IF($A464="","",IF(COUNTIF(tblAbsenceLog[Record ID],$A464)&gt;1,"Duplicate Record ID",IF($B464="","Missing Absence Date",IF($C464="","Missing Enrollment ID",IF(COUNTIF(tblRoster[Enrollment ID],$C464)=0,"Enrollment ID Not Found",IF($F464="","Missing Category",IF(OR($G464="",NOT(ISNUMBER($G464)),$G464&lt;=0),"Invalid Absence Units",IF($H464="","Missing Excused Status",IF($B464&gt;Dashboard!$B$4,"Future to As of Date","OK")))))))))</f>
        <v/>
      </c>
    </row>
    <row r="465">
      <c r="A465" s="20" t="n"/>
      <c r="B465" s="37" t="n"/>
      <c r="C465" s="20" t="n"/>
      <c r="D465" s="24">
        <f>IF($A465="","",IF($C465="","",IFERROR(INDEX(tblRoster[Participant Name],MATCH($C465,tblRoster[Enrollment ID],0)),"")))</f>
        <v/>
      </c>
      <c r="E465" s="24">
        <f>IF($A465="","",IF($C465="","",IFERROR(INDEX(tblRoster[Course / Section],MATCH($C465,tblRoster[Enrollment ID],0)),"")))</f>
        <v/>
      </c>
      <c r="F465" s="20" t="n"/>
      <c r="G465" s="22" t="n"/>
      <c r="H465" s="20" t="n"/>
      <c r="I465" s="23">
        <f>IF($A465="","",IF(OR($B465="",$C465="",$G465="",$H465=""),"",IF(AND($H465="Yes",Dashboard!$B$5="No"),0,$G465)))</f>
        <v/>
      </c>
      <c r="J465" s="20" t="n"/>
      <c r="K465" s="20" t="n"/>
      <c r="L465" s="37" t="n"/>
      <c r="M465" s="24">
        <f>IF($A465="","",IF(COUNTIF(tblAbsenceLog[Record ID],$A465)&gt;1,"Duplicate Record ID",IF($B465="","Missing Absence Date",IF($C465="","Missing Enrollment ID",IF(COUNTIF(tblRoster[Enrollment ID],$C465)=0,"Enrollment ID Not Found",IF($F465="","Missing Category",IF(OR($G465="",NOT(ISNUMBER($G465)),$G465&lt;=0),"Invalid Absence Units",IF($H465="","Missing Excused Status",IF($B465&gt;Dashboard!$B$4,"Future to As of Date","OK")))))))))</f>
        <v/>
      </c>
    </row>
    <row r="466">
      <c r="A466" s="20" t="n"/>
      <c r="B466" s="37" t="n"/>
      <c r="C466" s="20" t="n"/>
      <c r="D466" s="24">
        <f>IF($A466="","",IF($C466="","",IFERROR(INDEX(tblRoster[Participant Name],MATCH($C466,tblRoster[Enrollment ID],0)),"")))</f>
        <v/>
      </c>
      <c r="E466" s="24">
        <f>IF($A466="","",IF($C466="","",IFERROR(INDEX(tblRoster[Course / Section],MATCH($C466,tblRoster[Enrollment ID],0)),"")))</f>
        <v/>
      </c>
      <c r="F466" s="20" t="n"/>
      <c r="G466" s="22" t="n"/>
      <c r="H466" s="20" t="n"/>
      <c r="I466" s="23">
        <f>IF($A466="","",IF(OR($B466="",$C466="",$G466="",$H466=""),"",IF(AND($H466="Yes",Dashboard!$B$5="No"),0,$G466)))</f>
        <v/>
      </c>
      <c r="J466" s="20" t="n"/>
      <c r="K466" s="20" t="n"/>
      <c r="L466" s="37" t="n"/>
      <c r="M466" s="24">
        <f>IF($A466="","",IF(COUNTIF(tblAbsenceLog[Record ID],$A466)&gt;1,"Duplicate Record ID",IF($B466="","Missing Absence Date",IF($C466="","Missing Enrollment ID",IF(COUNTIF(tblRoster[Enrollment ID],$C466)=0,"Enrollment ID Not Found",IF($F466="","Missing Category",IF(OR($G466="",NOT(ISNUMBER($G466)),$G466&lt;=0),"Invalid Absence Units",IF($H466="","Missing Excused Status",IF($B466&gt;Dashboard!$B$4,"Future to As of Date","OK")))))))))</f>
        <v/>
      </c>
    </row>
    <row r="467">
      <c r="A467" s="20" t="n"/>
      <c r="B467" s="37" t="n"/>
      <c r="C467" s="20" t="n"/>
      <c r="D467" s="24">
        <f>IF($A467="","",IF($C467="","",IFERROR(INDEX(tblRoster[Participant Name],MATCH($C467,tblRoster[Enrollment ID],0)),"")))</f>
        <v/>
      </c>
      <c r="E467" s="24">
        <f>IF($A467="","",IF($C467="","",IFERROR(INDEX(tblRoster[Course / Section],MATCH($C467,tblRoster[Enrollment ID],0)),"")))</f>
        <v/>
      </c>
      <c r="F467" s="20" t="n"/>
      <c r="G467" s="22" t="n"/>
      <c r="H467" s="20" t="n"/>
      <c r="I467" s="23">
        <f>IF($A467="","",IF(OR($B467="",$C467="",$G467="",$H467=""),"",IF(AND($H467="Yes",Dashboard!$B$5="No"),0,$G467)))</f>
        <v/>
      </c>
      <c r="J467" s="20" t="n"/>
      <c r="K467" s="20" t="n"/>
      <c r="L467" s="37" t="n"/>
      <c r="M467" s="24">
        <f>IF($A467="","",IF(COUNTIF(tblAbsenceLog[Record ID],$A467)&gt;1,"Duplicate Record ID",IF($B467="","Missing Absence Date",IF($C467="","Missing Enrollment ID",IF(COUNTIF(tblRoster[Enrollment ID],$C467)=0,"Enrollment ID Not Found",IF($F467="","Missing Category",IF(OR($G467="",NOT(ISNUMBER($G467)),$G467&lt;=0),"Invalid Absence Units",IF($H467="","Missing Excused Status",IF($B467&gt;Dashboard!$B$4,"Future to As of Date","OK")))))))))</f>
        <v/>
      </c>
    </row>
    <row r="468">
      <c r="A468" s="20" t="n"/>
      <c r="B468" s="37" t="n"/>
      <c r="C468" s="20" t="n"/>
      <c r="D468" s="24">
        <f>IF($A468="","",IF($C468="","",IFERROR(INDEX(tblRoster[Participant Name],MATCH($C468,tblRoster[Enrollment ID],0)),"")))</f>
        <v/>
      </c>
      <c r="E468" s="24">
        <f>IF($A468="","",IF($C468="","",IFERROR(INDEX(tblRoster[Course / Section],MATCH($C468,tblRoster[Enrollment ID],0)),"")))</f>
        <v/>
      </c>
      <c r="F468" s="20" t="n"/>
      <c r="G468" s="22" t="n"/>
      <c r="H468" s="20" t="n"/>
      <c r="I468" s="23">
        <f>IF($A468="","",IF(OR($B468="",$C468="",$G468="",$H468=""),"",IF(AND($H468="Yes",Dashboard!$B$5="No"),0,$G468)))</f>
        <v/>
      </c>
      <c r="J468" s="20" t="n"/>
      <c r="K468" s="20" t="n"/>
      <c r="L468" s="37" t="n"/>
      <c r="M468" s="24">
        <f>IF($A468="","",IF(COUNTIF(tblAbsenceLog[Record ID],$A468)&gt;1,"Duplicate Record ID",IF($B468="","Missing Absence Date",IF($C468="","Missing Enrollment ID",IF(COUNTIF(tblRoster[Enrollment ID],$C468)=0,"Enrollment ID Not Found",IF($F468="","Missing Category",IF(OR($G468="",NOT(ISNUMBER($G468)),$G468&lt;=0),"Invalid Absence Units",IF($H468="","Missing Excused Status",IF($B468&gt;Dashboard!$B$4,"Future to As of Date","OK")))))))))</f>
        <v/>
      </c>
    </row>
    <row r="469">
      <c r="A469" s="20" t="n"/>
      <c r="B469" s="37" t="n"/>
      <c r="C469" s="20" t="n"/>
      <c r="D469" s="24">
        <f>IF($A469="","",IF($C469="","",IFERROR(INDEX(tblRoster[Participant Name],MATCH($C469,tblRoster[Enrollment ID],0)),"")))</f>
        <v/>
      </c>
      <c r="E469" s="24">
        <f>IF($A469="","",IF($C469="","",IFERROR(INDEX(tblRoster[Course / Section],MATCH($C469,tblRoster[Enrollment ID],0)),"")))</f>
        <v/>
      </c>
      <c r="F469" s="20" t="n"/>
      <c r="G469" s="22" t="n"/>
      <c r="H469" s="20" t="n"/>
      <c r="I469" s="23">
        <f>IF($A469="","",IF(OR($B469="",$C469="",$G469="",$H469=""),"",IF(AND($H469="Yes",Dashboard!$B$5="No"),0,$G469)))</f>
        <v/>
      </c>
      <c r="J469" s="20" t="n"/>
      <c r="K469" s="20" t="n"/>
      <c r="L469" s="37" t="n"/>
      <c r="M469" s="24">
        <f>IF($A469="","",IF(COUNTIF(tblAbsenceLog[Record ID],$A469)&gt;1,"Duplicate Record ID",IF($B469="","Missing Absence Date",IF($C469="","Missing Enrollment ID",IF(COUNTIF(tblRoster[Enrollment ID],$C469)=0,"Enrollment ID Not Found",IF($F469="","Missing Category",IF(OR($G469="",NOT(ISNUMBER($G469)),$G469&lt;=0),"Invalid Absence Units",IF($H469="","Missing Excused Status",IF($B469&gt;Dashboard!$B$4,"Future to As of Date","OK")))))))))</f>
        <v/>
      </c>
    </row>
    <row r="470">
      <c r="A470" s="20" t="n"/>
      <c r="B470" s="37" t="n"/>
      <c r="C470" s="20" t="n"/>
      <c r="D470" s="24">
        <f>IF($A470="","",IF($C470="","",IFERROR(INDEX(tblRoster[Participant Name],MATCH($C470,tblRoster[Enrollment ID],0)),"")))</f>
        <v/>
      </c>
      <c r="E470" s="24">
        <f>IF($A470="","",IF($C470="","",IFERROR(INDEX(tblRoster[Course / Section],MATCH($C470,tblRoster[Enrollment ID],0)),"")))</f>
        <v/>
      </c>
      <c r="F470" s="20" t="n"/>
      <c r="G470" s="22" t="n"/>
      <c r="H470" s="20" t="n"/>
      <c r="I470" s="23">
        <f>IF($A470="","",IF(OR($B470="",$C470="",$G470="",$H470=""),"",IF(AND($H470="Yes",Dashboard!$B$5="No"),0,$G470)))</f>
        <v/>
      </c>
      <c r="J470" s="20" t="n"/>
      <c r="K470" s="20" t="n"/>
      <c r="L470" s="37" t="n"/>
      <c r="M470" s="24">
        <f>IF($A470="","",IF(COUNTIF(tblAbsenceLog[Record ID],$A470)&gt;1,"Duplicate Record ID",IF($B470="","Missing Absence Date",IF($C470="","Missing Enrollment ID",IF(COUNTIF(tblRoster[Enrollment ID],$C470)=0,"Enrollment ID Not Found",IF($F470="","Missing Category",IF(OR($G470="",NOT(ISNUMBER($G470)),$G470&lt;=0),"Invalid Absence Units",IF($H470="","Missing Excused Status",IF($B470&gt;Dashboard!$B$4,"Future to As of Date","OK")))))))))</f>
        <v/>
      </c>
    </row>
    <row r="471">
      <c r="A471" s="20" t="n"/>
      <c r="B471" s="37" t="n"/>
      <c r="C471" s="20" t="n"/>
      <c r="D471" s="24">
        <f>IF($A471="","",IF($C471="","",IFERROR(INDEX(tblRoster[Participant Name],MATCH($C471,tblRoster[Enrollment ID],0)),"")))</f>
        <v/>
      </c>
      <c r="E471" s="24">
        <f>IF($A471="","",IF($C471="","",IFERROR(INDEX(tblRoster[Course / Section],MATCH($C471,tblRoster[Enrollment ID],0)),"")))</f>
        <v/>
      </c>
      <c r="F471" s="20" t="n"/>
      <c r="G471" s="22" t="n"/>
      <c r="H471" s="20" t="n"/>
      <c r="I471" s="23">
        <f>IF($A471="","",IF(OR($B471="",$C471="",$G471="",$H471=""),"",IF(AND($H471="Yes",Dashboard!$B$5="No"),0,$G471)))</f>
        <v/>
      </c>
      <c r="J471" s="20" t="n"/>
      <c r="K471" s="20" t="n"/>
      <c r="L471" s="37" t="n"/>
      <c r="M471" s="24">
        <f>IF($A471="","",IF(COUNTIF(tblAbsenceLog[Record ID],$A471)&gt;1,"Duplicate Record ID",IF($B471="","Missing Absence Date",IF($C471="","Missing Enrollment ID",IF(COUNTIF(tblRoster[Enrollment ID],$C471)=0,"Enrollment ID Not Found",IF($F471="","Missing Category",IF(OR($G471="",NOT(ISNUMBER($G471)),$G471&lt;=0),"Invalid Absence Units",IF($H471="","Missing Excused Status",IF($B471&gt;Dashboard!$B$4,"Future to As of Date","OK")))))))))</f>
        <v/>
      </c>
    </row>
    <row r="472">
      <c r="A472" s="20" t="n"/>
      <c r="B472" s="37" t="n"/>
      <c r="C472" s="20" t="n"/>
      <c r="D472" s="24">
        <f>IF($A472="","",IF($C472="","",IFERROR(INDEX(tblRoster[Participant Name],MATCH($C472,tblRoster[Enrollment ID],0)),"")))</f>
        <v/>
      </c>
      <c r="E472" s="24">
        <f>IF($A472="","",IF($C472="","",IFERROR(INDEX(tblRoster[Course / Section],MATCH($C472,tblRoster[Enrollment ID],0)),"")))</f>
        <v/>
      </c>
      <c r="F472" s="20" t="n"/>
      <c r="G472" s="22" t="n"/>
      <c r="H472" s="20" t="n"/>
      <c r="I472" s="23">
        <f>IF($A472="","",IF(OR($B472="",$C472="",$G472="",$H472=""),"",IF(AND($H472="Yes",Dashboard!$B$5="No"),0,$G472)))</f>
        <v/>
      </c>
      <c r="J472" s="20" t="n"/>
      <c r="K472" s="20" t="n"/>
      <c r="L472" s="37" t="n"/>
      <c r="M472" s="24">
        <f>IF($A472="","",IF(COUNTIF(tblAbsenceLog[Record ID],$A472)&gt;1,"Duplicate Record ID",IF($B472="","Missing Absence Date",IF($C472="","Missing Enrollment ID",IF(COUNTIF(tblRoster[Enrollment ID],$C472)=0,"Enrollment ID Not Found",IF($F472="","Missing Category",IF(OR($G472="",NOT(ISNUMBER($G472)),$G472&lt;=0),"Invalid Absence Units",IF($H472="","Missing Excused Status",IF($B472&gt;Dashboard!$B$4,"Future to As of Date","OK")))))))))</f>
        <v/>
      </c>
    </row>
    <row r="473">
      <c r="A473" s="20" t="n"/>
      <c r="B473" s="37" t="n"/>
      <c r="C473" s="20" t="n"/>
      <c r="D473" s="24">
        <f>IF($A473="","",IF($C473="","",IFERROR(INDEX(tblRoster[Participant Name],MATCH($C473,tblRoster[Enrollment ID],0)),"")))</f>
        <v/>
      </c>
      <c r="E473" s="24">
        <f>IF($A473="","",IF($C473="","",IFERROR(INDEX(tblRoster[Course / Section],MATCH($C473,tblRoster[Enrollment ID],0)),"")))</f>
        <v/>
      </c>
      <c r="F473" s="20" t="n"/>
      <c r="G473" s="22" t="n"/>
      <c r="H473" s="20" t="n"/>
      <c r="I473" s="23">
        <f>IF($A473="","",IF(OR($B473="",$C473="",$G473="",$H473=""),"",IF(AND($H473="Yes",Dashboard!$B$5="No"),0,$G473)))</f>
        <v/>
      </c>
      <c r="J473" s="20" t="n"/>
      <c r="K473" s="20" t="n"/>
      <c r="L473" s="37" t="n"/>
      <c r="M473" s="24">
        <f>IF($A473="","",IF(COUNTIF(tblAbsenceLog[Record ID],$A473)&gt;1,"Duplicate Record ID",IF($B473="","Missing Absence Date",IF($C473="","Missing Enrollment ID",IF(COUNTIF(tblRoster[Enrollment ID],$C473)=0,"Enrollment ID Not Found",IF($F473="","Missing Category",IF(OR($G473="",NOT(ISNUMBER($G473)),$G473&lt;=0),"Invalid Absence Units",IF($H473="","Missing Excused Status",IF($B473&gt;Dashboard!$B$4,"Future to As of Date","OK")))))))))</f>
        <v/>
      </c>
    </row>
    <row r="474">
      <c r="A474" s="20" t="n"/>
      <c r="B474" s="37" t="n"/>
      <c r="C474" s="20" t="n"/>
      <c r="D474" s="24">
        <f>IF($A474="","",IF($C474="","",IFERROR(INDEX(tblRoster[Participant Name],MATCH($C474,tblRoster[Enrollment ID],0)),"")))</f>
        <v/>
      </c>
      <c r="E474" s="24">
        <f>IF($A474="","",IF($C474="","",IFERROR(INDEX(tblRoster[Course / Section],MATCH($C474,tblRoster[Enrollment ID],0)),"")))</f>
        <v/>
      </c>
      <c r="F474" s="20" t="n"/>
      <c r="G474" s="22" t="n"/>
      <c r="H474" s="20" t="n"/>
      <c r="I474" s="23">
        <f>IF($A474="","",IF(OR($B474="",$C474="",$G474="",$H474=""),"",IF(AND($H474="Yes",Dashboard!$B$5="No"),0,$G474)))</f>
        <v/>
      </c>
      <c r="J474" s="20" t="n"/>
      <c r="K474" s="20" t="n"/>
      <c r="L474" s="37" t="n"/>
      <c r="M474" s="24">
        <f>IF($A474="","",IF(COUNTIF(tblAbsenceLog[Record ID],$A474)&gt;1,"Duplicate Record ID",IF($B474="","Missing Absence Date",IF($C474="","Missing Enrollment ID",IF(COUNTIF(tblRoster[Enrollment ID],$C474)=0,"Enrollment ID Not Found",IF($F474="","Missing Category",IF(OR($G474="",NOT(ISNUMBER($G474)),$G474&lt;=0),"Invalid Absence Units",IF($H474="","Missing Excused Status",IF($B474&gt;Dashboard!$B$4,"Future to As of Date","OK")))))))))</f>
        <v/>
      </c>
    </row>
    <row r="475">
      <c r="A475" s="20" t="n"/>
      <c r="B475" s="37" t="n"/>
      <c r="C475" s="20" t="n"/>
      <c r="D475" s="24">
        <f>IF($A475="","",IF($C475="","",IFERROR(INDEX(tblRoster[Participant Name],MATCH($C475,tblRoster[Enrollment ID],0)),"")))</f>
        <v/>
      </c>
      <c r="E475" s="24">
        <f>IF($A475="","",IF($C475="","",IFERROR(INDEX(tblRoster[Course / Section],MATCH($C475,tblRoster[Enrollment ID],0)),"")))</f>
        <v/>
      </c>
      <c r="F475" s="20" t="n"/>
      <c r="G475" s="22" t="n"/>
      <c r="H475" s="20" t="n"/>
      <c r="I475" s="23">
        <f>IF($A475="","",IF(OR($B475="",$C475="",$G475="",$H475=""),"",IF(AND($H475="Yes",Dashboard!$B$5="No"),0,$G475)))</f>
        <v/>
      </c>
      <c r="J475" s="20" t="n"/>
      <c r="K475" s="20" t="n"/>
      <c r="L475" s="37" t="n"/>
      <c r="M475" s="24">
        <f>IF($A475="","",IF(COUNTIF(tblAbsenceLog[Record ID],$A475)&gt;1,"Duplicate Record ID",IF($B475="","Missing Absence Date",IF($C475="","Missing Enrollment ID",IF(COUNTIF(tblRoster[Enrollment ID],$C475)=0,"Enrollment ID Not Found",IF($F475="","Missing Category",IF(OR($G475="",NOT(ISNUMBER($G475)),$G475&lt;=0),"Invalid Absence Units",IF($H475="","Missing Excused Status",IF($B475&gt;Dashboard!$B$4,"Future to As of Date","OK")))))))))</f>
        <v/>
      </c>
    </row>
    <row r="476">
      <c r="A476" s="20" t="n"/>
      <c r="B476" s="37" t="n"/>
      <c r="C476" s="20" t="n"/>
      <c r="D476" s="24">
        <f>IF($A476="","",IF($C476="","",IFERROR(INDEX(tblRoster[Participant Name],MATCH($C476,tblRoster[Enrollment ID],0)),"")))</f>
        <v/>
      </c>
      <c r="E476" s="24">
        <f>IF($A476="","",IF($C476="","",IFERROR(INDEX(tblRoster[Course / Section],MATCH($C476,tblRoster[Enrollment ID],0)),"")))</f>
        <v/>
      </c>
      <c r="F476" s="20" t="n"/>
      <c r="G476" s="22" t="n"/>
      <c r="H476" s="20" t="n"/>
      <c r="I476" s="23">
        <f>IF($A476="","",IF(OR($B476="",$C476="",$G476="",$H476=""),"",IF(AND($H476="Yes",Dashboard!$B$5="No"),0,$G476)))</f>
        <v/>
      </c>
      <c r="J476" s="20" t="n"/>
      <c r="K476" s="20" t="n"/>
      <c r="L476" s="37" t="n"/>
      <c r="M476" s="24">
        <f>IF($A476="","",IF(COUNTIF(tblAbsenceLog[Record ID],$A476)&gt;1,"Duplicate Record ID",IF($B476="","Missing Absence Date",IF($C476="","Missing Enrollment ID",IF(COUNTIF(tblRoster[Enrollment ID],$C476)=0,"Enrollment ID Not Found",IF($F476="","Missing Category",IF(OR($G476="",NOT(ISNUMBER($G476)),$G476&lt;=0),"Invalid Absence Units",IF($H476="","Missing Excused Status",IF($B476&gt;Dashboard!$B$4,"Future to As of Date","OK")))))))))</f>
        <v/>
      </c>
    </row>
    <row r="477">
      <c r="A477" s="20" t="n"/>
      <c r="B477" s="37" t="n"/>
      <c r="C477" s="20" t="n"/>
      <c r="D477" s="24">
        <f>IF($A477="","",IF($C477="","",IFERROR(INDEX(tblRoster[Participant Name],MATCH($C477,tblRoster[Enrollment ID],0)),"")))</f>
        <v/>
      </c>
      <c r="E477" s="24">
        <f>IF($A477="","",IF($C477="","",IFERROR(INDEX(tblRoster[Course / Section],MATCH($C477,tblRoster[Enrollment ID],0)),"")))</f>
        <v/>
      </c>
      <c r="F477" s="20" t="n"/>
      <c r="G477" s="22" t="n"/>
      <c r="H477" s="20" t="n"/>
      <c r="I477" s="23">
        <f>IF($A477="","",IF(OR($B477="",$C477="",$G477="",$H477=""),"",IF(AND($H477="Yes",Dashboard!$B$5="No"),0,$G477)))</f>
        <v/>
      </c>
      <c r="J477" s="20" t="n"/>
      <c r="K477" s="20" t="n"/>
      <c r="L477" s="37" t="n"/>
      <c r="M477" s="24">
        <f>IF($A477="","",IF(COUNTIF(tblAbsenceLog[Record ID],$A477)&gt;1,"Duplicate Record ID",IF($B477="","Missing Absence Date",IF($C477="","Missing Enrollment ID",IF(COUNTIF(tblRoster[Enrollment ID],$C477)=0,"Enrollment ID Not Found",IF($F477="","Missing Category",IF(OR($G477="",NOT(ISNUMBER($G477)),$G477&lt;=0),"Invalid Absence Units",IF($H477="","Missing Excused Status",IF($B477&gt;Dashboard!$B$4,"Future to As of Date","OK")))))))))</f>
        <v/>
      </c>
    </row>
    <row r="478">
      <c r="A478" s="20" t="n"/>
      <c r="B478" s="37" t="n"/>
      <c r="C478" s="20" t="n"/>
      <c r="D478" s="24">
        <f>IF($A478="","",IF($C478="","",IFERROR(INDEX(tblRoster[Participant Name],MATCH($C478,tblRoster[Enrollment ID],0)),"")))</f>
        <v/>
      </c>
      <c r="E478" s="24">
        <f>IF($A478="","",IF($C478="","",IFERROR(INDEX(tblRoster[Course / Section],MATCH($C478,tblRoster[Enrollment ID],0)),"")))</f>
        <v/>
      </c>
      <c r="F478" s="20" t="n"/>
      <c r="G478" s="22" t="n"/>
      <c r="H478" s="20" t="n"/>
      <c r="I478" s="23">
        <f>IF($A478="","",IF(OR($B478="",$C478="",$G478="",$H478=""),"",IF(AND($H478="Yes",Dashboard!$B$5="No"),0,$G478)))</f>
        <v/>
      </c>
      <c r="J478" s="20" t="n"/>
      <c r="K478" s="20" t="n"/>
      <c r="L478" s="37" t="n"/>
      <c r="M478" s="24">
        <f>IF($A478="","",IF(COUNTIF(tblAbsenceLog[Record ID],$A478)&gt;1,"Duplicate Record ID",IF($B478="","Missing Absence Date",IF($C478="","Missing Enrollment ID",IF(COUNTIF(tblRoster[Enrollment ID],$C478)=0,"Enrollment ID Not Found",IF($F478="","Missing Category",IF(OR($G478="",NOT(ISNUMBER($G478)),$G478&lt;=0),"Invalid Absence Units",IF($H478="","Missing Excused Status",IF($B478&gt;Dashboard!$B$4,"Future to As of Date","OK")))))))))</f>
        <v/>
      </c>
    </row>
    <row r="479">
      <c r="A479" s="20" t="n"/>
      <c r="B479" s="37" t="n"/>
      <c r="C479" s="20" t="n"/>
      <c r="D479" s="24">
        <f>IF($A479="","",IF($C479="","",IFERROR(INDEX(tblRoster[Participant Name],MATCH($C479,tblRoster[Enrollment ID],0)),"")))</f>
        <v/>
      </c>
      <c r="E479" s="24">
        <f>IF($A479="","",IF($C479="","",IFERROR(INDEX(tblRoster[Course / Section],MATCH($C479,tblRoster[Enrollment ID],0)),"")))</f>
        <v/>
      </c>
      <c r="F479" s="20" t="n"/>
      <c r="G479" s="22" t="n"/>
      <c r="H479" s="20" t="n"/>
      <c r="I479" s="23">
        <f>IF($A479="","",IF(OR($B479="",$C479="",$G479="",$H479=""),"",IF(AND($H479="Yes",Dashboard!$B$5="No"),0,$G479)))</f>
        <v/>
      </c>
      <c r="J479" s="20" t="n"/>
      <c r="K479" s="20" t="n"/>
      <c r="L479" s="37" t="n"/>
      <c r="M479" s="24">
        <f>IF($A479="","",IF(COUNTIF(tblAbsenceLog[Record ID],$A479)&gt;1,"Duplicate Record ID",IF($B479="","Missing Absence Date",IF($C479="","Missing Enrollment ID",IF(COUNTIF(tblRoster[Enrollment ID],$C479)=0,"Enrollment ID Not Found",IF($F479="","Missing Category",IF(OR($G479="",NOT(ISNUMBER($G479)),$G479&lt;=0),"Invalid Absence Units",IF($H479="","Missing Excused Status",IF($B479&gt;Dashboard!$B$4,"Future to As of Date","OK")))))))))</f>
        <v/>
      </c>
    </row>
    <row r="480">
      <c r="A480" s="20" t="n"/>
      <c r="B480" s="37" t="n"/>
      <c r="C480" s="20" t="n"/>
      <c r="D480" s="24">
        <f>IF($A480="","",IF($C480="","",IFERROR(INDEX(tblRoster[Participant Name],MATCH($C480,tblRoster[Enrollment ID],0)),"")))</f>
        <v/>
      </c>
      <c r="E480" s="24">
        <f>IF($A480="","",IF($C480="","",IFERROR(INDEX(tblRoster[Course / Section],MATCH($C480,tblRoster[Enrollment ID],0)),"")))</f>
        <v/>
      </c>
      <c r="F480" s="20" t="n"/>
      <c r="G480" s="22" t="n"/>
      <c r="H480" s="20" t="n"/>
      <c r="I480" s="23">
        <f>IF($A480="","",IF(OR($B480="",$C480="",$G480="",$H480=""),"",IF(AND($H480="Yes",Dashboard!$B$5="No"),0,$G480)))</f>
        <v/>
      </c>
      <c r="J480" s="20" t="n"/>
      <c r="K480" s="20" t="n"/>
      <c r="L480" s="37" t="n"/>
      <c r="M480" s="24">
        <f>IF($A480="","",IF(COUNTIF(tblAbsenceLog[Record ID],$A480)&gt;1,"Duplicate Record ID",IF($B480="","Missing Absence Date",IF($C480="","Missing Enrollment ID",IF(COUNTIF(tblRoster[Enrollment ID],$C480)=0,"Enrollment ID Not Found",IF($F480="","Missing Category",IF(OR($G480="",NOT(ISNUMBER($G480)),$G480&lt;=0),"Invalid Absence Units",IF($H480="","Missing Excused Status",IF($B480&gt;Dashboard!$B$4,"Future to As of Date","OK")))))))))</f>
        <v/>
      </c>
    </row>
    <row r="481">
      <c r="A481" s="20" t="n"/>
      <c r="B481" s="37" t="n"/>
      <c r="C481" s="20" t="n"/>
      <c r="D481" s="24">
        <f>IF($A481="","",IF($C481="","",IFERROR(INDEX(tblRoster[Participant Name],MATCH($C481,tblRoster[Enrollment ID],0)),"")))</f>
        <v/>
      </c>
      <c r="E481" s="24">
        <f>IF($A481="","",IF($C481="","",IFERROR(INDEX(tblRoster[Course / Section],MATCH($C481,tblRoster[Enrollment ID],0)),"")))</f>
        <v/>
      </c>
      <c r="F481" s="20" t="n"/>
      <c r="G481" s="22" t="n"/>
      <c r="H481" s="20" t="n"/>
      <c r="I481" s="23">
        <f>IF($A481="","",IF(OR($B481="",$C481="",$G481="",$H481=""),"",IF(AND($H481="Yes",Dashboard!$B$5="No"),0,$G481)))</f>
        <v/>
      </c>
      <c r="J481" s="20" t="n"/>
      <c r="K481" s="20" t="n"/>
      <c r="L481" s="37" t="n"/>
      <c r="M481" s="24">
        <f>IF($A481="","",IF(COUNTIF(tblAbsenceLog[Record ID],$A481)&gt;1,"Duplicate Record ID",IF($B481="","Missing Absence Date",IF($C481="","Missing Enrollment ID",IF(COUNTIF(tblRoster[Enrollment ID],$C481)=0,"Enrollment ID Not Found",IF($F481="","Missing Category",IF(OR($G481="",NOT(ISNUMBER($G481)),$G481&lt;=0),"Invalid Absence Units",IF($H481="","Missing Excused Status",IF($B481&gt;Dashboard!$B$4,"Future to As of Date","OK")))))))))</f>
        <v/>
      </c>
    </row>
    <row r="482">
      <c r="A482" s="20" t="n"/>
      <c r="B482" s="37" t="n"/>
      <c r="C482" s="20" t="n"/>
      <c r="D482" s="24">
        <f>IF($A482="","",IF($C482="","",IFERROR(INDEX(tblRoster[Participant Name],MATCH($C482,tblRoster[Enrollment ID],0)),"")))</f>
        <v/>
      </c>
      <c r="E482" s="24">
        <f>IF($A482="","",IF($C482="","",IFERROR(INDEX(tblRoster[Course / Section],MATCH($C482,tblRoster[Enrollment ID],0)),"")))</f>
        <v/>
      </c>
      <c r="F482" s="20" t="n"/>
      <c r="G482" s="22" t="n"/>
      <c r="H482" s="20" t="n"/>
      <c r="I482" s="23">
        <f>IF($A482="","",IF(OR($B482="",$C482="",$G482="",$H482=""),"",IF(AND($H482="Yes",Dashboard!$B$5="No"),0,$G482)))</f>
        <v/>
      </c>
      <c r="J482" s="20" t="n"/>
      <c r="K482" s="20" t="n"/>
      <c r="L482" s="37" t="n"/>
      <c r="M482" s="24">
        <f>IF($A482="","",IF(COUNTIF(tblAbsenceLog[Record ID],$A482)&gt;1,"Duplicate Record ID",IF($B482="","Missing Absence Date",IF($C482="","Missing Enrollment ID",IF(COUNTIF(tblRoster[Enrollment ID],$C482)=0,"Enrollment ID Not Found",IF($F482="","Missing Category",IF(OR($G482="",NOT(ISNUMBER($G482)),$G482&lt;=0),"Invalid Absence Units",IF($H482="","Missing Excused Status",IF($B482&gt;Dashboard!$B$4,"Future to As of Date","OK")))))))))</f>
        <v/>
      </c>
    </row>
    <row r="483">
      <c r="A483" s="20" t="n"/>
      <c r="B483" s="37" t="n"/>
      <c r="C483" s="20" t="n"/>
      <c r="D483" s="24">
        <f>IF($A483="","",IF($C483="","",IFERROR(INDEX(tblRoster[Participant Name],MATCH($C483,tblRoster[Enrollment ID],0)),"")))</f>
        <v/>
      </c>
      <c r="E483" s="24">
        <f>IF($A483="","",IF($C483="","",IFERROR(INDEX(tblRoster[Course / Section],MATCH($C483,tblRoster[Enrollment ID],0)),"")))</f>
        <v/>
      </c>
      <c r="F483" s="20" t="n"/>
      <c r="G483" s="22" t="n"/>
      <c r="H483" s="20" t="n"/>
      <c r="I483" s="23">
        <f>IF($A483="","",IF(OR($B483="",$C483="",$G483="",$H483=""),"",IF(AND($H483="Yes",Dashboard!$B$5="No"),0,$G483)))</f>
        <v/>
      </c>
      <c r="J483" s="20" t="n"/>
      <c r="K483" s="20" t="n"/>
      <c r="L483" s="37" t="n"/>
      <c r="M483" s="24">
        <f>IF($A483="","",IF(COUNTIF(tblAbsenceLog[Record ID],$A483)&gt;1,"Duplicate Record ID",IF($B483="","Missing Absence Date",IF($C483="","Missing Enrollment ID",IF(COUNTIF(tblRoster[Enrollment ID],$C483)=0,"Enrollment ID Not Found",IF($F483="","Missing Category",IF(OR($G483="",NOT(ISNUMBER($G483)),$G483&lt;=0),"Invalid Absence Units",IF($H483="","Missing Excused Status",IF($B483&gt;Dashboard!$B$4,"Future to As of Date","OK")))))))))</f>
        <v/>
      </c>
    </row>
    <row r="484">
      <c r="A484" s="20" t="n"/>
      <c r="B484" s="37" t="n"/>
      <c r="C484" s="20" t="n"/>
      <c r="D484" s="24">
        <f>IF($A484="","",IF($C484="","",IFERROR(INDEX(tblRoster[Participant Name],MATCH($C484,tblRoster[Enrollment ID],0)),"")))</f>
        <v/>
      </c>
      <c r="E484" s="24">
        <f>IF($A484="","",IF($C484="","",IFERROR(INDEX(tblRoster[Course / Section],MATCH($C484,tblRoster[Enrollment ID],0)),"")))</f>
        <v/>
      </c>
      <c r="F484" s="20" t="n"/>
      <c r="G484" s="22" t="n"/>
      <c r="H484" s="20" t="n"/>
      <c r="I484" s="23">
        <f>IF($A484="","",IF(OR($B484="",$C484="",$G484="",$H484=""),"",IF(AND($H484="Yes",Dashboard!$B$5="No"),0,$G484)))</f>
        <v/>
      </c>
      <c r="J484" s="20" t="n"/>
      <c r="K484" s="20" t="n"/>
      <c r="L484" s="37" t="n"/>
      <c r="M484" s="24">
        <f>IF($A484="","",IF(COUNTIF(tblAbsenceLog[Record ID],$A484)&gt;1,"Duplicate Record ID",IF($B484="","Missing Absence Date",IF($C484="","Missing Enrollment ID",IF(COUNTIF(tblRoster[Enrollment ID],$C484)=0,"Enrollment ID Not Found",IF($F484="","Missing Category",IF(OR($G484="",NOT(ISNUMBER($G484)),$G484&lt;=0),"Invalid Absence Units",IF($H484="","Missing Excused Status",IF($B484&gt;Dashboard!$B$4,"Future to As of Date","OK")))))))))</f>
        <v/>
      </c>
    </row>
    <row r="485">
      <c r="A485" s="20" t="n"/>
      <c r="B485" s="37" t="n"/>
      <c r="C485" s="20" t="n"/>
      <c r="D485" s="24">
        <f>IF($A485="","",IF($C485="","",IFERROR(INDEX(tblRoster[Participant Name],MATCH($C485,tblRoster[Enrollment ID],0)),"")))</f>
        <v/>
      </c>
      <c r="E485" s="24">
        <f>IF($A485="","",IF($C485="","",IFERROR(INDEX(tblRoster[Course / Section],MATCH($C485,tblRoster[Enrollment ID],0)),"")))</f>
        <v/>
      </c>
      <c r="F485" s="20" t="n"/>
      <c r="G485" s="22" t="n"/>
      <c r="H485" s="20" t="n"/>
      <c r="I485" s="23">
        <f>IF($A485="","",IF(OR($B485="",$C485="",$G485="",$H485=""),"",IF(AND($H485="Yes",Dashboard!$B$5="No"),0,$G485)))</f>
        <v/>
      </c>
      <c r="J485" s="20" t="n"/>
      <c r="K485" s="20" t="n"/>
      <c r="L485" s="37" t="n"/>
      <c r="M485" s="24">
        <f>IF($A485="","",IF(COUNTIF(tblAbsenceLog[Record ID],$A485)&gt;1,"Duplicate Record ID",IF($B485="","Missing Absence Date",IF($C485="","Missing Enrollment ID",IF(COUNTIF(tblRoster[Enrollment ID],$C485)=0,"Enrollment ID Not Found",IF($F485="","Missing Category",IF(OR($G485="",NOT(ISNUMBER($G485)),$G485&lt;=0),"Invalid Absence Units",IF($H485="","Missing Excused Status",IF($B485&gt;Dashboard!$B$4,"Future to As of Date","OK")))))))))</f>
        <v/>
      </c>
    </row>
    <row r="486">
      <c r="A486" s="20" t="n"/>
      <c r="B486" s="37" t="n"/>
      <c r="C486" s="20" t="n"/>
      <c r="D486" s="24">
        <f>IF($A486="","",IF($C486="","",IFERROR(INDEX(tblRoster[Participant Name],MATCH($C486,tblRoster[Enrollment ID],0)),"")))</f>
        <v/>
      </c>
      <c r="E486" s="24">
        <f>IF($A486="","",IF($C486="","",IFERROR(INDEX(tblRoster[Course / Section],MATCH($C486,tblRoster[Enrollment ID],0)),"")))</f>
        <v/>
      </c>
      <c r="F486" s="20" t="n"/>
      <c r="G486" s="22" t="n"/>
      <c r="H486" s="20" t="n"/>
      <c r="I486" s="23">
        <f>IF($A486="","",IF(OR($B486="",$C486="",$G486="",$H486=""),"",IF(AND($H486="Yes",Dashboard!$B$5="No"),0,$G486)))</f>
        <v/>
      </c>
      <c r="J486" s="20" t="n"/>
      <c r="K486" s="20" t="n"/>
      <c r="L486" s="37" t="n"/>
      <c r="M486" s="24">
        <f>IF($A486="","",IF(COUNTIF(tblAbsenceLog[Record ID],$A486)&gt;1,"Duplicate Record ID",IF($B486="","Missing Absence Date",IF($C486="","Missing Enrollment ID",IF(COUNTIF(tblRoster[Enrollment ID],$C486)=0,"Enrollment ID Not Found",IF($F486="","Missing Category",IF(OR($G486="",NOT(ISNUMBER($G486)),$G486&lt;=0),"Invalid Absence Units",IF($H486="","Missing Excused Status",IF($B486&gt;Dashboard!$B$4,"Future to As of Date","OK")))))))))</f>
        <v/>
      </c>
    </row>
    <row r="487">
      <c r="A487" s="20" t="n"/>
      <c r="B487" s="37" t="n"/>
      <c r="C487" s="20" t="n"/>
      <c r="D487" s="24">
        <f>IF($A487="","",IF($C487="","",IFERROR(INDEX(tblRoster[Participant Name],MATCH($C487,tblRoster[Enrollment ID],0)),"")))</f>
        <v/>
      </c>
      <c r="E487" s="24">
        <f>IF($A487="","",IF($C487="","",IFERROR(INDEX(tblRoster[Course / Section],MATCH($C487,tblRoster[Enrollment ID],0)),"")))</f>
        <v/>
      </c>
      <c r="F487" s="20" t="n"/>
      <c r="G487" s="22" t="n"/>
      <c r="H487" s="20" t="n"/>
      <c r="I487" s="23">
        <f>IF($A487="","",IF(OR($B487="",$C487="",$G487="",$H487=""),"",IF(AND($H487="Yes",Dashboard!$B$5="No"),0,$G487)))</f>
        <v/>
      </c>
      <c r="J487" s="20" t="n"/>
      <c r="K487" s="20" t="n"/>
      <c r="L487" s="37" t="n"/>
      <c r="M487" s="24">
        <f>IF($A487="","",IF(COUNTIF(tblAbsenceLog[Record ID],$A487)&gt;1,"Duplicate Record ID",IF($B487="","Missing Absence Date",IF($C487="","Missing Enrollment ID",IF(COUNTIF(tblRoster[Enrollment ID],$C487)=0,"Enrollment ID Not Found",IF($F487="","Missing Category",IF(OR($G487="",NOT(ISNUMBER($G487)),$G487&lt;=0),"Invalid Absence Units",IF($H487="","Missing Excused Status",IF($B487&gt;Dashboard!$B$4,"Future to As of Date","OK")))))))))</f>
        <v/>
      </c>
    </row>
    <row r="488">
      <c r="A488" s="20" t="n"/>
      <c r="B488" s="37" t="n"/>
      <c r="C488" s="20" t="n"/>
      <c r="D488" s="24">
        <f>IF($A488="","",IF($C488="","",IFERROR(INDEX(tblRoster[Participant Name],MATCH($C488,tblRoster[Enrollment ID],0)),"")))</f>
        <v/>
      </c>
      <c r="E488" s="24">
        <f>IF($A488="","",IF($C488="","",IFERROR(INDEX(tblRoster[Course / Section],MATCH($C488,tblRoster[Enrollment ID],0)),"")))</f>
        <v/>
      </c>
      <c r="F488" s="20" t="n"/>
      <c r="G488" s="22" t="n"/>
      <c r="H488" s="20" t="n"/>
      <c r="I488" s="23">
        <f>IF($A488="","",IF(OR($B488="",$C488="",$G488="",$H488=""),"",IF(AND($H488="Yes",Dashboard!$B$5="No"),0,$G488)))</f>
        <v/>
      </c>
      <c r="J488" s="20" t="n"/>
      <c r="K488" s="20" t="n"/>
      <c r="L488" s="37" t="n"/>
      <c r="M488" s="24">
        <f>IF($A488="","",IF(COUNTIF(tblAbsenceLog[Record ID],$A488)&gt;1,"Duplicate Record ID",IF($B488="","Missing Absence Date",IF($C488="","Missing Enrollment ID",IF(COUNTIF(tblRoster[Enrollment ID],$C488)=0,"Enrollment ID Not Found",IF($F488="","Missing Category",IF(OR($G488="",NOT(ISNUMBER($G488)),$G488&lt;=0),"Invalid Absence Units",IF($H488="","Missing Excused Status",IF($B488&gt;Dashboard!$B$4,"Future to As of Date","OK")))))))))</f>
        <v/>
      </c>
    </row>
    <row r="489">
      <c r="A489" s="20" t="n"/>
      <c r="B489" s="37" t="n"/>
      <c r="C489" s="20" t="n"/>
      <c r="D489" s="24">
        <f>IF($A489="","",IF($C489="","",IFERROR(INDEX(tblRoster[Participant Name],MATCH($C489,tblRoster[Enrollment ID],0)),"")))</f>
        <v/>
      </c>
      <c r="E489" s="24">
        <f>IF($A489="","",IF($C489="","",IFERROR(INDEX(tblRoster[Course / Section],MATCH($C489,tblRoster[Enrollment ID],0)),"")))</f>
        <v/>
      </c>
      <c r="F489" s="20" t="n"/>
      <c r="G489" s="22" t="n"/>
      <c r="H489" s="20" t="n"/>
      <c r="I489" s="23">
        <f>IF($A489="","",IF(OR($B489="",$C489="",$G489="",$H489=""),"",IF(AND($H489="Yes",Dashboard!$B$5="No"),0,$G489)))</f>
        <v/>
      </c>
      <c r="J489" s="20" t="n"/>
      <c r="K489" s="20" t="n"/>
      <c r="L489" s="37" t="n"/>
      <c r="M489" s="24">
        <f>IF($A489="","",IF(COUNTIF(tblAbsenceLog[Record ID],$A489)&gt;1,"Duplicate Record ID",IF($B489="","Missing Absence Date",IF($C489="","Missing Enrollment ID",IF(COUNTIF(tblRoster[Enrollment ID],$C489)=0,"Enrollment ID Not Found",IF($F489="","Missing Category",IF(OR($G489="",NOT(ISNUMBER($G489)),$G489&lt;=0),"Invalid Absence Units",IF($H489="","Missing Excused Status",IF($B489&gt;Dashboard!$B$4,"Future to As of Date","OK")))))))))</f>
        <v/>
      </c>
    </row>
    <row r="490">
      <c r="A490" s="20" t="n"/>
      <c r="B490" s="37" t="n"/>
      <c r="C490" s="20" t="n"/>
      <c r="D490" s="24">
        <f>IF($A490="","",IF($C490="","",IFERROR(INDEX(tblRoster[Participant Name],MATCH($C490,tblRoster[Enrollment ID],0)),"")))</f>
        <v/>
      </c>
      <c r="E490" s="24">
        <f>IF($A490="","",IF($C490="","",IFERROR(INDEX(tblRoster[Course / Section],MATCH($C490,tblRoster[Enrollment ID],0)),"")))</f>
        <v/>
      </c>
      <c r="F490" s="20" t="n"/>
      <c r="G490" s="22" t="n"/>
      <c r="H490" s="20" t="n"/>
      <c r="I490" s="23">
        <f>IF($A490="","",IF(OR($B490="",$C490="",$G490="",$H490=""),"",IF(AND($H490="Yes",Dashboard!$B$5="No"),0,$G490)))</f>
        <v/>
      </c>
      <c r="J490" s="20" t="n"/>
      <c r="K490" s="20" t="n"/>
      <c r="L490" s="37" t="n"/>
      <c r="M490" s="24">
        <f>IF($A490="","",IF(COUNTIF(tblAbsenceLog[Record ID],$A490)&gt;1,"Duplicate Record ID",IF($B490="","Missing Absence Date",IF($C490="","Missing Enrollment ID",IF(COUNTIF(tblRoster[Enrollment ID],$C490)=0,"Enrollment ID Not Found",IF($F490="","Missing Category",IF(OR($G490="",NOT(ISNUMBER($G490)),$G490&lt;=0),"Invalid Absence Units",IF($H490="","Missing Excused Status",IF($B490&gt;Dashboard!$B$4,"Future to As of Date","OK")))))))))</f>
        <v/>
      </c>
    </row>
    <row r="491">
      <c r="A491" s="20" t="n"/>
      <c r="B491" s="37" t="n"/>
      <c r="C491" s="20" t="n"/>
      <c r="D491" s="24">
        <f>IF($A491="","",IF($C491="","",IFERROR(INDEX(tblRoster[Participant Name],MATCH($C491,tblRoster[Enrollment ID],0)),"")))</f>
        <v/>
      </c>
      <c r="E491" s="24">
        <f>IF($A491="","",IF($C491="","",IFERROR(INDEX(tblRoster[Course / Section],MATCH($C491,tblRoster[Enrollment ID],0)),"")))</f>
        <v/>
      </c>
      <c r="F491" s="20" t="n"/>
      <c r="G491" s="22" t="n"/>
      <c r="H491" s="20" t="n"/>
      <c r="I491" s="23">
        <f>IF($A491="","",IF(OR($B491="",$C491="",$G491="",$H491=""),"",IF(AND($H491="Yes",Dashboard!$B$5="No"),0,$G491)))</f>
        <v/>
      </c>
      <c r="J491" s="20" t="n"/>
      <c r="K491" s="20" t="n"/>
      <c r="L491" s="37" t="n"/>
      <c r="M491" s="24">
        <f>IF($A491="","",IF(COUNTIF(tblAbsenceLog[Record ID],$A491)&gt;1,"Duplicate Record ID",IF($B491="","Missing Absence Date",IF($C491="","Missing Enrollment ID",IF(COUNTIF(tblRoster[Enrollment ID],$C491)=0,"Enrollment ID Not Found",IF($F491="","Missing Category",IF(OR($G491="",NOT(ISNUMBER($G491)),$G491&lt;=0),"Invalid Absence Units",IF($H491="","Missing Excused Status",IF($B491&gt;Dashboard!$B$4,"Future to As of Date","OK")))))))))</f>
        <v/>
      </c>
    </row>
    <row r="492">
      <c r="A492" s="20" t="n"/>
      <c r="B492" s="37" t="n"/>
      <c r="C492" s="20" t="n"/>
      <c r="D492" s="24">
        <f>IF($A492="","",IF($C492="","",IFERROR(INDEX(tblRoster[Participant Name],MATCH($C492,tblRoster[Enrollment ID],0)),"")))</f>
        <v/>
      </c>
      <c r="E492" s="24">
        <f>IF($A492="","",IF($C492="","",IFERROR(INDEX(tblRoster[Course / Section],MATCH($C492,tblRoster[Enrollment ID],0)),"")))</f>
        <v/>
      </c>
      <c r="F492" s="20" t="n"/>
      <c r="G492" s="22" t="n"/>
      <c r="H492" s="20" t="n"/>
      <c r="I492" s="23">
        <f>IF($A492="","",IF(OR($B492="",$C492="",$G492="",$H492=""),"",IF(AND($H492="Yes",Dashboard!$B$5="No"),0,$G492)))</f>
        <v/>
      </c>
      <c r="J492" s="20" t="n"/>
      <c r="K492" s="20" t="n"/>
      <c r="L492" s="37" t="n"/>
      <c r="M492" s="24">
        <f>IF($A492="","",IF(COUNTIF(tblAbsenceLog[Record ID],$A492)&gt;1,"Duplicate Record ID",IF($B492="","Missing Absence Date",IF($C492="","Missing Enrollment ID",IF(COUNTIF(tblRoster[Enrollment ID],$C492)=0,"Enrollment ID Not Found",IF($F492="","Missing Category",IF(OR($G492="",NOT(ISNUMBER($G492)),$G492&lt;=0),"Invalid Absence Units",IF($H492="","Missing Excused Status",IF($B492&gt;Dashboard!$B$4,"Future to As of Date","OK")))))))))</f>
        <v/>
      </c>
    </row>
    <row r="493">
      <c r="A493" s="20" t="n"/>
      <c r="B493" s="37" t="n"/>
      <c r="C493" s="20" t="n"/>
      <c r="D493" s="24">
        <f>IF($A493="","",IF($C493="","",IFERROR(INDEX(tblRoster[Participant Name],MATCH($C493,tblRoster[Enrollment ID],0)),"")))</f>
        <v/>
      </c>
      <c r="E493" s="24">
        <f>IF($A493="","",IF($C493="","",IFERROR(INDEX(tblRoster[Course / Section],MATCH($C493,tblRoster[Enrollment ID],0)),"")))</f>
        <v/>
      </c>
      <c r="F493" s="20" t="n"/>
      <c r="G493" s="22" t="n"/>
      <c r="H493" s="20" t="n"/>
      <c r="I493" s="23">
        <f>IF($A493="","",IF(OR($B493="",$C493="",$G493="",$H493=""),"",IF(AND($H493="Yes",Dashboard!$B$5="No"),0,$G493)))</f>
        <v/>
      </c>
      <c r="J493" s="20" t="n"/>
      <c r="K493" s="20" t="n"/>
      <c r="L493" s="37" t="n"/>
      <c r="M493" s="24">
        <f>IF($A493="","",IF(COUNTIF(tblAbsenceLog[Record ID],$A493)&gt;1,"Duplicate Record ID",IF($B493="","Missing Absence Date",IF($C493="","Missing Enrollment ID",IF(COUNTIF(tblRoster[Enrollment ID],$C493)=0,"Enrollment ID Not Found",IF($F493="","Missing Category",IF(OR($G493="",NOT(ISNUMBER($G493)),$G493&lt;=0),"Invalid Absence Units",IF($H493="","Missing Excused Status",IF($B493&gt;Dashboard!$B$4,"Future to As of Date","OK")))))))))</f>
        <v/>
      </c>
    </row>
    <row r="494">
      <c r="A494" s="20" t="n"/>
      <c r="B494" s="37" t="n"/>
      <c r="C494" s="20" t="n"/>
      <c r="D494" s="24">
        <f>IF($A494="","",IF($C494="","",IFERROR(INDEX(tblRoster[Participant Name],MATCH($C494,tblRoster[Enrollment ID],0)),"")))</f>
        <v/>
      </c>
      <c r="E494" s="24">
        <f>IF($A494="","",IF($C494="","",IFERROR(INDEX(tblRoster[Course / Section],MATCH($C494,tblRoster[Enrollment ID],0)),"")))</f>
        <v/>
      </c>
      <c r="F494" s="20" t="n"/>
      <c r="G494" s="22" t="n"/>
      <c r="H494" s="20" t="n"/>
      <c r="I494" s="23">
        <f>IF($A494="","",IF(OR($B494="",$C494="",$G494="",$H494=""),"",IF(AND($H494="Yes",Dashboard!$B$5="No"),0,$G494)))</f>
        <v/>
      </c>
      <c r="J494" s="20" t="n"/>
      <c r="K494" s="20" t="n"/>
      <c r="L494" s="37" t="n"/>
      <c r="M494" s="24">
        <f>IF($A494="","",IF(COUNTIF(tblAbsenceLog[Record ID],$A494)&gt;1,"Duplicate Record ID",IF($B494="","Missing Absence Date",IF($C494="","Missing Enrollment ID",IF(COUNTIF(tblRoster[Enrollment ID],$C494)=0,"Enrollment ID Not Found",IF($F494="","Missing Category",IF(OR($G494="",NOT(ISNUMBER($G494)),$G494&lt;=0),"Invalid Absence Units",IF($H494="","Missing Excused Status",IF($B494&gt;Dashboard!$B$4,"Future to As of Date","OK")))))))))</f>
        <v/>
      </c>
    </row>
    <row r="495">
      <c r="A495" s="20" t="n"/>
      <c r="B495" s="37" t="n"/>
      <c r="C495" s="20" t="n"/>
      <c r="D495" s="24">
        <f>IF($A495="","",IF($C495="","",IFERROR(INDEX(tblRoster[Participant Name],MATCH($C495,tblRoster[Enrollment ID],0)),"")))</f>
        <v/>
      </c>
      <c r="E495" s="24">
        <f>IF($A495="","",IF($C495="","",IFERROR(INDEX(tblRoster[Course / Section],MATCH($C495,tblRoster[Enrollment ID],0)),"")))</f>
        <v/>
      </c>
      <c r="F495" s="20" t="n"/>
      <c r="G495" s="22" t="n"/>
      <c r="H495" s="20" t="n"/>
      <c r="I495" s="23">
        <f>IF($A495="","",IF(OR($B495="",$C495="",$G495="",$H495=""),"",IF(AND($H495="Yes",Dashboard!$B$5="No"),0,$G495)))</f>
        <v/>
      </c>
      <c r="J495" s="20" t="n"/>
      <c r="K495" s="20" t="n"/>
      <c r="L495" s="37" t="n"/>
      <c r="M495" s="24">
        <f>IF($A495="","",IF(COUNTIF(tblAbsenceLog[Record ID],$A495)&gt;1,"Duplicate Record ID",IF($B495="","Missing Absence Date",IF($C495="","Missing Enrollment ID",IF(COUNTIF(tblRoster[Enrollment ID],$C495)=0,"Enrollment ID Not Found",IF($F495="","Missing Category",IF(OR($G495="",NOT(ISNUMBER($G495)),$G495&lt;=0),"Invalid Absence Units",IF($H495="","Missing Excused Status",IF($B495&gt;Dashboard!$B$4,"Future to As of Date","OK")))))))))</f>
        <v/>
      </c>
    </row>
    <row r="496">
      <c r="A496" s="20" t="n"/>
      <c r="B496" s="37" t="n"/>
      <c r="C496" s="20" t="n"/>
      <c r="D496" s="24">
        <f>IF($A496="","",IF($C496="","",IFERROR(INDEX(tblRoster[Participant Name],MATCH($C496,tblRoster[Enrollment ID],0)),"")))</f>
        <v/>
      </c>
      <c r="E496" s="24">
        <f>IF($A496="","",IF($C496="","",IFERROR(INDEX(tblRoster[Course / Section],MATCH($C496,tblRoster[Enrollment ID],0)),"")))</f>
        <v/>
      </c>
      <c r="F496" s="20" t="n"/>
      <c r="G496" s="22" t="n"/>
      <c r="H496" s="20" t="n"/>
      <c r="I496" s="23">
        <f>IF($A496="","",IF(OR($B496="",$C496="",$G496="",$H496=""),"",IF(AND($H496="Yes",Dashboard!$B$5="No"),0,$G496)))</f>
        <v/>
      </c>
      <c r="J496" s="20" t="n"/>
      <c r="K496" s="20" t="n"/>
      <c r="L496" s="37" t="n"/>
      <c r="M496" s="24">
        <f>IF($A496="","",IF(COUNTIF(tblAbsenceLog[Record ID],$A496)&gt;1,"Duplicate Record ID",IF($B496="","Missing Absence Date",IF($C496="","Missing Enrollment ID",IF(COUNTIF(tblRoster[Enrollment ID],$C496)=0,"Enrollment ID Not Found",IF($F496="","Missing Category",IF(OR($G496="",NOT(ISNUMBER($G496)),$G496&lt;=0),"Invalid Absence Units",IF($H496="","Missing Excused Status",IF($B496&gt;Dashboard!$B$4,"Future to As of Date","OK")))))))))</f>
        <v/>
      </c>
    </row>
    <row r="497">
      <c r="A497" s="20" t="n"/>
      <c r="B497" s="37" t="n"/>
      <c r="C497" s="20" t="n"/>
      <c r="D497" s="24">
        <f>IF($A497="","",IF($C497="","",IFERROR(INDEX(tblRoster[Participant Name],MATCH($C497,tblRoster[Enrollment ID],0)),"")))</f>
        <v/>
      </c>
      <c r="E497" s="24">
        <f>IF($A497="","",IF($C497="","",IFERROR(INDEX(tblRoster[Course / Section],MATCH($C497,tblRoster[Enrollment ID],0)),"")))</f>
        <v/>
      </c>
      <c r="F497" s="20" t="n"/>
      <c r="G497" s="22" t="n"/>
      <c r="H497" s="20" t="n"/>
      <c r="I497" s="23">
        <f>IF($A497="","",IF(OR($B497="",$C497="",$G497="",$H497=""),"",IF(AND($H497="Yes",Dashboard!$B$5="No"),0,$G497)))</f>
        <v/>
      </c>
      <c r="J497" s="20" t="n"/>
      <c r="K497" s="20" t="n"/>
      <c r="L497" s="37" t="n"/>
      <c r="M497" s="24">
        <f>IF($A497="","",IF(COUNTIF(tblAbsenceLog[Record ID],$A497)&gt;1,"Duplicate Record ID",IF($B497="","Missing Absence Date",IF($C497="","Missing Enrollment ID",IF(COUNTIF(tblRoster[Enrollment ID],$C497)=0,"Enrollment ID Not Found",IF($F497="","Missing Category",IF(OR($G497="",NOT(ISNUMBER($G497)),$G497&lt;=0),"Invalid Absence Units",IF($H497="","Missing Excused Status",IF($B497&gt;Dashboard!$B$4,"Future to As of Date","OK")))))))))</f>
        <v/>
      </c>
    </row>
    <row r="498">
      <c r="A498" s="20" t="n"/>
      <c r="B498" s="37" t="n"/>
      <c r="C498" s="20" t="n"/>
      <c r="D498" s="24">
        <f>IF($A498="","",IF($C498="","",IFERROR(INDEX(tblRoster[Participant Name],MATCH($C498,tblRoster[Enrollment ID],0)),"")))</f>
        <v/>
      </c>
      <c r="E498" s="24">
        <f>IF($A498="","",IF($C498="","",IFERROR(INDEX(tblRoster[Course / Section],MATCH($C498,tblRoster[Enrollment ID],0)),"")))</f>
        <v/>
      </c>
      <c r="F498" s="20" t="n"/>
      <c r="G498" s="22" t="n"/>
      <c r="H498" s="20" t="n"/>
      <c r="I498" s="23">
        <f>IF($A498="","",IF(OR($B498="",$C498="",$G498="",$H498=""),"",IF(AND($H498="Yes",Dashboard!$B$5="No"),0,$G498)))</f>
        <v/>
      </c>
      <c r="J498" s="20" t="n"/>
      <c r="K498" s="20" t="n"/>
      <c r="L498" s="37" t="n"/>
      <c r="M498" s="24">
        <f>IF($A498="","",IF(COUNTIF(tblAbsenceLog[Record ID],$A498)&gt;1,"Duplicate Record ID",IF($B498="","Missing Absence Date",IF($C498="","Missing Enrollment ID",IF(COUNTIF(tblRoster[Enrollment ID],$C498)=0,"Enrollment ID Not Found",IF($F498="","Missing Category",IF(OR($G498="",NOT(ISNUMBER($G498)),$G498&lt;=0),"Invalid Absence Units",IF($H498="","Missing Excused Status",IF($B498&gt;Dashboard!$B$4,"Future to As of Date","OK")))))))))</f>
        <v/>
      </c>
    </row>
    <row r="499">
      <c r="A499" s="20" t="n"/>
      <c r="B499" s="37" t="n"/>
      <c r="C499" s="20" t="n"/>
      <c r="D499" s="24">
        <f>IF($A499="","",IF($C499="","",IFERROR(INDEX(tblRoster[Participant Name],MATCH($C499,tblRoster[Enrollment ID],0)),"")))</f>
        <v/>
      </c>
      <c r="E499" s="24">
        <f>IF($A499="","",IF($C499="","",IFERROR(INDEX(tblRoster[Course / Section],MATCH($C499,tblRoster[Enrollment ID],0)),"")))</f>
        <v/>
      </c>
      <c r="F499" s="20" t="n"/>
      <c r="G499" s="22" t="n"/>
      <c r="H499" s="20" t="n"/>
      <c r="I499" s="23">
        <f>IF($A499="","",IF(OR($B499="",$C499="",$G499="",$H499=""),"",IF(AND($H499="Yes",Dashboard!$B$5="No"),0,$G499)))</f>
        <v/>
      </c>
      <c r="J499" s="20" t="n"/>
      <c r="K499" s="20" t="n"/>
      <c r="L499" s="37" t="n"/>
      <c r="M499" s="24">
        <f>IF($A499="","",IF(COUNTIF(tblAbsenceLog[Record ID],$A499)&gt;1,"Duplicate Record ID",IF($B499="","Missing Absence Date",IF($C499="","Missing Enrollment ID",IF(COUNTIF(tblRoster[Enrollment ID],$C499)=0,"Enrollment ID Not Found",IF($F499="","Missing Category",IF(OR($G499="",NOT(ISNUMBER($G499)),$G499&lt;=0),"Invalid Absence Units",IF($H499="","Missing Excused Status",IF($B499&gt;Dashboard!$B$4,"Future to As of Date","OK")))))))))</f>
        <v/>
      </c>
    </row>
    <row r="500">
      <c r="A500" s="20" t="n"/>
      <c r="B500" s="37" t="n"/>
      <c r="C500" s="20" t="n"/>
      <c r="D500" s="24">
        <f>IF($A500="","",IF($C500="","",IFERROR(INDEX(tblRoster[Participant Name],MATCH($C500,tblRoster[Enrollment ID],0)),"")))</f>
        <v/>
      </c>
      <c r="E500" s="24">
        <f>IF($A500="","",IF($C500="","",IFERROR(INDEX(tblRoster[Course / Section],MATCH($C500,tblRoster[Enrollment ID],0)),"")))</f>
        <v/>
      </c>
      <c r="F500" s="20" t="n"/>
      <c r="G500" s="22" t="n"/>
      <c r="H500" s="20" t="n"/>
      <c r="I500" s="23">
        <f>IF($A500="","",IF(OR($B500="",$C500="",$G500="",$H500=""),"",IF(AND($H500="Yes",Dashboard!$B$5="No"),0,$G500)))</f>
        <v/>
      </c>
      <c r="J500" s="20" t="n"/>
      <c r="K500" s="20" t="n"/>
      <c r="L500" s="37" t="n"/>
      <c r="M500" s="24">
        <f>IF($A500="","",IF(COUNTIF(tblAbsenceLog[Record ID],$A500)&gt;1,"Duplicate Record ID",IF($B500="","Missing Absence Date",IF($C500="","Missing Enrollment ID",IF(COUNTIF(tblRoster[Enrollment ID],$C500)=0,"Enrollment ID Not Found",IF($F500="","Missing Category",IF(OR($G500="",NOT(ISNUMBER($G500)),$G500&lt;=0),"Invalid Absence Units",IF($H500="","Missing Excused Status",IF($B500&gt;Dashboard!$B$4,"Future to As of Date","OK")))))))))</f>
        <v/>
      </c>
    </row>
    <row r="501">
      <c r="A501" s="20" t="n"/>
      <c r="B501" s="37" t="n"/>
      <c r="C501" s="20" t="n"/>
      <c r="D501" s="24">
        <f>IF($A501="","",IF($C501="","",IFERROR(INDEX(tblRoster[Participant Name],MATCH($C501,tblRoster[Enrollment ID],0)),"")))</f>
        <v/>
      </c>
      <c r="E501" s="24">
        <f>IF($A501="","",IF($C501="","",IFERROR(INDEX(tblRoster[Course / Section],MATCH($C501,tblRoster[Enrollment ID],0)),"")))</f>
        <v/>
      </c>
      <c r="F501" s="20" t="n"/>
      <c r="G501" s="22" t="n"/>
      <c r="H501" s="20" t="n"/>
      <c r="I501" s="23">
        <f>IF($A501="","",IF(OR($B501="",$C501="",$G501="",$H501=""),"",IF(AND($H501="Yes",Dashboard!$B$5="No"),0,$G501)))</f>
        <v/>
      </c>
      <c r="J501" s="20" t="n"/>
      <c r="K501" s="20" t="n"/>
      <c r="L501" s="37" t="n"/>
      <c r="M501" s="24">
        <f>IF($A501="","",IF(COUNTIF(tblAbsenceLog[Record ID],$A501)&gt;1,"Duplicate Record ID",IF($B501="","Missing Absence Date",IF($C501="","Missing Enrollment ID",IF(COUNTIF(tblRoster[Enrollment ID],$C501)=0,"Enrollment ID Not Found",IF($F501="","Missing Category",IF(OR($G501="",NOT(ISNUMBER($G501)),$G501&lt;=0),"Invalid Absence Units",IF($H501="","Missing Excused Status",IF($B501&gt;Dashboard!$B$4,"Future to As of Date","OK")))))))))</f>
        <v/>
      </c>
    </row>
    <row r="502">
      <c r="A502" s="20" t="n"/>
      <c r="B502" s="37" t="n"/>
      <c r="C502" s="20" t="n"/>
      <c r="D502" s="24">
        <f>IF($A502="","",IF($C502="","",IFERROR(INDEX(tblRoster[Participant Name],MATCH($C502,tblRoster[Enrollment ID],0)),"")))</f>
        <v/>
      </c>
      <c r="E502" s="24">
        <f>IF($A502="","",IF($C502="","",IFERROR(INDEX(tblRoster[Course / Section],MATCH($C502,tblRoster[Enrollment ID],0)),"")))</f>
        <v/>
      </c>
      <c r="F502" s="20" t="n"/>
      <c r="G502" s="22" t="n"/>
      <c r="H502" s="20" t="n"/>
      <c r="I502" s="23">
        <f>IF($A502="","",IF(OR($B502="",$C502="",$G502="",$H502=""),"",IF(AND($H502="Yes",Dashboard!$B$5="No"),0,$G502)))</f>
        <v/>
      </c>
      <c r="J502" s="20" t="n"/>
      <c r="K502" s="20" t="n"/>
      <c r="L502" s="37" t="n"/>
      <c r="M502" s="24">
        <f>IF($A502="","",IF(COUNTIF(tblAbsenceLog[Record ID],$A502)&gt;1,"Duplicate Record ID",IF($B502="","Missing Absence Date",IF($C502="","Missing Enrollment ID",IF(COUNTIF(tblRoster[Enrollment ID],$C502)=0,"Enrollment ID Not Found",IF($F502="","Missing Category",IF(OR($G502="",NOT(ISNUMBER($G502)),$G502&lt;=0),"Invalid Absence Units",IF($H502="","Missing Excused Status",IF($B502&gt;Dashboard!$B$4,"Future to As of Date","OK")))))))))</f>
        <v/>
      </c>
    </row>
    <row r="503">
      <c r="A503" s="20" t="n"/>
      <c r="B503" s="37" t="n"/>
      <c r="C503" s="20" t="n"/>
      <c r="D503" s="24">
        <f>IF($A503="","",IF($C503="","",IFERROR(INDEX(tblRoster[Participant Name],MATCH($C503,tblRoster[Enrollment ID],0)),"")))</f>
        <v/>
      </c>
      <c r="E503" s="24">
        <f>IF($A503="","",IF($C503="","",IFERROR(INDEX(tblRoster[Course / Section],MATCH($C503,tblRoster[Enrollment ID],0)),"")))</f>
        <v/>
      </c>
      <c r="F503" s="20" t="n"/>
      <c r="G503" s="22" t="n"/>
      <c r="H503" s="20" t="n"/>
      <c r="I503" s="23">
        <f>IF($A503="","",IF(OR($B503="",$C503="",$G503="",$H503=""),"",IF(AND($H503="Yes",Dashboard!$B$5="No"),0,$G503)))</f>
        <v/>
      </c>
      <c r="J503" s="20" t="n"/>
      <c r="K503" s="20" t="n"/>
      <c r="L503" s="37" t="n"/>
      <c r="M503" s="24">
        <f>IF($A503="","",IF(COUNTIF(tblAbsenceLog[Record ID],$A503)&gt;1,"Duplicate Record ID",IF($B503="","Missing Absence Date",IF($C503="","Missing Enrollment ID",IF(COUNTIF(tblRoster[Enrollment ID],$C503)=0,"Enrollment ID Not Found",IF($F503="","Missing Category",IF(OR($G503="",NOT(ISNUMBER($G503)),$G503&lt;=0),"Invalid Absence Units",IF($H503="","Missing Excused Status",IF($B503&gt;Dashboard!$B$4,"Future to As of Date","OK")))))))))</f>
        <v/>
      </c>
    </row>
    <row r="504">
      <c r="A504" s="20" t="n"/>
      <c r="B504" s="37" t="n"/>
      <c r="C504" s="20" t="n"/>
      <c r="D504" s="24">
        <f>IF($A504="","",IF($C504="","",IFERROR(INDEX(tblRoster[Participant Name],MATCH($C504,tblRoster[Enrollment ID],0)),"")))</f>
        <v/>
      </c>
      <c r="E504" s="24">
        <f>IF($A504="","",IF($C504="","",IFERROR(INDEX(tblRoster[Course / Section],MATCH($C504,tblRoster[Enrollment ID],0)),"")))</f>
        <v/>
      </c>
      <c r="F504" s="20" t="n"/>
      <c r="G504" s="22" t="n"/>
      <c r="H504" s="20" t="n"/>
      <c r="I504" s="23">
        <f>IF($A504="","",IF(OR($B504="",$C504="",$G504="",$H504=""),"",IF(AND($H504="Yes",Dashboard!$B$5="No"),0,$G504)))</f>
        <v/>
      </c>
      <c r="J504" s="20" t="n"/>
      <c r="K504" s="20" t="n"/>
      <c r="L504" s="37" t="n"/>
      <c r="M504" s="24">
        <f>IF($A504="","",IF(COUNTIF(tblAbsenceLog[Record ID],$A504)&gt;1,"Duplicate Record ID",IF($B504="","Missing Absence Date",IF($C504="","Missing Enrollment ID",IF(COUNTIF(tblRoster[Enrollment ID],$C504)=0,"Enrollment ID Not Found",IF($F504="","Missing Category",IF(OR($G504="",NOT(ISNUMBER($G504)),$G504&lt;=0),"Invalid Absence Units",IF($H504="","Missing Excused Status",IF($B504&gt;Dashboard!$B$4,"Future to As of Date","OK")))))))))</f>
        <v/>
      </c>
    </row>
    <row r="505">
      <c r="A505" s="20" t="n"/>
      <c r="B505" s="37" t="n"/>
      <c r="C505" s="20" t="n"/>
      <c r="D505" s="24">
        <f>IF($A505="","",IF($C505="","",IFERROR(INDEX(tblRoster[Participant Name],MATCH($C505,tblRoster[Enrollment ID],0)),"")))</f>
        <v/>
      </c>
      <c r="E505" s="24">
        <f>IF($A505="","",IF($C505="","",IFERROR(INDEX(tblRoster[Course / Section],MATCH($C505,tblRoster[Enrollment ID],0)),"")))</f>
        <v/>
      </c>
      <c r="F505" s="20" t="n"/>
      <c r="G505" s="22" t="n"/>
      <c r="H505" s="20" t="n"/>
      <c r="I505" s="23">
        <f>IF($A505="","",IF(OR($B505="",$C505="",$G505="",$H505=""),"",IF(AND($H505="Yes",Dashboard!$B$5="No"),0,$G505)))</f>
        <v/>
      </c>
      <c r="J505" s="20" t="n"/>
      <c r="K505" s="20" t="n"/>
      <c r="L505" s="37" t="n"/>
      <c r="M505" s="24">
        <f>IF($A505="","",IF(COUNTIF(tblAbsenceLog[Record ID],$A505)&gt;1,"Duplicate Record ID",IF($B505="","Missing Absence Date",IF($C505="","Missing Enrollment ID",IF(COUNTIF(tblRoster[Enrollment ID],$C505)=0,"Enrollment ID Not Found",IF($F505="","Missing Category",IF(OR($G505="",NOT(ISNUMBER($G505)),$G505&lt;=0),"Invalid Absence Units",IF($H505="","Missing Excused Status",IF($B505&gt;Dashboard!$B$4,"Future to As of Date","OK")))))))))</f>
        <v/>
      </c>
    </row>
    <row r="506">
      <c r="A506" s="20" t="n"/>
      <c r="B506" s="37" t="n"/>
      <c r="C506" s="20" t="n"/>
      <c r="D506" s="24">
        <f>IF($A506="","",IF($C506="","",IFERROR(INDEX(tblRoster[Participant Name],MATCH($C506,tblRoster[Enrollment ID],0)),"")))</f>
        <v/>
      </c>
      <c r="E506" s="24">
        <f>IF($A506="","",IF($C506="","",IFERROR(INDEX(tblRoster[Course / Section],MATCH($C506,tblRoster[Enrollment ID],0)),"")))</f>
        <v/>
      </c>
      <c r="F506" s="20" t="n"/>
      <c r="G506" s="22" t="n"/>
      <c r="H506" s="20" t="n"/>
      <c r="I506" s="23">
        <f>IF($A506="","",IF(OR($B506="",$C506="",$G506="",$H506=""),"",IF(AND($H506="Yes",Dashboard!$B$5="No"),0,$G506)))</f>
        <v/>
      </c>
      <c r="J506" s="20" t="n"/>
      <c r="K506" s="20" t="n"/>
      <c r="L506" s="37" t="n"/>
      <c r="M506" s="24">
        <f>IF($A506="","",IF(COUNTIF(tblAbsenceLog[Record ID],$A506)&gt;1,"Duplicate Record ID",IF($B506="","Missing Absence Date",IF($C506="","Missing Enrollment ID",IF(COUNTIF(tblRoster[Enrollment ID],$C506)=0,"Enrollment ID Not Found",IF($F506="","Missing Category",IF(OR($G506="",NOT(ISNUMBER($G506)),$G506&lt;=0),"Invalid Absence Units",IF($H506="","Missing Excused Status",IF($B506&gt;Dashboard!$B$4,"Future to As of Date","OK")))))))))</f>
        <v/>
      </c>
    </row>
  </sheetData>
  <autoFilter ref="A6:M506"/>
  <conditionalFormatting sqref="A7:A506">
    <cfRule type="expression" priority="1" dxfId="0">
      <formula>AND($A7&lt;&gt;"",COUNTIF($A$7:$A$506,$A7)&gt;1)</formula>
    </cfRule>
  </conditionalFormatting>
  <conditionalFormatting sqref="M7:M506">
    <cfRule type="cellIs" priority="2" operator="equal" dxfId="1">
      <formula>"OK"</formula>
    </cfRule>
    <cfRule type="cellIs" priority="3" operator="equal" dxfId="5">
      <formula>"Future to As of Date"</formula>
    </cfRule>
    <cfRule type="expression" priority="4" dxfId="0">
      <formula>AND($M7&lt;&gt;"",$M7&lt;&gt;"OK",$M7&lt;&gt;"Future to As of Date")</formula>
    </cfRule>
  </conditionalFormatting>
  <dataValidations count="8">
    <dataValidation sqref="A7:A506" showDropDown="0" showInputMessage="0" showErrorMessage="0" allowBlank="0" type="textLength" operator="between">
      <formula1>1</formula1>
      <formula2>20</formula2>
    </dataValidation>
    <dataValidation sqref="B7:B506" showDropDown="0" showInputMessage="0" showErrorMessage="0" allowBlank="0" type="date" operator="between">
      <formula1>DATE(2020,1,1)</formula1>
      <formula2>DATE(2035,12,31)</formula2>
    </dataValidation>
    <dataValidation sqref="C7:C506" showDropDown="0" showInputMessage="0" showErrorMessage="0" allowBlank="0" type="list">
      <formula1>'Roster'!$A$7:$A$106</formula1>
    </dataValidation>
    <dataValidation sqref="F7:F506" showDropDown="0" showInputMessage="0" showErrorMessage="0" allowBlank="0" type="list">
      <formula1>"Full Session,Partial Session,Late Arrival,Early Departure"</formula1>
    </dataValidation>
    <dataValidation sqref="G7:G506" showDropDown="0" showInputMessage="0" showErrorMessage="0" allowBlank="0" type="decimal" operator="between">
      <formula1>0.0000001</formula1>
      <formula2>5</formula2>
    </dataValidation>
    <dataValidation sqref="H7:H506" showDropDown="0" showInputMessage="0" showErrorMessage="0" allowBlank="0" type="list">
      <formula1>"Yes,No"</formula1>
    </dataValidation>
    <dataValidation sqref="J7:J506" showDropDown="0" showInputMessage="0" showErrorMessage="0" allowBlank="0" type="textLength" operator="lessThanOrEqual">
      <formula1>80</formula1>
    </dataValidation>
    <dataValidation sqref="L7:L506" showDropDown="0" showInputMessage="0" showErrorMessage="0" allowBlank="0" type="date" operator="between">
      <formula1>DATE(2020,1,1)</formula1>
      <formula2>DATE(2035,12,31)</formula2>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H57"/>
  <sheetViews>
    <sheetView showGridLines="0" zoomScale="100" workbookViewId="0">
      <pane ySplit="3" topLeftCell="A4" activePane="bottomLeft" state="frozen"/>
      <selection pane="bottomLeft" activeCell="A1" sqref="A1"/>
    </sheetView>
  </sheetViews>
  <sheetFormatPr baseColWidth="8" defaultRowHeight="15"/>
  <cols>
    <col width="24" customWidth="1" min="1" max="1"/>
    <col width="18" customWidth="1" min="2" max="2"/>
    <col width="18" customWidth="1" min="3" max="3"/>
    <col width="18" customWidth="1" min="4" max="4"/>
    <col width="18" customWidth="1" min="5" max="5"/>
    <col width="18" customWidth="1" min="6" max="6"/>
    <col width="18" customWidth="1" min="7" max="7"/>
    <col width="18" customWidth="1" min="8" max="8"/>
  </cols>
  <sheetData>
    <row r="1" ht="26" customHeight="1">
      <c r="A1" s="1" t="inlineStr">
        <is>
          <t>Instructions</t>
        </is>
      </c>
    </row>
    <row r="3">
      <c r="A3" s="26" t="inlineStr">
        <is>
          <t>A. Quick Start</t>
        </is>
      </c>
      <c r="B3" s="27" t="n"/>
      <c r="C3" s="27" t="n"/>
      <c r="D3" s="27" t="n"/>
      <c r="E3" s="27" t="n"/>
      <c r="F3" s="27" t="n"/>
      <c r="G3" s="27" t="n"/>
      <c r="H3" s="27" t="n"/>
    </row>
    <row r="4" ht="25" customHeight="1">
      <c r="A4" s="28" t="inlineStr">
        <is>
          <t>1. Set the As of Date on the Dashboard.</t>
        </is>
      </c>
      <c r="B4" s="29" t="n"/>
      <c r="C4" s="29" t="n"/>
      <c r="D4" s="29" t="n"/>
      <c r="E4" s="29" t="n"/>
      <c r="F4" s="29" t="n"/>
      <c r="G4" s="29" t="n"/>
      <c r="H4" s="29" t="n"/>
    </row>
    <row r="5" ht="25" customHeight="1">
      <c r="A5" s="28" t="inlineStr">
        <is>
          <t>2. Choose whether excused absences count toward thresholds.</t>
        </is>
      </c>
      <c r="B5" s="29" t="n"/>
      <c r="C5" s="29" t="n"/>
      <c r="D5" s="29" t="n"/>
      <c r="E5" s="29" t="n"/>
      <c r="F5" s="29" t="n"/>
      <c r="G5" s="29" t="n"/>
      <c r="H5" s="29" t="n"/>
    </row>
    <row r="6" ht="25" customHeight="1">
      <c r="A6" s="28" t="inlineStr">
        <is>
          <t>3. Add or update enrollments on the Roster.</t>
        </is>
      </c>
      <c r="B6" s="29" t="n"/>
      <c r="C6" s="29" t="n"/>
      <c r="D6" s="29" t="n"/>
      <c r="E6" s="29" t="n"/>
      <c r="F6" s="29" t="n"/>
      <c r="G6" s="29" t="n"/>
      <c r="H6" s="29" t="n"/>
    </row>
    <row r="7" ht="25" customHeight="1">
      <c r="A7" s="28" t="inlineStr">
        <is>
          <t>4. Enter one row per absence event in the Absence Log.</t>
        </is>
      </c>
      <c r="B7" s="29" t="n"/>
      <c r="C7" s="29" t="n"/>
      <c r="D7" s="29" t="n"/>
      <c r="E7" s="29" t="n"/>
      <c r="F7" s="29" t="n"/>
      <c r="G7" s="29" t="n"/>
      <c r="H7" s="29" t="n"/>
    </row>
    <row r="8" ht="25" customHeight="1">
      <c r="A8" s="28" t="inlineStr">
        <is>
          <t>5. Review Dashboard alerts and data-quality checks.</t>
        </is>
      </c>
      <c r="B8" s="29" t="n"/>
      <c r="C8" s="29" t="n"/>
      <c r="D8" s="29" t="n"/>
      <c r="E8" s="29" t="n"/>
      <c r="F8" s="29" t="n"/>
      <c r="G8" s="29" t="n"/>
      <c r="H8" s="29" t="n"/>
    </row>
    <row r="9" ht="25" customHeight="1">
      <c r="A9" s="28" t="inlineStr">
        <is>
          <t>6. Update follow-up status, owner, due date, and notes on the Roster.</t>
        </is>
      </c>
      <c r="B9" s="29" t="n"/>
      <c r="C9" s="29" t="n"/>
      <c r="D9" s="29" t="n"/>
      <c r="E9" s="29" t="n"/>
      <c r="F9" s="29" t="n"/>
      <c r="G9" s="29" t="n"/>
      <c r="H9" s="29" t="n"/>
    </row>
    <row r="12">
      <c r="A12" s="26" t="inlineStr">
        <is>
          <t>B. Absence Units</t>
        </is>
      </c>
      <c r="B12" s="27" t="n"/>
      <c r="C12" s="27" t="n"/>
      <c r="D12" s="27" t="n"/>
      <c r="E12" s="27" t="n"/>
      <c r="F12" s="27" t="n"/>
      <c r="G12" s="27" t="n"/>
      <c r="H12" s="27" t="n"/>
    </row>
    <row r="13" ht="44" customHeight="1">
      <c r="A13" s="28" t="inlineStr">
        <is>
          <t>Absence Units represent the amount of a missed session. For example, 1.00 may represent one full missed session and 0.50 may represent half of a session. Use one consistent unit convention within the program.</t>
        </is>
      </c>
      <c r="B13" s="29" t="n"/>
      <c r="C13" s="29" t="n"/>
      <c r="D13" s="29" t="n"/>
      <c r="E13" s="29" t="n"/>
      <c r="F13" s="29" t="n"/>
      <c r="G13" s="29" t="n"/>
      <c r="H13" s="29" t="n"/>
    </row>
    <row r="16">
      <c r="A16" s="26" t="inlineStr">
        <is>
          <t>C. Alert Definitions</t>
        </is>
      </c>
      <c r="B16" s="27" t="n"/>
      <c r="C16" s="27" t="n"/>
      <c r="D16" s="27" t="n"/>
      <c r="E16" s="27" t="n"/>
      <c r="F16" s="27" t="n"/>
      <c r="G16" s="27" t="n"/>
      <c r="H16" s="27" t="n"/>
    </row>
    <row r="17">
      <c r="A17" s="30" t="inlineStr">
        <is>
          <t>Alert Status</t>
        </is>
      </c>
      <c r="B17" s="30" t="inlineStr">
        <is>
          <t>Definition</t>
        </is>
      </c>
    </row>
    <row r="18" ht="30" customHeight="1">
      <c r="A18" s="31" t="inlineStr">
        <is>
          <t>Clear</t>
        </is>
      </c>
      <c r="B18" s="32" t="inlineStr">
        <is>
          <t>Counted absence units are below the warning point.</t>
        </is>
      </c>
    </row>
    <row r="19" ht="30" customHeight="1">
      <c r="A19" s="33" t="inlineStr">
        <is>
          <t>Warning</t>
        </is>
      </c>
      <c r="B19" s="34" t="inlineStr">
        <is>
          <t>Counted absence units are at or above the limit minus the Warning Lead, but below the limit.</t>
        </is>
      </c>
    </row>
    <row r="20" ht="30" customHeight="1">
      <c r="A20" s="31" t="inlineStr">
        <is>
          <t>Threshold Reached</t>
        </is>
      </c>
      <c r="B20" s="32" t="inlineStr">
        <is>
          <t>Counted absence units are equal to or greater than the Absence Limit.</t>
        </is>
      </c>
    </row>
    <row r="21" ht="30" customHeight="1">
      <c r="A21" s="33" t="inlineStr">
        <is>
          <t>Setup Needed</t>
        </is>
      </c>
      <c r="B21" s="34" t="inlineStr">
        <is>
          <t>Required dates or a valid absence limit are missing.</t>
        </is>
      </c>
    </row>
    <row r="22" ht="30" customHeight="1">
      <c r="A22" s="31" t="inlineStr">
        <is>
          <t>Not Started</t>
        </is>
      </c>
      <c r="B22" s="32" t="inlineStr">
        <is>
          <t>The As of Date is before the enrollment Start Date.</t>
        </is>
      </c>
    </row>
    <row r="23" ht="30" customHeight="1">
      <c r="A23" s="33" t="inlineStr">
        <is>
          <t>Ended</t>
        </is>
      </c>
      <c r="B23" s="34" t="inlineStr">
        <is>
          <t>The As of Date is after the enrollment End Date while the roster status remains Active.</t>
        </is>
      </c>
    </row>
    <row r="24" ht="30" customHeight="1">
      <c r="A24" s="31" t="inlineStr">
        <is>
          <t>Not Monitored</t>
        </is>
      </c>
      <c r="B24" s="32" t="inlineStr">
        <is>
          <t>Enrollment Status is Completed or Withdrawn.</t>
        </is>
      </c>
    </row>
    <row r="27">
      <c r="A27" s="26" t="inlineStr">
        <is>
          <t>D. Follow-Up Definitions</t>
        </is>
      </c>
      <c r="B27" s="27" t="n"/>
      <c r="C27" s="27" t="n"/>
      <c r="D27" s="27" t="n"/>
      <c r="E27" s="27" t="n"/>
      <c r="F27" s="27" t="n"/>
      <c r="G27" s="27" t="n"/>
      <c r="H27" s="27" t="n"/>
    </row>
    <row r="28">
      <c r="A28" s="30" t="inlineStr">
        <is>
          <t>Review Alert</t>
        </is>
      </c>
      <c r="B28" s="30" t="inlineStr">
        <is>
          <t>Definition</t>
        </is>
      </c>
    </row>
    <row r="29" ht="30" customHeight="1">
      <c r="A29" s="35" t="inlineStr">
        <is>
          <t>Due Date Needed</t>
        </is>
      </c>
      <c r="B29" s="28" t="inlineStr">
        <is>
          <t>A Warning or Threshold Reached case is not closed and has no Follow-Up Due Date.</t>
        </is>
      </c>
    </row>
    <row r="30" ht="30" customHeight="1">
      <c r="A30" s="35" t="inlineStr">
        <is>
          <t>Overdue</t>
        </is>
      </c>
      <c r="B30" s="28" t="inlineStr">
        <is>
          <t>The due date is earlier than the As of Date and the case is not closed.</t>
        </is>
      </c>
    </row>
    <row r="31" ht="30" customHeight="1">
      <c r="A31" s="35" t="inlineStr">
        <is>
          <t>Follow-Up Open</t>
        </is>
      </c>
      <c r="B31" s="28" t="inlineStr">
        <is>
          <t>The due date is on or after the As of Date and the case is not closed.</t>
        </is>
      </c>
    </row>
    <row r="32" ht="30" customHeight="1">
      <c r="A32" s="35" t="inlineStr">
        <is>
          <t>Blank</t>
        </is>
      </c>
      <c r="B32" s="28" t="inlineStr">
        <is>
          <t>No current alert follow-up is required, or the alert case is closed.</t>
        </is>
      </c>
    </row>
    <row r="35">
      <c r="A35" s="26" t="inlineStr">
        <is>
          <t>E. Data Entry Rules</t>
        </is>
      </c>
      <c r="B35" s="27" t="n"/>
      <c r="C35" s="27" t="n"/>
      <c r="D35" s="27" t="n"/>
      <c r="E35" s="27" t="n"/>
      <c r="F35" s="27" t="n"/>
      <c r="G35" s="27" t="n"/>
      <c r="H35" s="27" t="n"/>
    </row>
    <row r="36" ht="25" customHeight="1">
      <c r="A36" s="28" t="inlineStr">
        <is>
          <t>• Keep Enrollment IDs and Record IDs unique.</t>
        </is>
      </c>
      <c r="B36" s="29" t="n"/>
      <c r="C36" s="29" t="n"/>
      <c r="D36" s="29" t="n"/>
      <c r="E36" s="29" t="n"/>
      <c r="F36" s="29" t="n"/>
      <c r="G36" s="29" t="n"/>
      <c r="H36" s="29" t="n"/>
    </row>
    <row r="37" ht="25" customHeight="1">
      <c r="A37" s="28" t="inlineStr">
        <is>
          <t>• Add each enrollment only once.</t>
        </is>
      </c>
      <c r="B37" s="29" t="n"/>
      <c r="C37" s="29" t="n"/>
      <c r="D37" s="29" t="n"/>
      <c r="E37" s="29" t="n"/>
      <c r="F37" s="29" t="n"/>
      <c r="G37" s="29" t="n"/>
      <c r="H37" s="29" t="n"/>
    </row>
    <row r="38" ht="25" customHeight="1">
      <c r="A38" s="28" t="inlineStr">
        <is>
          <t>• Enter one absence event per Absence Log row.</t>
        </is>
      </c>
      <c r="B38" s="29" t="n"/>
      <c r="C38" s="29" t="n"/>
      <c r="D38" s="29" t="n"/>
      <c r="E38" s="29" t="n"/>
      <c r="F38" s="29" t="n"/>
      <c r="G38" s="29" t="n"/>
      <c r="H38" s="29" t="n"/>
    </row>
    <row r="39" ht="25" customHeight="1">
      <c r="A39" s="28" t="inlineStr">
        <is>
          <t>• Select Enrollment IDs from the provided list.</t>
        </is>
      </c>
      <c r="B39" s="29" t="n"/>
      <c r="C39" s="29" t="n"/>
      <c r="D39" s="29" t="n"/>
      <c r="E39" s="29" t="n"/>
      <c r="F39" s="29" t="n"/>
      <c r="G39" s="29" t="n"/>
      <c r="H39" s="29" t="n"/>
    </row>
    <row r="40" ht="25" customHeight="1">
      <c r="A40" s="28" t="inlineStr">
        <is>
          <t>• Do not type over formula columns.</t>
        </is>
      </c>
      <c r="B40" s="29" t="n"/>
      <c r="C40" s="29" t="n"/>
      <c r="D40" s="29" t="n"/>
      <c r="E40" s="29" t="n"/>
      <c r="F40" s="29" t="n"/>
      <c r="G40" s="29" t="n"/>
      <c r="H40" s="29" t="n"/>
    </row>
    <row r="41" ht="25" customHeight="1">
      <c r="A41" s="28" t="inlineStr">
        <is>
          <t>• Use short operational notes.</t>
        </is>
      </c>
      <c r="B41" s="29" t="n"/>
      <c r="C41" s="29" t="n"/>
      <c r="D41" s="29" t="n"/>
      <c r="E41" s="29" t="n"/>
      <c r="F41" s="29" t="n"/>
      <c r="G41" s="29" t="n"/>
      <c r="H41" s="29" t="n"/>
    </row>
    <row r="42" ht="25" customHeight="1">
      <c r="A42" s="28" t="inlineStr">
        <is>
          <t>• Do not enter medical diagnoses, personal contact details, or other sensitive information.</t>
        </is>
      </c>
      <c r="B42" s="29" t="n"/>
      <c r="C42" s="29" t="n"/>
      <c r="D42" s="29" t="n"/>
      <c r="E42" s="29" t="n"/>
      <c r="F42" s="29" t="n"/>
      <c r="G42" s="29" t="n"/>
      <c r="H42" s="29" t="n"/>
    </row>
    <row r="43" ht="25" customHeight="1">
      <c r="A43" s="28" t="inlineStr">
        <is>
          <t>• A future-dated absence is not included until the As of Date reaches that date.</t>
        </is>
      </c>
      <c r="B43" s="29" t="n"/>
      <c r="C43" s="29" t="n"/>
      <c r="D43" s="29" t="n"/>
      <c r="E43" s="29" t="n"/>
      <c r="F43" s="29" t="n"/>
      <c r="G43" s="29" t="n"/>
      <c r="H43" s="29" t="n"/>
    </row>
    <row r="44" ht="40" customHeight="1">
      <c r="A44" s="28" t="inlineStr">
        <is>
          <t>• Completed and Withdrawn enrollments remain available for history but are not monitored for current alerts.</t>
        </is>
      </c>
      <c r="B44" s="29" t="n"/>
      <c r="C44" s="29" t="n"/>
      <c r="D44" s="29" t="n"/>
      <c r="E44" s="29" t="n"/>
      <c r="F44" s="29" t="n"/>
      <c r="G44" s="29" t="n"/>
      <c r="H44" s="29" t="n"/>
    </row>
    <row r="47">
      <c r="A47" s="26" t="inlineStr">
        <is>
          <t>F. Review Routine</t>
        </is>
      </c>
      <c r="B47" s="27" t="n"/>
      <c r="C47" s="27" t="n"/>
      <c r="D47" s="27" t="n"/>
      <c r="E47" s="27" t="n"/>
      <c r="F47" s="27" t="n"/>
      <c r="G47" s="27" t="n"/>
      <c r="H47" s="27" t="n"/>
    </row>
    <row r="48" ht="25" customHeight="1">
      <c r="A48" s="28" t="inlineStr">
        <is>
          <t>• Review Threshold Reached and Warning cases.</t>
        </is>
      </c>
      <c r="B48" s="29" t="n"/>
      <c r="C48" s="29" t="n"/>
      <c r="D48" s="29" t="n"/>
      <c r="E48" s="29" t="n"/>
      <c r="F48" s="29" t="n"/>
      <c r="G48" s="29" t="n"/>
      <c r="H48" s="29" t="n"/>
    </row>
    <row r="49" ht="25" customHeight="1">
      <c r="A49" s="28" t="inlineStr">
        <is>
          <t>• Resolve Overdue and Due Date Needed follow-up alerts.</t>
        </is>
      </c>
      <c r="B49" s="29" t="n"/>
      <c r="C49" s="29" t="n"/>
      <c r="D49" s="29" t="n"/>
      <c r="E49" s="29" t="n"/>
      <c r="F49" s="29" t="n"/>
      <c r="G49" s="29" t="n"/>
      <c r="H49" s="29" t="n"/>
    </row>
    <row r="50" ht="25" customHeight="1">
      <c r="A50" s="28" t="inlineStr">
        <is>
          <t>• Correct duplicate IDs and log records that do not show OK.</t>
        </is>
      </c>
      <c r="B50" s="29" t="n"/>
      <c r="C50" s="29" t="n"/>
      <c r="D50" s="29" t="n"/>
      <c r="E50" s="29" t="n"/>
      <c r="F50" s="29" t="n"/>
      <c r="G50" s="29" t="n"/>
      <c r="H50" s="29" t="n"/>
    </row>
    <row r="51" ht="25" customHeight="1">
      <c r="A51" s="28" t="inlineStr">
        <is>
          <t>• Review Active enrollments marked Ended and update Enrollment Status when appropriate.</t>
        </is>
      </c>
      <c r="B51" s="29" t="n"/>
      <c r="C51" s="29" t="n"/>
      <c r="D51" s="29" t="n"/>
      <c r="E51" s="29" t="n"/>
      <c r="F51" s="29" t="n"/>
      <c r="G51" s="29" t="n"/>
      <c r="H51" s="29" t="n"/>
    </row>
    <row r="52" ht="25" customHeight="1">
      <c r="A52" s="28" t="inlineStr">
        <is>
          <t>• Confirm that absence limits and warning leads reflect local program procedures.</t>
        </is>
      </c>
      <c r="B52" s="29" t="n"/>
      <c r="C52" s="29" t="n"/>
      <c r="D52" s="29" t="n"/>
      <c r="E52" s="29" t="n"/>
      <c r="F52" s="29" t="n"/>
      <c r="G52" s="29" t="n"/>
      <c r="H52" s="29" t="n"/>
    </row>
    <row r="53" ht="40" customHeight="1">
      <c r="A53" s="28" t="inlineStr">
        <is>
          <t>• Save a dated copy when a historical snapshot is needed; the workbook itself shows only the status for the selected As of Date.</t>
        </is>
      </c>
      <c r="B53" s="29" t="n"/>
      <c r="C53" s="29" t="n"/>
      <c r="D53" s="29" t="n"/>
      <c r="E53" s="29" t="n"/>
      <c r="F53" s="29" t="n"/>
      <c r="G53" s="29" t="n"/>
      <c r="H53" s="29" t="n"/>
    </row>
    <row r="56">
      <c r="A56" s="26" t="inlineStr">
        <is>
          <t>G. Workbook Limitations</t>
        </is>
      </c>
      <c r="B56" s="27" t="n"/>
      <c r="C56" s="27" t="n"/>
      <c r="D56" s="27" t="n"/>
      <c r="E56" s="27" t="n"/>
      <c r="F56" s="27" t="n"/>
      <c r="G56" s="27" t="n"/>
      <c r="H56" s="27" t="n"/>
    </row>
    <row r="57" ht="58" customHeight="1">
      <c r="A57" s="6" t="inlineStr">
        <is>
          <t>This workbook is an operational tracking aid. It does not determine disciplinary action, eligibility, legal requirements, or compliance. Staff should apply their organization’s approved policies and review unusual circumstances outside the workbook.</t>
        </is>
      </c>
      <c r="B57" s="7" t="n"/>
      <c r="C57" s="7" t="n"/>
      <c r="D57" s="7" t="n"/>
      <c r="E57" s="7" t="n"/>
      <c r="F57" s="7" t="n"/>
      <c r="G57" s="7" t="n"/>
      <c r="H57" s="7" t="n"/>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2026-09-07T15:19:24Z</dcterms:created>
  <dcterms:modified xmlns:dcterms="http://purl.org/dc/terms/" xmlns:xsi="http://www.w3.org/2001/XMLSchema-instance" xsi:type="dcterms:W3CDTF">2026-09-07T15:19:25+00:00Z</dcterms:modified>
</cp:coreProperties>
</file>