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Decision Register" sheetId="2" state="visible" r:id="rId2"/>
    <sheet xmlns:r="http://schemas.openxmlformats.org/officeDocument/2006/relationships" name="Settings &amp; Lists" sheetId="3" state="visible" r:id="rId3"/>
    <sheet xmlns:r="http://schemas.openxmlformats.org/officeDocument/2006/relationships" name="Instructions" sheetId="4" state="visible" r:id="rId4"/>
  </sheets>
  <definedNames>
    <definedName name="_xlnm._FilterDatabase" localSheetId="1" hidden="1">'Decision Register'!$A$1:$X$251</definedName>
    <definedName name="_xlnm._FilterDatabase" localSheetId="2" hidden="1">'Settings &amp; Lists'!$A$1:$K$6</definedName>
    <definedName name="_xlnm._FilterDatabase" localSheetId="3" hidden="1">'Instructions'!$A$1:$B$28</definedName>
  </definedNames>
  <calcPr calcId="124519" calcMode="auto" fullCalcOnLoad="1" forceFullCalc="1"/>
</workbook>
</file>

<file path=xl/styles.xml><?xml version="1.0" encoding="utf-8"?>
<styleSheet xmlns="http://schemas.openxmlformats.org/spreadsheetml/2006/main">
  <numFmts count="4">
    <numFmt numFmtId="164" formatCode="mm/dd/yyyy h:mm AM/PM"/>
    <numFmt numFmtId="165" formatCode="mm/dd/yyyy"/>
    <numFmt numFmtId="166" formatCode="0.0%"/>
    <numFmt numFmtId="167" formatCode="0;[Red]-0;—"/>
  </numFmts>
  <fonts count="7">
    <font>
      <name val="Calibri"/>
      <family val="2"/>
      <color theme="1"/>
      <sz val="11"/>
      <scheme val="minor"/>
    </font>
    <font>
      <name val="Aptos"/>
      <b val="1"/>
      <color rgb="00FFFFFF"/>
      <sz val="10"/>
    </font>
    <font>
      <name val="Aptos"/>
      <color rgb="00243238"/>
      <sz val="10"/>
    </font>
    <font>
      <name val="Aptos Display"/>
      <b val="1"/>
      <color rgb="00FFFFFF"/>
      <sz val="18"/>
    </font>
    <font>
      <name val="Aptos Display"/>
      <b val="1"/>
      <color rgb="00183B4E"/>
      <sz val="13"/>
    </font>
    <font>
      <name val="Aptos"/>
      <b val="1"/>
      <color rgb="00243238"/>
      <sz val="10"/>
    </font>
    <font>
      <name val="Aptos Display"/>
      <b val="1"/>
      <color rgb="00183B4E"/>
      <sz val="18"/>
    </font>
  </fonts>
  <fills count="9">
    <fill>
      <patternFill/>
    </fill>
    <fill>
      <patternFill patternType="gray125"/>
    </fill>
    <fill>
      <patternFill patternType="solid">
        <fgColor rgb="00183B4E"/>
      </patternFill>
    </fill>
    <fill>
      <patternFill patternType="solid">
        <fgColor rgb="00F3F7F6"/>
      </patternFill>
    </fill>
    <fill>
      <patternFill patternType="solid">
        <fgColor rgb="00FFFFFF"/>
      </patternFill>
    </fill>
    <fill>
      <patternFill patternType="solid">
        <fgColor rgb="002F6F73"/>
      </patternFill>
    </fill>
    <fill>
      <patternFill patternType="solid">
        <fgColor rgb="00FFF1C9"/>
      </patternFill>
    </fill>
    <fill>
      <patternFill patternType="solid">
        <fgColor rgb="00DCEEF2"/>
      </patternFill>
    </fill>
    <fill>
      <patternFill patternType="solid">
        <fgColor rgb="00DDEFE5"/>
      </patternFill>
    </fill>
  </fills>
  <borders count="6">
    <border>
      <left/>
      <right/>
      <top/>
      <bottom/>
      <diagonal/>
    </border>
    <border>
      <left style="thin">
        <color rgb="00C9D7D9"/>
      </left>
      <right style="thin">
        <color rgb="00C9D7D9"/>
      </right>
      <top style="thin">
        <color rgb="00C9D7D9"/>
      </top>
      <bottom style="thin">
        <color rgb="00C9D7D9"/>
      </bottom>
    </border>
    <border>
      <left/>
      <right/>
      <top style="thin">
        <color rgb="00C9D7D9"/>
      </top>
      <bottom/>
      <diagonal/>
    </border>
    <border>
      <left/>
      <right style="thin">
        <color rgb="00C9D7D9"/>
      </right>
      <top style="thin">
        <color rgb="00C9D7D9"/>
      </top>
      <bottom/>
      <diagonal/>
    </border>
    <border>
      <left/>
      <right/>
      <top style="thin">
        <color rgb="00C9D7D9"/>
      </top>
      <bottom style="thin">
        <color rgb="00C9D7D9"/>
      </bottom>
      <diagonal/>
    </border>
    <border>
      <left/>
      <right style="thin">
        <color rgb="00C9D7D9"/>
      </right>
      <top style="thin">
        <color rgb="00C9D7D9"/>
      </top>
      <bottom style="thin">
        <color rgb="00C9D7D9"/>
      </bottom>
      <diagonal/>
    </border>
  </borders>
  <cellStyleXfs count="1">
    <xf numFmtId="0" fontId="0" fillId="0" borderId="0"/>
  </cellStyleXfs>
  <cellXfs count="34">
    <xf numFmtId="0" fontId="0" fillId="0" borderId="0" pivotButton="0" quotePrefix="0" xfId="0"/>
    <xf numFmtId="0" fontId="3" fillId="2" borderId="1" applyAlignment="1" pivotButton="0" quotePrefix="0" xfId="0">
      <alignment horizontal="left" vertical="center"/>
    </xf>
    <xf numFmtId="0" fontId="0" fillId="2" borderId="1" pivotButton="0" quotePrefix="0" xfId="0"/>
    <xf numFmtId="0" fontId="1" fillId="5" borderId="1" applyAlignment="1" pivotButton="0" quotePrefix="0" xfId="0">
      <alignment horizontal="center" vertical="center"/>
    </xf>
    <xf numFmtId="164" fontId="2" fillId="7" borderId="1" applyAlignment="1" pivotButton="0" quotePrefix="0" xfId="0">
      <alignment horizontal="center" vertical="center"/>
    </xf>
    <xf numFmtId="0" fontId="4" fillId="0" borderId="0" applyAlignment="1" pivotButton="0" quotePrefix="0" xfId="0">
      <alignment horizontal="left" vertical="center"/>
    </xf>
    <xf numFmtId="0" fontId="1" fillId="5" borderId="1" applyAlignment="1" pivotButton="0" quotePrefix="0" xfId="0">
      <alignment horizontal="left" vertical="center"/>
    </xf>
    <xf numFmtId="165" fontId="5" fillId="6" borderId="1" applyAlignment="1" pivotButton="0" quotePrefix="0" xfId="0">
      <alignment horizontal="center" vertical="center"/>
    </xf>
    <xf numFmtId="0" fontId="1" fillId="5" borderId="1" applyAlignment="1" pivotButton="0" quotePrefix="0" xfId="0">
      <alignment horizontal="center" vertical="center" wrapText="1"/>
    </xf>
    <xf numFmtId="0" fontId="5" fillId="6" borderId="1" applyAlignment="1" pivotButton="0" quotePrefix="0" xfId="0">
      <alignment horizontal="center" vertical="center"/>
    </xf>
    <xf numFmtId="0" fontId="6" fillId="4" borderId="1" applyAlignment="1" pivotButton="0" quotePrefix="0" xfId="0">
      <alignment horizontal="center" vertical="center"/>
    </xf>
    <xf numFmtId="1" fontId="5" fillId="6" borderId="1" applyAlignment="1" pivotButton="0" quotePrefix="0" xfId="0">
      <alignment horizontal="center" vertical="center"/>
    </xf>
    <xf numFmtId="166" fontId="6" fillId="8" borderId="1" applyAlignment="1" pivotButton="0" quotePrefix="0" xfId="0">
      <alignment horizontal="center" vertical="center"/>
    </xf>
    <xf numFmtId="167" fontId="6" fillId="4" borderId="1" applyAlignment="1" pivotButton="0" quotePrefix="0" xfId="0">
      <alignment horizontal="center" vertical="center"/>
    </xf>
    <xf numFmtId="0" fontId="1" fillId="2" borderId="1" applyAlignment="1" pivotButton="0" quotePrefix="0" xfId="0">
      <alignment horizontal="center" vertical="center" wrapText="1"/>
    </xf>
    <xf numFmtId="0" fontId="2" fillId="3" borderId="1" pivotButton="0" quotePrefix="0" xfId="0"/>
    <xf numFmtId="0" fontId="2" fillId="4" borderId="1" pivotButton="0" quotePrefix="0" xfId="0"/>
    <xf numFmtId="0" fontId="1" fillId="5" borderId="1" pivotButton="0" quotePrefix="0" xfId="0"/>
    <xf numFmtId="0" fontId="2" fillId="6" borderId="1" applyAlignment="1" pivotButton="0" quotePrefix="0" xfId="0">
      <alignment horizontal="left" vertical="center"/>
    </xf>
    <xf numFmtId="165" fontId="2" fillId="6" borderId="1" applyAlignment="1" pivotButton="0" quotePrefix="0" xfId="0">
      <alignment horizontal="left" vertical="center"/>
    </xf>
    <xf numFmtId="0" fontId="2" fillId="6" borderId="1" applyAlignment="1" pivotButton="0" quotePrefix="0" xfId="0">
      <alignment horizontal="left" vertical="top" wrapText="1"/>
    </xf>
    <xf numFmtId="1" fontId="2" fillId="7" borderId="1" applyAlignment="1" pivotButton="0" quotePrefix="0" xfId="0">
      <alignment horizontal="center" vertical="center"/>
    </xf>
    <xf numFmtId="0" fontId="2" fillId="7" borderId="1" applyAlignment="1" pivotButton="0" quotePrefix="0" xfId="0">
      <alignment horizontal="left" vertical="top" wrapText="1"/>
    </xf>
    <xf numFmtId="0" fontId="2" fillId="3" borderId="1" applyAlignment="1" pivotButton="0" quotePrefix="0" xfId="0">
      <alignment horizontal="left" vertical="center"/>
    </xf>
    <xf numFmtId="0" fontId="2" fillId="4" borderId="1" applyAlignment="1" pivotButton="0" quotePrefix="0" xfId="0">
      <alignment horizontal="left" vertical="center"/>
    </xf>
    <xf numFmtId="0" fontId="5" fillId="3" borderId="1" applyAlignment="1" pivotButton="0" quotePrefix="0" xfId="0">
      <alignment horizontal="left" vertical="top" wrapText="1"/>
    </xf>
    <xf numFmtId="0" fontId="2" fillId="3" borderId="1" applyAlignment="1" pivotButton="0" quotePrefix="0" xfId="0">
      <alignment horizontal="left" vertical="top" wrapText="1"/>
    </xf>
    <xf numFmtId="0" fontId="5" fillId="4" borderId="1" applyAlignment="1" pivotButton="0" quotePrefix="0" xfId="0">
      <alignment horizontal="left" vertical="top" wrapText="1"/>
    </xf>
    <xf numFmtId="0" fontId="2" fillId="4" borderId="1" applyAlignment="1" pivotButton="0" quotePrefix="0" xfId="0">
      <alignment horizontal="left" vertical="top" wrapText="1"/>
    </xf>
    <xf numFmtId="0" fontId="0" fillId="0" borderId="4" pivotButton="0" quotePrefix="0" xfId="0"/>
    <xf numFmtId="0" fontId="0" fillId="0" borderId="5" pivotButton="0" quotePrefix="0" xfId="0"/>
    <xf numFmtId="164" fontId="2" fillId="7" borderId="1" applyAlignment="1" pivotButton="0" quotePrefix="0" xfId="0">
      <alignment horizontal="center" vertical="center"/>
    </xf>
    <xf numFmtId="166" fontId="6" fillId="8" borderId="1" applyAlignment="1" pivotButton="0" quotePrefix="0" xfId="0">
      <alignment horizontal="center" vertical="center"/>
    </xf>
    <xf numFmtId="167" fontId="6" fillId="4" borderId="1" applyAlignment="1" pivotButton="0" quotePrefix="0" xfId="0">
      <alignment horizontal="center" vertical="center"/>
    </xf>
  </cellXfs>
  <cellStyles count="1">
    <cellStyle name="Normal" xfId="0" builtinId="0" hidden="0"/>
  </cellStyles>
  <dxfs count="16">
    <dxf>
      <font>
        <name val="Aptos"/>
        <b val="1"/>
        <color rgb="00FFFFFF"/>
        <sz val="10"/>
      </font>
      <fill>
        <patternFill patternType="solid">
          <fgColor rgb="00B7473A"/>
        </patternFill>
      </fill>
    </dxf>
    <dxf>
      <font>
        <name val="Aptos"/>
        <b val="1"/>
        <color rgb="00243238"/>
        <sz val="10"/>
      </font>
      <fill>
        <patternFill patternType="solid">
          <fgColor rgb="00FFF1C9"/>
        </patternFill>
      </fill>
    </dxf>
    <dxf>
      <font>
        <name val="Aptos"/>
        <b val="1"/>
        <color rgb="008B1E18"/>
        <sz val="10"/>
      </font>
      <fill>
        <patternFill patternType="solid">
          <fgColor rgb="00F8DDDA"/>
        </patternFill>
      </fill>
    </dxf>
    <dxf>
      <font>
        <name val="Aptos"/>
        <color rgb="007A5412"/>
        <sz val="10"/>
      </font>
      <fill>
        <patternFill patternType="solid">
          <fgColor rgb="00FFF1C9"/>
        </patternFill>
      </fill>
    </dxf>
    <dxf>
      <fill>
        <patternFill/>
      </fill>
    </dxf>
    <dxf>
      <font>
        <name val="Aptos"/>
        <color rgb="008B1E18"/>
        <sz val="10"/>
      </font>
      <fill>
        <patternFill patternType="solid">
          <fgColor rgb="00F8DDDA"/>
        </patternFill>
      </fill>
    </dxf>
    <dxf>
      <fill>
        <patternFill patternType="solid">
          <fgColor rgb="00FCE4C5"/>
        </patternFill>
      </fill>
    </dxf>
    <dxf>
      <fill>
        <patternFill patternType="solid">
          <fgColor rgb="00FFF1C9"/>
        </patternFill>
      </fill>
    </dxf>
    <dxf>
      <fill>
        <patternFill patternType="solid">
          <fgColor rgb="00DDEFE5"/>
        </patternFill>
      </fill>
    </dxf>
    <dxf>
      <font>
        <name val="Aptos"/>
        <color rgb="002F7D5B"/>
        <sz val="10"/>
      </font>
      <fill>
        <patternFill patternType="solid">
          <fgColor rgb="00DDEFE5"/>
        </patternFill>
      </fill>
    </dxf>
    <dxf>
      <font>
        <name val="Aptos"/>
        <color rgb="0069777A"/>
        <sz val="10"/>
      </font>
      <fill>
        <patternFill patternType="solid">
          <fgColor rgb="00E7EAEB"/>
        </patternFill>
      </fill>
    </dxf>
    <dxf>
      <font>
        <name val="Aptos"/>
        <color rgb="00243238"/>
        <sz val="10"/>
      </font>
      <fill>
        <patternFill patternType="solid">
          <fgColor rgb="00DCEEF2"/>
        </patternFill>
      </fill>
    </dxf>
    <dxf>
      <font>
        <name val="Aptos"/>
        <color rgb="002F7D5B"/>
        <sz val="10"/>
      </font>
    </dxf>
    <dxf>
      <font>
        <name val="Aptos"/>
        <b val="1"/>
        <color rgb="008B1E18"/>
        <sz val="10"/>
      </font>
    </dxf>
    <dxf>
      <font>
        <name val="Aptos"/>
        <color rgb="0069777A"/>
        <sz val="10"/>
      </font>
    </dxf>
    <dxf>
      <font>
        <name val="Aptos"/>
        <b val="1"/>
        <color rgb="00243238"/>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Applications by Decision Status</a:t>
            </a:r>
          </a:p>
        </rich>
      </tx>
    </title>
    <plotArea>
      <barChart>
        <barDir val="col"/>
        <grouping val="clustered"/>
        <ser>
          <idx val="0"/>
          <order val="0"/>
          <tx>
            <strRef>
              <f>'Dashboard'!B13</f>
            </strRef>
          </tx>
          <spPr>
            <a:ln xmlns:a="http://schemas.openxmlformats.org/drawingml/2006/main">
              <a:prstDash val="solid"/>
            </a:ln>
          </spPr>
          <cat>
            <numRef>
              <f>'Dashboard'!$A$14:$A$18</f>
            </numRef>
          </cat>
          <val>
            <numRef>
              <f>'Dashboard'!$B$14:$B$18</f>
            </numRef>
          </val>
        </ser>
        <gapWidth val="55"/>
        <axId val="10"/>
        <axId val="100"/>
      </barChart>
      <catAx>
        <axId val="10"/>
        <scaling>
          <orientation val="minMax"/>
        </scaling>
        <axPos val="l"/>
        <title>
          <tx>
            <rich>
              <a:bodyPr xmlns:a="http://schemas.openxmlformats.org/drawingml/2006/main"/>
              <a:p xmlns:a="http://schemas.openxmlformats.org/drawingml/2006/main">
                <a:pPr>
                  <a:defRPr/>
                </a:pPr>
                <a:r>
                  <a:t>Decision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Applications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Records Requiring Action</a:t>
            </a:r>
          </a:p>
        </rich>
      </tx>
    </title>
    <plotArea>
      <barChart>
        <barDir val="bar"/>
        <grouping val="clustered"/>
        <ser>
          <idx val="0"/>
          <order val="0"/>
          <tx>
            <strRef>
              <f>'Dashboard'!E13</f>
            </strRef>
          </tx>
          <spPr>
            <a:ln xmlns:a="http://schemas.openxmlformats.org/drawingml/2006/main">
              <a:prstDash val="solid"/>
            </a:ln>
          </spPr>
          <cat>
            <numRef>
              <f>'Dashboard'!$D$14:$D$19</f>
            </numRef>
          </cat>
          <val>
            <numRef>
              <f>'Dashboard'!$E$14:$E$19</f>
            </numRef>
          </val>
        </ser>
        <gapWidth val="45"/>
        <axId val="10"/>
        <axId val="100"/>
      </barChart>
      <catAx>
        <axId val="10"/>
        <scaling>
          <orientation val="minMax"/>
        </scaling>
        <axPos val="l"/>
        <title>
          <tx>
            <rich>
              <a:bodyPr xmlns:a="http://schemas.openxmlformats.org/drawingml/2006/main"/>
              <a:p xmlns:a="http://schemas.openxmlformats.org/drawingml/2006/main">
                <a:pPr>
                  <a:defRPr/>
                </a:pPr>
                <a:r>
                  <a:t>Records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Action</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21</row>
      <rowOff>0</rowOff>
    </from>
    <ext cx="4752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21</row>
      <rowOff>0</rowOff>
    </from>
    <ext cx="4752000" cy="2951999"/>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Admissions" displayName="tblAdmissions" ref="A1:X251" headerRowCount="1">
  <autoFilter ref="A1:X251"/>
  <tableColumns count="24">
    <tableColumn id="1" name="Application ID"/>
    <tableColumn id="2" name="Applicant Alias"/>
    <tableColumn id="3" name="Program"/>
    <tableColumn id="4" name="Term"/>
    <tableColumn id="5" name="Delivery Site"/>
    <tableColumn id="6" name="Application Received"/>
    <tableColumn id="7" name="File Complete"/>
    <tableColumn id="8" name="Priority"/>
    <tableColumn id="9" name="Reviewer"/>
    <tableColumn id="10" name="Decision Due Date"/>
    <tableColumn id="11" name="Decision"/>
    <tableColumn id="12" name="Decision Date"/>
    <tableColumn id="13" name="Notification Date"/>
    <tableColumn id="14" name="Applicant Response"/>
    <tableColumn id="15" name="Response Date"/>
    <tableColumn id="16" name="Deposit Received Date"/>
    <tableColumn id="17" name="Enrollment Status"/>
    <tableColumn id="18" name="Last Reviewed"/>
    <tableColumn id="19" name="Notes"/>
    <tableColumn id="20" name="Days to Decision"/>
    <tableColumn id="21" name="Notification Lag"/>
    <tableColumn id="22" name="Days Pending"/>
    <tableColumn id="23" name="Record Check"/>
    <tableColumn id="24" name="Action Aler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K101"/>
  <sheetViews>
    <sheetView showGridLines="0" workbookViewId="0">
      <pane ySplit="11" topLeftCell="A12" activePane="bottomLeft" state="frozen"/>
      <selection pane="bottomLeft" activeCell="A1" sqref="A1"/>
    </sheetView>
  </sheetViews>
  <sheetFormatPr baseColWidth="8" defaultRowHeight="15"/>
  <cols>
    <col width="25" customWidth="1" min="1" max="1"/>
    <col width="22" customWidth="1" min="2" max="2"/>
    <col width="3" customWidth="1" min="3" max="3"/>
    <col width="23" customWidth="1" min="4" max="4"/>
    <col width="15" customWidth="1" min="5" max="5"/>
    <col width="23" customWidth="1" min="6" max="6"/>
    <col width="15" customWidth="1" min="7" max="7"/>
    <col width="23" customWidth="1" min="8" max="8"/>
    <col width="15" customWidth="1" min="9" max="9"/>
    <col width="24" customWidth="1" min="10" max="10"/>
    <col width="20" customWidth="1" min="11" max="11"/>
    <col width="15" customWidth="1" min="12" max="12"/>
  </cols>
  <sheetData>
    <row r="1" ht="30" customHeight="1">
      <c r="A1" s="1" t="inlineStr">
        <is>
          <t>Harborlight Learning Institute</t>
        </is>
      </c>
      <c r="B1" s="29" t="n"/>
      <c r="C1" s="29" t="n"/>
      <c r="D1" s="29" t="n"/>
      <c r="E1" s="29" t="n"/>
      <c r="F1" s="29" t="n"/>
      <c r="G1" s="29" t="n"/>
      <c r="H1" s="30" t="n"/>
      <c r="J1" s="3" t="inlineStr">
        <is>
          <t>Last refreshed</t>
        </is>
      </c>
      <c r="K1" s="31">
        <f>NOW()</f>
        <v/>
      </c>
    </row>
    <row r="2" ht="24" customHeight="1">
      <c r="A2" s="5" t="inlineStr">
        <is>
          <t>Admissions Decision Dashboard</t>
        </is>
      </c>
    </row>
    <row r="3"/>
    <row r="4" ht="30" customHeight="1">
      <c r="A4" s="6" t="inlineStr">
        <is>
          <t>As of Date</t>
        </is>
      </c>
      <c r="B4" s="7" t="n">
        <v>46271</v>
      </c>
      <c r="D4" s="8" t="inlineStr">
        <is>
          <t>Total Applications</t>
        </is>
      </c>
      <c r="F4" s="8" t="inlineStr">
        <is>
          <t>Awaiting Decision</t>
        </is>
      </c>
      <c r="H4" s="8" t="inlineStr">
        <is>
          <t>Overdue Decisions</t>
        </is>
      </c>
      <c r="J4" s="8" t="inlineStr">
        <is>
          <t>Decisions Made</t>
        </is>
      </c>
    </row>
    <row r="5" ht="34" customHeight="1">
      <c r="A5" s="6" t="inlineStr">
        <is>
          <t>Program</t>
        </is>
      </c>
      <c r="B5" s="9" t="inlineStr">
        <is>
          <t>All</t>
        </is>
      </c>
      <c r="D5" s="10">
        <f>SUMPRODUCT(--(tblAdmissions[Application ID]&lt;&gt;"")*--(tblAdmissions[Application Received]&lt;&gt;"")*--(tblAdmissions[Application Received]&lt;=$B$4)*IF($B$5="All",1,--(tblAdmissions[Program]=$B$5))*IF($B$6="All",1,--(tblAdmissions[Term]=$B$6))*IF($B$7="All",1,--(tblAdmissions[Reviewer]=$B$7)))</f>
        <v/>
      </c>
      <c r="F5" s="10">
        <f>SUMPRODUCT(--(tblAdmissions[Application ID]&lt;&gt;"")*--(tblAdmissions[Application Received]&lt;&gt;"")*--(tblAdmissions[Application Received]&lt;=$B$4)*IF($B$5="All",1,--(tblAdmissions[Program]=$B$5))*IF($B$6="All",1,--(tblAdmissions[Term]=$B$6))*IF($B$7="All",1,--(tblAdmissions[Reviewer]=$B$7))*--(tblAdmissions[Decision]="Pending"))</f>
        <v/>
      </c>
      <c r="H5" s="10">
        <f>SUMPRODUCT(--(tblAdmissions[Application ID]&lt;&gt;"")*--(tblAdmissions[Application Received]&lt;&gt;"")*--(tblAdmissions[Application Received]&lt;=$B$4)*IF($B$5="All",1,--(tblAdmissions[Program]=$B$5))*IF($B$6="All",1,--(tblAdmissions[Term]=$B$6))*IF($B$7="All",1,--(tblAdmissions[Reviewer]=$B$7))*--(tblAdmissions[Decision]="Pending")*--(tblAdmissions[Decision Due Date]&lt;&gt;"")*--(tblAdmissions[Decision Due Date]&lt;$B$4))</f>
        <v/>
      </c>
      <c r="J5" s="10">
        <f>SUMPRODUCT(--(tblAdmissions[Application ID]&lt;&gt;"")*--(tblAdmissions[Application Received]&lt;&gt;"")*--(tblAdmissions[Application Received]&lt;=$B$4)*IF($B$5="All",1,--(tblAdmissions[Program]=$B$5))*IF($B$6="All",1,--(tblAdmissions[Term]=$B$6))*IF($B$7="All",1,--(tblAdmissions[Reviewer]=$B$7))*--ISNUMBER(MATCH(tblAdmissions[Decision],{"Admit","Deny","Waitlist","Withdrawn"},0))*--(tblAdmissions[Decision Date]&lt;&gt;"")*--(tblAdmissions[Decision Date]&lt;=$B$4))</f>
        <v/>
      </c>
    </row>
    <row r="6">
      <c r="A6" s="6" t="inlineStr">
        <is>
          <t>Term</t>
        </is>
      </c>
      <c r="B6" s="9" t="inlineStr">
        <is>
          <t>All</t>
        </is>
      </c>
    </row>
    <row r="7">
      <c r="A7" s="6" t="inlineStr">
        <is>
          <t>Reviewer</t>
        </is>
      </c>
      <c r="B7" s="9" t="inlineStr">
        <is>
          <t>All</t>
        </is>
      </c>
    </row>
    <row r="8" ht="30" customHeight="1">
      <c r="A8" s="6" t="inlineStr">
        <is>
          <t>Due Soon Window</t>
        </is>
      </c>
      <c r="B8" s="11" t="n">
        <v>7</v>
      </c>
      <c r="D8" s="8" t="inlineStr">
        <is>
          <t>Admits</t>
        </is>
      </c>
      <c r="F8" s="8" t="inlineStr">
        <is>
          <t>Admission Rate</t>
        </is>
      </c>
      <c r="H8" s="8" t="inlineStr">
        <is>
          <t>Average Days to Decision</t>
        </is>
      </c>
      <c r="J8" s="8" t="inlineStr">
        <is>
          <t>Records Needing Action</t>
        </is>
      </c>
    </row>
    <row r="9" ht="34" customHeight="1">
      <c r="A9" s="6" t="inlineStr">
        <is>
          <t>Response Follow-Up Days</t>
        </is>
      </c>
      <c r="B9" s="11" t="n">
        <v>14</v>
      </c>
      <c r="D9" s="10">
        <f>SUMPRODUCT(--(tblAdmissions[Application ID]&lt;&gt;"")*--(tblAdmissions[Application Received]&lt;&gt;"")*--(tblAdmissions[Application Received]&lt;=$B$4)*IF($B$5="All",1,--(tblAdmissions[Program]=$B$5))*IF($B$6="All",1,--(tblAdmissions[Term]=$B$6))*IF($B$7="All",1,--(tblAdmissions[Reviewer]=$B$7))*--(tblAdmissions[Decision]="Admit")*--(tblAdmissions[Decision Date]&lt;&gt;"")*--(tblAdmissions[Decision Date]&lt;=$B$4))</f>
        <v/>
      </c>
      <c r="F9" s="32">
        <f>IFERROR(SUMPRODUCT(--(tblAdmissions[Application ID]&lt;&gt;"")*--(tblAdmissions[Application Received]&lt;&gt;"")*--(tblAdmissions[Application Received]&lt;=$B$4)*IF($B$5="All",1,--(tblAdmissions[Program]=$B$5))*IF($B$6="All",1,--(tblAdmissions[Term]=$B$6))*IF($B$7="All",1,--(tblAdmissions[Reviewer]=$B$7))*--(tblAdmissions[Decision]="Admit")*--(tblAdmissions[Decision Date]&lt;&gt;"")*--(tblAdmissions[Decision Date]&lt;=$B$4))/(SUMPRODUCT(--(tblAdmissions[Application ID]&lt;&gt;"")*--(tblAdmissions[Application Received]&lt;&gt;"")*--(tblAdmissions[Application Received]&lt;=$B$4)*IF($B$5="All",1,--(tblAdmissions[Program]=$B$5))*IF($B$6="All",1,--(tblAdmissions[Term]=$B$6))*IF($B$7="All",1,--(tblAdmissions[Reviewer]=$B$7))*--(tblAdmissions[Decision]="Admit")*--(tblAdmissions[Decision Date]&lt;&gt;"")*--(tblAdmissions[Decision Date]&lt;=$B$4))+SUMPRODUCT(--(tblAdmissions[Application ID]&lt;&gt;"")*--(tblAdmissions[Application Received]&lt;&gt;"")*--(tblAdmissions[Application Received]&lt;=$B$4)*IF($B$5="All",1,--(tblAdmissions[Program]=$B$5))*IF($B$6="All",1,--(tblAdmissions[Term]=$B$6))*IF($B$7="All",1,--(tblAdmissions[Reviewer]=$B$7))*--(tblAdmissions[Decision]="Deny")*--(tblAdmissions[Decision Date]&lt;&gt;"")*--(tblAdmissions[Decision Date]&lt;=$B$4))),0)</f>
        <v/>
      </c>
      <c r="H9" s="33">
        <f>IFERROR(SUMPRODUCT(--(tblAdmissions[Application ID]&lt;&gt;"")*--(tblAdmissions[Application Received]&lt;&gt;"")*--(tblAdmissions[Application Received]&lt;=$B$4)*IF($B$5="All",1,--(tblAdmissions[Program]=$B$5))*IF($B$6="All",1,--(tblAdmissions[Term]=$B$6))*IF($B$7="All",1,--(tblAdmissions[Reviewer]=$B$7))*--(tblAdmissions[Decision Date]&lt;&gt;"")*--(tblAdmissions[Decision Date]&lt;=$B$4)*IFERROR(tblAdmissions[Days to Decision],0))/SUMPRODUCT(--(tblAdmissions[Application ID]&lt;&gt;"")*--(tblAdmissions[Application Received]&lt;&gt;"")*--(tblAdmissions[Application Received]&lt;=$B$4)*IF($B$5="All",1,--(tblAdmissions[Program]=$B$5))*IF($B$6="All",1,--(tblAdmissions[Term]=$B$6))*IF($B$7="All",1,--(tblAdmissions[Reviewer]=$B$7))*--(tblAdmissions[Decision Date]&lt;&gt;"")*--(tblAdmissions[Decision Date]&lt;=$B$4)*--(tblAdmissions[Days to Decision]&lt;&gt;"")),"—")</f>
        <v/>
      </c>
      <c r="J9" s="10">
        <f>SUMPRODUCT(--(tblAdmissions[Application ID]&lt;&gt;"")*--(tblAdmissions[Application Received]&lt;&gt;"")*--(tblAdmissions[Application Received]&lt;=$B$4)*IF($B$5="All",1,--(tblAdmissions[Program]=$B$5))*IF($B$6="All",1,--(tblAdmissions[Term]=$B$6))*IF($B$7="All",1,--(tblAdmissions[Reviewer]=$B$7))*--(tblAdmissions[Action Alert]&lt;&gt;"")*--(tblAdmissions[Action Alert]&lt;&gt;"No action"))</f>
        <v/>
      </c>
    </row>
    <row r="10">
      <c r="A10" s="6" t="inlineStr">
        <is>
          <t>Notification Target Days</t>
        </is>
      </c>
      <c r="B10" s="11" t="n">
        <v>2</v>
      </c>
    </row>
    <row r="11"/>
    <row r="12"/>
    <row r="13">
      <c r="A13" s="14" t="inlineStr">
        <is>
          <t>Decision Status</t>
        </is>
      </c>
      <c r="B13" s="14" t="inlineStr">
        <is>
          <t>Application Count</t>
        </is>
      </c>
      <c r="D13" s="14" t="inlineStr">
        <is>
          <t>Action Category</t>
        </is>
      </c>
      <c r="E13" s="14" t="inlineStr">
        <is>
          <t>Record Count</t>
        </is>
      </c>
    </row>
    <row r="14">
      <c r="A14" s="15" t="inlineStr">
        <is>
          <t>Pending</t>
        </is>
      </c>
      <c r="B14" s="15">
        <f>SUMPRODUCT(--(tblAdmissions[Application ID]&lt;&gt;"")*--(tblAdmissions[Application Received]&lt;&gt;"")*--(tblAdmissions[Application Received]&lt;=$B$4)*IF($B$5="All",1,--(tblAdmissions[Program]=$B$5))*IF($B$6="All",1,--(tblAdmissions[Term]=$B$6))*IF($B$7="All",1,--(tblAdmissions[Reviewer]=$B$7))*--(tblAdmissions[Decision]=A14))</f>
        <v/>
      </c>
      <c r="D14" s="15" t="inlineStr">
        <is>
          <t>Fix record</t>
        </is>
      </c>
      <c r="E14" s="15">
        <f>SUMPRODUCT(--(tblAdmissions[Application ID]&lt;&gt;"")*--(tblAdmissions[Application Received]&lt;&gt;"")*--(tblAdmissions[Application Received]&lt;=$B$4)*IF($B$5="All",1,--(tblAdmissions[Program]=$B$5))*IF($B$6="All",1,--(tblAdmissions[Term]=$B$6))*IF($B$7="All",1,--(tblAdmissions[Reviewer]=$B$7))*--(tblAdmissions[Action Alert]=D14))</f>
        <v/>
      </c>
    </row>
    <row r="15">
      <c r="A15" s="16" t="inlineStr">
        <is>
          <t>Admit</t>
        </is>
      </c>
      <c r="B15" s="16">
        <f>SUMPRODUCT(--(tblAdmissions[Application ID]&lt;&gt;"")*--(tblAdmissions[Application Received]&lt;&gt;"")*--(tblAdmissions[Application Received]&lt;=$B$4)*IF($B$5="All",1,--(tblAdmissions[Program]=$B$5))*IF($B$6="All",1,--(tblAdmissions[Term]=$B$6))*IF($B$7="All",1,--(tblAdmissions[Reviewer]=$B$7))*--(tblAdmissions[Decision]=A15))</f>
        <v/>
      </c>
      <c r="D15" s="16" t="inlineStr">
        <is>
          <t>Decision overdue</t>
        </is>
      </c>
      <c r="E15" s="16">
        <f>SUMPRODUCT(--(tblAdmissions[Application ID]&lt;&gt;"")*--(tblAdmissions[Application Received]&lt;&gt;"")*--(tblAdmissions[Application Received]&lt;=$B$4)*IF($B$5="All",1,--(tblAdmissions[Program]=$B$5))*IF($B$6="All",1,--(tblAdmissions[Term]=$B$6))*IF($B$7="All",1,--(tblAdmissions[Reviewer]=$B$7))*--(tblAdmissions[Action Alert]=D15))</f>
        <v/>
      </c>
    </row>
    <row r="16">
      <c r="A16" s="15" t="inlineStr">
        <is>
          <t>Deny</t>
        </is>
      </c>
      <c r="B16" s="15">
        <f>SUMPRODUCT(--(tblAdmissions[Application ID]&lt;&gt;"")*--(tblAdmissions[Application Received]&lt;&gt;"")*--(tblAdmissions[Application Received]&lt;=$B$4)*IF($B$5="All",1,--(tblAdmissions[Program]=$B$5))*IF($B$6="All",1,--(tblAdmissions[Term]=$B$6))*IF($B$7="All",1,--(tblAdmissions[Reviewer]=$B$7))*--(tblAdmissions[Decision]=A16))</f>
        <v/>
      </c>
      <c r="D16" s="15" t="inlineStr">
        <is>
          <t>Decision due soon</t>
        </is>
      </c>
      <c r="E16" s="15">
        <f>SUMPRODUCT(--(tblAdmissions[Application ID]&lt;&gt;"")*--(tblAdmissions[Application Received]&lt;&gt;"")*--(tblAdmissions[Application Received]&lt;=$B$4)*IF($B$5="All",1,--(tblAdmissions[Program]=$B$5))*IF($B$6="All",1,--(tblAdmissions[Term]=$B$6))*IF($B$7="All",1,--(tblAdmissions[Reviewer]=$B$7))*--(tblAdmissions[Action Alert]=D16))</f>
        <v/>
      </c>
    </row>
    <row r="17">
      <c r="A17" s="16" t="inlineStr">
        <is>
          <t>Waitlist</t>
        </is>
      </c>
      <c r="B17" s="16">
        <f>SUMPRODUCT(--(tblAdmissions[Application ID]&lt;&gt;"")*--(tblAdmissions[Application Received]&lt;&gt;"")*--(tblAdmissions[Application Received]&lt;=$B$4)*IF($B$5="All",1,--(tblAdmissions[Program]=$B$5))*IF($B$6="All",1,--(tblAdmissions[Term]=$B$6))*IF($B$7="All",1,--(tblAdmissions[Reviewer]=$B$7))*--(tblAdmissions[Decision]=A17))</f>
        <v/>
      </c>
      <c r="D17" s="16" t="inlineStr">
        <is>
          <t>Send notification</t>
        </is>
      </c>
      <c r="E17" s="16">
        <f>SUMPRODUCT(--(tblAdmissions[Application ID]&lt;&gt;"")*--(tblAdmissions[Application Received]&lt;&gt;"")*--(tblAdmissions[Application Received]&lt;=$B$4)*IF($B$5="All",1,--(tblAdmissions[Program]=$B$5))*IF($B$6="All",1,--(tblAdmissions[Term]=$B$6))*IF($B$7="All",1,--(tblAdmissions[Reviewer]=$B$7))*--(tblAdmissions[Action Alert]=D17))</f>
        <v/>
      </c>
    </row>
    <row r="18">
      <c r="A18" s="15" t="inlineStr">
        <is>
          <t>Withdrawn</t>
        </is>
      </c>
      <c r="B18" s="15">
        <f>SUMPRODUCT(--(tblAdmissions[Application ID]&lt;&gt;"")*--(tblAdmissions[Application Received]&lt;&gt;"")*--(tblAdmissions[Application Received]&lt;=$B$4)*IF($B$5="All",1,--(tblAdmissions[Program]=$B$5))*IF($B$6="All",1,--(tblAdmissions[Term]=$B$6))*IF($B$7="All",1,--(tblAdmissions[Reviewer]=$B$7))*--(tblAdmissions[Decision]=A18))</f>
        <v/>
      </c>
      <c r="D18" s="15" t="inlineStr">
        <is>
          <t>Notification delayed</t>
        </is>
      </c>
      <c r="E18" s="15">
        <f>SUMPRODUCT(--(tblAdmissions[Application ID]&lt;&gt;"")*--(tblAdmissions[Application Received]&lt;&gt;"")*--(tblAdmissions[Application Received]&lt;=$B$4)*IF($B$5="All",1,--(tblAdmissions[Program]=$B$5))*IF($B$6="All",1,--(tblAdmissions[Term]=$B$6))*IF($B$7="All",1,--(tblAdmissions[Reviewer]=$B$7))*--(tblAdmissions[Action Alert]=D18))</f>
        <v/>
      </c>
    </row>
    <row r="19">
      <c r="A19" s="17" t="inlineStr">
        <is>
          <t>Total</t>
        </is>
      </c>
      <c r="B19" s="17">
        <f>SUM(B14:B18)</f>
        <v/>
      </c>
      <c r="D19" s="16" t="inlineStr">
        <is>
          <t>Follow up on response</t>
        </is>
      </c>
      <c r="E19" s="16">
        <f>SUMPRODUCT(--(tblAdmissions[Application ID]&lt;&gt;"")*--(tblAdmissions[Application Received]&lt;&gt;"")*--(tblAdmissions[Application Received]&lt;=$B$4)*IF($B$5="All",1,--(tblAdmissions[Program]=$B$5))*IF($B$6="All",1,--(tblAdmissions[Term]=$B$6))*IF($B$7="All",1,--(tblAdmissions[Reviewer]=$B$7))*--(tblAdmissions[Action Alert]=D19))</f>
        <v/>
      </c>
    </row>
    <row r="20">
      <c r="B20">
        <f>""</f>
        <v/>
      </c>
      <c r="D20" s="17" t="inlineStr">
        <is>
          <t>Total needing action</t>
        </is>
      </c>
      <c r="E20" s="17">
        <f>SUM(E14:E19)</f>
        <v/>
      </c>
    </row>
    <row r="21">
      <c r="B21">
        <f>""</f>
        <v/>
      </c>
      <c r="E21">
        <f>""</f>
        <v/>
      </c>
    </row>
    <row r="22">
      <c r="B22">
        <f>""</f>
        <v/>
      </c>
      <c r="E22">
        <f>""</f>
        <v/>
      </c>
    </row>
    <row r="23">
      <c r="B23">
        <f>""</f>
        <v/>
      </c>
      <c r="E23">
        <f>""</f>
        <v/>
      </c>
    </row>
    <row r="24">
      <c r="B24">
        <f>""</f>
        <v/>
      </c>
      <c r="E24">
        <f>""</f>
        <v/>
      </c>
    </row>
    <row r="25">
      <c r="B25">
        <f>""</f>
        <v/>
      </c>
      <c r="E25">
        <f>""</f>
        <v/>
      </c>
    </row>
    <row r="26">
      <c r="B26">
        <f>""</f>
        <v/>
      </c>
      <c r="E26">
        <f>""</f>
        <v/>
      </c>
    </row>
    <row r="27">
      <c r="B27">
        <f>""</f>
        <v/>
      </c>
      <c r="E27">
        <f>""</f>
        <v/>
      </c>
    </row>
    <row r="28">
      <c r="B28">
        <f>""</f>
        <v/>
      </c>
      <c r="E28">
        <f>""</f>
        <v/>
      </c>
    </row>
    <row r="29">
      <c r="B29">
        <f>""</f>
        <v/>
      </c>
      <c r="E29">
        <f>""</f>
        <v/>
      </c>
    </row>
    <row r="30">
      <c r="B30">
        <f>""</f>
        <v/>
      </c>
      <c r="E30">
        <f>""</f>
        <v/>
      </c>
    </row>
    <row r="31">
      <c r="B31">
        <f>""</f>
        <v/>
      </c>
      <c r="E31">
        <f>""</f>
        <v/>
      </c>
    </row>
    <row r="32">
      <c r="B32">
        <f>""</f>
        <v/>
      </c>
      <c r="E32">
        <f>""</f>
        <v/>
      </c>
    </row>
    <row r="33">
      <c r="B33">
        <f>""</f>
        <v/>
      </c>
      <c r="E33">
        <f>""</f>
        <v/>
      </c>
    </row>
    <row r="34">
      <c r="B34">
        <f>""</f>
        <v/>
      </c>
      <c r="E34">
        <f>""</f>
        <v/>
      </c>
    </row>
    <row r="35">
      <c r="B35">
        <f>""</f>
        <v/>
      </c>
      <c r="E35">
        <f>""</f>
        <v/>
      </c>
    </row>
    <row r="36">
      <c r="B36">
        <f>""</f>
        <v/>
      </c>
      <c r="E36">
        <f>""</f>
        <v/>
      </c>
    </row>
    <row r="37">
      <c r="B37">
        <f>""</f>
        <v/>
      </c>
      <c r="E37">
        <f>""</f>
        <v/>
      </c>
    </row>
    <row r="38">
      <c r="B38">
        <f>""</f>
        <v/>
      </c>
      <c r="E38">
        <f>""</f>
        <v/>
      </c>
    </row>
    <row r="39">
      <c r="B39">
        <f>""</f>
        <v/>
      </c>
      <c r="E39">
        <f>""</f>
        <v/>
      </c>
    </row>
    <row r="40">
      <c r="B40">
        <f>""</f>
        <v/>
      </c>
      <c r="E40">
        <f>""</f>
        <v/>
      </c>
    </row>
    <row r="41">
      <c r="B41">
        <f>""</f>
        <v/>
      </c>
      <c r="E41">
        <f>""</f>
        <v/>
      </c>
    </row>
    <row r="42">
      <c r="B42">
        <f>""</f>
        <v/>
      </c>
      <c r="E42">
        <f>""</f>
        <v/>
      </c>
    </row>
    <row r="43">
      <c r="B43">
        <f>""</f>
        <v/>
      </c>
      <c r="E43">
        <f>""</f>
        <v/>
      </c>
    </row>
    <row r="44">
      <c r="B44">
        <f>""</f>
        <v/>
      </c>
      <c r="E44">
        <f>""</f>
        <v/>
      </c>
    </row>
    <row r="45">
      <c r="B45">
        <f>""</f>
        <v/>
      </c>
      <c r="E45">
        <f>""</f>
        <v/>
      </c>
    </row>
    <row r="46">
      <c r="B46">
        <f>""</f>
        <v/>
      </c>
      <c r="E46">
        <f>""</f>
        <v/>
      </c>
    </row>
    <row r="47">
      <c r="B47">
        <f>""</f>
        <v/>
      </c>
      <c r="E47">
        <f>""</f>
        <v/>
      </c>
    </row>
    <row r="48">
      <c r="B48">
        <f>""</f>
        <v/>
      </c>
      <c r="E48">
        <f>""</f>
        <v/>
      </c>
    </row>
    <row r="49">
      <c r="B49">
        <f>""</f>
        <v/>
      </c>
      <c r="E49">
        <f>""</f>
        <v/>
      </c>
    </row>
    <row r="50">
      <c r="B50">
        <f>""</f>
        <v/>
      </c>
      <c r="E50">
        <f>""</f>
        <v/>
      </c>
    </row>
    <row r="51">
      <c r="B51">
        <f>""</f>
        <v/>
      </c>
      <c r="E51">
        <f>""</f>
        <v/>
      </c>
    </row>
    <row r="52">
      <c r="B52">
        <f>""</f>
        <v/>
      </c>
      <c r="E52">
        <f>""</f>
        <v/>
      </c>
    </row>
    <row r="53">
      <c r="B53">
        <f>""</f>
        <v/>
      </c>
      <c r="E53">
        <f>""</f>
        <v/>
      </c>
    </row>
    <row r="54">
      <c r="B54">
        <f>""</f>
        <v/>
      </c>
      <c r="E54">
        <f>""</f>
        <v/>
      </c>
    </row>
    <row r="55">
      <c r="B55">
        <f>""</f>
        <v/>
      </c>
      <c r="E55">
        <f>""</f>
        <v/>
      </c>
    </row>
    <row r="56">
      <c r="B56">
        <f>""</f>
        <v/>
      </c>
      <c r="E56">
        <f>""</f>
        <v/>
      </c>
    </row>
    <row r="57">
      <c r="B57">
        <f>""</f>
        <v/>
      </c>
      <c r="E57">
        <f>""</f>
        <v/>
      </c>
    </row>
    <row r="58">
      <c r="B58">
        <f>""</f>
        <v/>
      </c>
      <c r="E58">
        <f>""</f>
        <v/>
      </c>
    </row>
    <row r="59">
      <c r="B59">
        <f>""</f>
        <v/>
      </c>
      <c r="E59">
        <f>""</f>
        <v/>
      </c>
    </row>
    <row r="60">
      <c r="B60">
        <f>""</f>
        <v/>
      </c>
      <c r="E60">
        <f>""</f>
        <v/>
      </c>
    </row>
    <row r="61">
      <c r="B61">
        <f>""</f>
        <v/>
      </c>
      <c r="E61">
        <f>""</f>
        <v/>
      </c>
    </row>
    <row r="62">
      <c r="B62">
        <f>""</f>
        <v/>
      </c>
      <c r="E62">
        <f>""</f>
        <v/>
      </c>
    </row>
    <row r="63">
      <c r="B63">
        <f>""</f>
        <v/>
      </c>
      <c r="E63">
        <f>""</f>
        <v/>
      </c>
    </row>
    <row r="64">
      <c r="B64">
        <f>""</f>
        <v/>
      </c>
      <c r="E64">
        <f>""</f>
        <v/>
      </c>
    </row>
    <row r="65">
      <c r="B65">
        <f>""</f>
        <v/>
      </c>
      <c r="E65">
        <f>""</f>
        <v/>
      </c>
    </row>
    <row r="66">
      <c r="B66">
        <f>""</f>
        <v/>
      </c>
      <c r="E66">
        <f>""</f>
        <v/>
      </c>
    </row>
    <row r="67">
      <c r="B67">
        <f>""</f>
        <v/>
      </c>
      <c r="E67">
        <f>""</f>
        <v/>
      </c>
    </row>
    <row r="68">
      <c r="B68">
        <f>""</f>
        <v/>
      </c>
      <c r="E68">
        <f>""</f>
        <v/>
      </c>
    </row>
    <row r="69">
      <c r="B69">
        <f>""</f>
        <v/>
      </c>
      <c r="E69">
        <f>""</f>
        <v/>
      </c>
    </row>
    <row r="70">
      <c r="B70">
        <f>""</f>
        <v/>
      </c>
      <c r="E70">
        <f>""</f>
        <v/>
      </c>
    </row>
    <row r="71">
      <c r="B71">
        <f>""</f>
        <v/>
      </c>
      <c r="E71">
        <f>""</f>
        <v/>
      </c>
    </row>
    <row r="72">
      <c r="B72">
        <f>""</f>
        <v/>
      </c>
      <c r="E72">
        <f>""</f>
        <v/>
      </c>
    </row>
    <row r="73">
      <c r="B73">
        <f>""</f>
        <v/>
      </c>
      <c r="E73">
        <f>""</f>
        <v/>
      </c>
    </row>
    <row r="74">
      <c r="B74">
        <f>""</f>
        <v/>
      </c>
      <c r="E74">
        <f>""</f>
        <v/>
      </c>
    </row>
    <row r="75">
      <c r="B75">
        <f>""</f>
        <v/>
      </c>
      <c r="E75">
        <f>""</f>
        <v/>
      </c>
    </row>
    <row r="76">
      <c r="B76">
        <f>""</f>
        <v/>
      </c>
      <c r="E76">
        <f>""</f>
        <v/>
      </c>
    </row>
    <row r="77">
      <c r="B77">
        <f>""</f>
        <v/>
      </c>
      <c r="E77">
        <f>""</f>
        <v/>
      </c>
    </row>
    <row r="78">
      <c r="B78">
        <f>""</f>
        <v/>
      </c>
      <c r="E78">
        <f>""</f>
        <v/>
      </c>
    </row>
    <row r="79">
      <c r="B79">
        <f>""</f>
        <v/>
      </c>
      <c r="E79">
        <f>""</f>
        <v/>
      </c>
    </row>
    <row r="80">
      <c r="B80">
        <f>""</f>
        <v/>
      </c>
      <c r="E80">
        <f>""</f>
        <v/>
      </c>
    </row>
    <row r="81">
      <c r="B81">
        <f>""</f>
        <v/>
      </c>
      <c r="E81">
        <f>""</f>
        <v/>
      </c>
    </row>
    <row r="82">
      <c r="B82">
        <f>""</f>
        <v/>
      </c>
      <c r="E82">
        <f>""</f>
        <v/>
      </c>
    </row>
    <row r="83">
      <c r="B83">
        <f>""</f>
        <v/>
      </c>
      <c r="E83">
        <f>""</f>
        <v/>
      </c>
    </row>
    <row r="84">
      <c r="B84">
        <f>""</f>
        <v/>
      </c>
      <c r="E84">
        <f>""</f>
        <v/>
      </c>
    </row>
    <row r="85">
      <c r="B85">
        <f>""</f>
        <v/>
      </c>
      <c r="E85">
        <f>""</f>
        <v/>
      </c>
    </row>
    <row r="86">
      <c r="B86">
        <f>""</f>
        <v/>
      </c>
      <c r="E86">
        <f>""</f>
        <v/>
      </c>
    </row>
    <row r="87">
      <c r="B87">
        <f>""</f>
        <v/>
      </c>
      <c r="E87">
        <f>""</f>
        <v/>
      </c>
    </row>
    <row r="88">
      <c r="B88">
        <f>""</f>
        <v/>
      </c>
      <c r="E88">
        <f>""</f>
        <v/>
      </c>
    </row>
    <row r="89">
      <c r="B89">
        <f>""</f>
        <v/>
      </c>
      <c r="E89">
        <f>""</f>
        <v/>
      </c>
    </row>
    <row r="90">
      <c r="B90">
        <f>""</f>
        <v/>
      </c>
      <c r="E90">
        <f>""</f>
        <v/>
      </c>
    </row>
    <row r="91">
      <c r="B91">
        <f>""</f>
        <v/>
      </c>
      <c r="E91">
        <f>""</f>
        <v/>
      </c>
    </row>
    <row r="92">
      <c r="B92">
        <f>""</f>
        <v/>
      </c>
      <c r="E92">
        <f>""</f>
        <v/>
      </c>
    </row>
    <row r="93">
      <c r="B93">
        <f>""</f>
        <v/>
      </c>
      <c r="E93">
        <f>""</f>
        <v/>
      </c>
    </row>
    <row r="94">
      <c r="B94">
        <f>""</f>
        <v/>
      </c>
      <c r="E94">
        <f>""</f>
        <v/>
      </c>
    </row>
    <row r="95">
      <c r="B95">
        <f>""</f>
        <v/>
      </c>
      <c r="E95">
        <f>""</f>
        <v/>
      </c>
    </row>
    <row r="96">
      <c r="B96">
        <f>""</f>
        <v/>
      </c>
      <c r="E96">
        <f>""</f>
        <v/>
      </c>
    </row>
    <row r="97">
      <c r="B97">
        <f>""</f>
        <v/>
      </c>
      <c r="E97">
        <f>""</f>
        <v/>
      </c>
    </row>
    <row r="98">
      <c r="B98">
        <f>""</f>
        <v/>
      </c>
      <c r="E98">
        <f>""</f>
        <v/>
      </c>
    </row>
    <row r="99">
      <c r="B99">
        <f>""</f>
        <v/>
      </c>
      <c r="E99">
        <f>""</f>
        <v/>
      </c>
    </row>
    <row r="100">
      <c r="B100">
        <f>""</f>
        <v/>
      </c>
      <c r="E100">
        <f>""</f>
        <v/>
      </c>
    </row>
    <row r="101">
      <c r="B101">
        <f>""</f>
        <v/>
      </c>
      <c r="E101">
        <f>""</f>
        <v/>
      </c>
    </row>
  </sheetData>
  <mergeCells count="1">
    <mergeCell ref="A1:H1"/>
  </mergeCells>
  <conditionalFormatting sqref="H5">
    <cfRule type="cellIs" priority="1" operator="greaterThan" dxfId="0">
      <formula>0</formula>
    </cfRule>
  </conditionalFormatting>
  <conditionalFormatting sqref="J9">
    <cfRule type="cellIs" priority="2" operator="greaterThan" dxfId="1">
      <formula>0</formula>
    </cfRule>
  </conditionalFormatting>
  <conditionalFormatting sqref="E14:E15">
    <cfRule type="cellIs" priority="3" operator="greaterThan" dxfId="2">
      <formula>0</formula>
    </cfRule>
  </conditionalFormatting>
  <conditionalFormatting sqref="E16:E19">
    <cfRule type="cellIs" priority="4" operator="greaterThan" dxfId="3">
      <formula>0</formula>
    </cfRule>
  </conditionalFormatting>
  <dataValidations count="7">
    <dataValidation sqref="B4" showDropDown="0" showInputMessage="1" showErrorMessage="1" allowBlank="0" errorTitle="Invalid date" error="Enter a date from 01/01/2020 through 12/31/2100." promptTitle="As of Date" prompt="Dashboard calculations use this date instead of today." type="date" errorStyle="stop" operator="between">
      <formula1>DATE(2020,1,1)</formula1>
      <formula2>DATE(2100,12,31)</formula2>
    </dataValidation>
    <dataValidation sqref="B5" showDropDown="0" showInputMessage="0" showErrorMessage="1" allowBlank="0" errorTitle="Invalid selection" error="Select a value from the list." type="list" errorStyle="stop">
      <formula1>"All,Applied Data Foundations,Healthcare Office Essentials,Skilled Trades Bridge,Business Operations Certificate"</formula1>
    </dataValidation>
    <dataValidation sqref="B6" showDropDown="0" showInputMessage="0" showErrorMessage="1" allowBlank="0" errorTitle="Invalid selection" error="Select a value from the list." type="list" errorStyle="stop">
      <formula1>"All,Fall 2026,Winter 2027,Spring 2027,Summer 2027"</formula1>
    </dataValidation>
    <dataValidation sqref="B7" showDropDown="0" showInputMessage="0" showErrorMessage="1" allowBlank="0" errorTitle="Invalid selection" error="Select a value from the list." type="list" errorStyle="stop">
      <formula1>"All,Jordan Lee,Morgan Reyes,Casey Nguyen,Taylor Brooks"</formula1>
    </dataValidation>
    <dataValidation sqref="B8" showDropDown="0" showInputMessage="1" showErrorMessage="1" allowBlank="0" errorTitle="Invalid number" error="Enter a whole number from 0 through 60." promptTitle="Due Soon Window" prompt="Number of calendar days before a decision due date is flagged." type="whole" errorStyle="stop" operator="between">
      <formula1>0</formula1>
      <formula2>60</formula2>
    </dataValidation>
    <dataValidation sqref="B9" showDropDown="0" showInputMessage="1" showErrorMessage="1" allowBlank="0" errorTitle="Invalid number" error="Enter a whole number from 1 through 90." promptTitle="Response Follow-Up Days" prompt="Days after notification before an awaiting response is flagged." type="whole" errorStyle="stop" operator="between">
      <formula1>1</formula1>
      <formula2>90</formula2>
    </dataValidation>
    <dataValidation sqref="B10" showDropDown="0" showInputMessage="1" showErrorMessage="1" allowBlank="0" errorTitle="Invalid number" error="Enter a whole number from 0 through 30." promptTitle="Notification Target Days" prompt="Maximum preferred calendar days between decision and notification." type="whole" errorStyle="stop" operator="between">
      <formula1>0</formula1>
      <formula2>30</formula2>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X251"/>
  <sheetViews>
    <sheetView showGridLines="0" workbookViewId="0">
      <pane ySplit="1" topLeftCell="A2" activePane="bottomLeft" state="frozen"/>
      <selection pane="bottomLeft" activeCell="A1" sqref="A1"/>
    </sheetView>
  </sheetViews>
  <sheetFormatPr baseColWidth="8" defaultRowHeight="15"/>
  <cols>
    <col width="18" customWidth="1" min="1" max="1"/>
    <col width="22" customWidth="1" min="2" max="2"/>
    <col width="30" customWidth="1" min="3" max="3"/>
    <col width="16" customWidth="1" min="4" max="4"/>
    <col width="30" customWidth="1" min="5" max="5"/>
    <col width="18" customWidth="1" min="6" max="6"/>
    <col width="18" customWidth="1" min="7" max="7"/>
    <col width="14" customWidth="1" min="8" max="8"/>
    <col width="18" customWidth="1" min="9" max="9"/>
    <col width="18" customWidth="1" min="10" max="10"/>
    <col width="16" customWidth="1" min="11" max="11"/>
    <col width="18" customWidth="1" min="12" max="12"/>
    <col width="18" customWidth="1" min="13" max="13"/>
    <col width="20" customWidth="1" min="14" max="14"/>
    <col width="18" customWidth="1" min="15" max="15"/>
    <col width="22" customWidth="1" min="16" max="16"/>
    <col width="20" customWidth="1" min="17" max="17"/>
    <col width="18" customWidth="1" min="18" max="18"/>
    <col width="38" customWidth="1" min="19" max="19"/>
    <col width="17" customWidth="1" min="20" max="20"/>
    <col width="17" customWidth="1" min="21" max="21"/>
    <col width="17" customWidth="1" min="22" max="22"/>
    <col width="27" customWidth="1" min="23" max="23"/>
    <col width="25" customWidth="1" min="24" max="24"/>
  </cols>
  <sheetData>
    <row r="1" ht="38" customHeight="1">
      <c r="A1" s="14" t="inlineStr">
        <is>
          <t>Application ID</t>
        </is>
      </c>
      <c r="B1" s="14" t="inlineStr">
        <is>
          <t>Applicant Alias</t>
        </is>
      </c>
      <c r="C1" s="14" t="inlineStr">
        <is>
          <t>Program</t>
        </is>
      </c>
      <c r="D1" s="14" t="inlineStr">
        <is>
          <t>Term</t>
        </is>
      </c>
      <c r="E1" s="14" t="inlineStr">
        <is>
          <t>Delivery Site</t>
        </is>
      </c>
      <c r="F1" s="14" t="inlineStr">
        <is>
          <t>Application Received</t>
        </is>
      </c>
      <c r="G1" s="14" t="inlineStr">
        <is>
          <t>File Complete</t>
        </is>
      </c>
      <c r="H1" s="14" t="inlineStr">
        <is>
          <t>Priority</t>
        </is>
      </c>
      <c r="I1" s="14" t="inlineStr">
        <is>
          <t>Reviewer</t>
        </is>
      </c>
      <c r="J1" s="14" t="inlineStr">
        <is>
          <t>Decision Due Date</t>
        </is>
      </c>
      <c r="K1" s="14" t="inlineStr">
        <is>
          <t>Decision</t>
        </is>
      </c>
      <c r="L1" s="14" t="inlineStr">
        <is>
          <t>Decision Date</t>
        </is>
      </c>
      <c r="M1" s="14" t="inlineStr">
        <is>
          <t>Notification Date</t>
        </is>
      </c>
      <c r="N1" s="14" t="inlineStr">
        <is>
          <t>Applicant Response</t>
        </is>
      </c>
      <c r="O1" s="14" t="inlineStr">
        <is>
          <t>Response Date</t>
        </is>
      </c>
      <c r="P1" s="14" t="inlineStr">
        <is>
          <t>Deposit Received Date</t>
        </is>
      </c>
      <c r="Q1" s="14" t="inlineStr">
        <is>
          <t>Enrollment Status</t>
        </is>
      </c>
      <c r="R1" s="14" t="inlineStr">
        <is>
          <t>Last Reviewed</t>
        </is>
      </c>
      <c r="S1" s="14" t="inlineStr">
        <is>
          <t>Notes</t>
        </is>
      </c>
      <c r="T1" s="14" t="inlineStr">
        <is>
          <t>Days to Decision</t>
        </is>
      </c>
      <c r="U1" s="14" t="inlineStr">
        <is>
          <t>Notification Lag</t>
        </is>
      </c>
      <c r="V1" s="14" t="inlineStr">
        <is>
          <t>Days Pending</t>
        </is>
      </c>
      <c r="W1" s="14" t="inlineStr">
        <is>
          <t>Record Check</t>
        </is>
      </c>
      <c r="X1" s="14" t="inlineStr">
        <is>
          <t>Action Alert</t>
        </is>
      </c>
    </row>
    <row r="2">
      <c r="A2" s="18" t="inlineStr">
        <is>
          <t>HLI-2026-1001</t>
        </is>
      </c>
      <c r="B2" s="18" t="inlineStr">
        <is>
          <t>Applicant Cedar</t>
        </is>
      </c>
      <c r="C2" s="18" t="inlineStr">
        <is>
          <t>Applied Data Foundations</t>
        </is>
      </c>
      <c r="D2" s="18" t="inlineStr">
        <is>
          <t>Fall 2026</t>
        </is>
      </c>
      <c r="E2" s="18" t="inlineStr">
        <is>
          <t>Harborlight Downtown</t>
        </is>
      </c>
      <c r="F2" s="19" t="n">
        <v>46223</v>
      </c>
      <c r="G2" s="19" t="n">
        <v>46227</v>
      </c>
      <c r="H2" s="18" t="inlineStr">
        <is>
          <t>Standard</t>
        </is>
      </c>
      <c r="I2" s="18" t="inlineStr">
        <is>
          <t>Jordan Lee</t>
        </is>
      </c>
      <c r="J2" s="19" t="n">
        <v>46244</v>
      </c>
      <c r="K2" s="18" t="inlineStr">
        <is>
          <t>Admit</t>
        </is>
      </c>
      <c r="L2" s="19" t="n">
        <v>46240</v>
      </c>
      <c r="M2" s="19" t="n">
        <v>46241</v>
      </c>
      <c r="N2" s="18" t="inlineStr">
        <is>
          <t>Accepted</t>
        </is>
      </c>
      <c r="O2" s="19" t="n">
        <v>46246</v>
      </c>
      <c r="P2" s="19" t="n">
        <v>46249</v>
      </c>
      <c r="Q2" s="18" t="inlineStr">
        <is>
          <t>Enrolled</t>
        </is>
      </c>
      <c r="R2" s="19" t="n">
        <v>46267</v>
      </c>
      <c r="S2" s="20" t="inlineStr">
        <is>
          <t>Orientation confirmation received.</t>
        </is>
      </c>
      <c r="T2" s="21">
        <f>IF($A2="","",IF(OR($F2="",$L2=""),"",MAX(0,$L2-$F2)))</f>
        <v/>
      </c>
      <c r="U2" s="21">
        <f>IF($A2="","",IF(OR($L2="",$M2=""),"",MAX(0,$M2-$L2)))</f>
        <v/>
      </c>
      <c r="V2" s="21">
        <f>IF($A2="","",IF($K2&lt;&gt;"Pending","",IF($F2="","",MAX(0,Dashboard!$B$4-$F2))))</f>
        <v/>
      </c>
      <c r="W2" s="22">
        <f>IF($A2="","",IF(COUNTIF($A$2:$A$251,$A2)&gt;1,"Duplicate Application ID",IF($B2="","Missing applicant alias",IF($C2="","Missing program",IF($D2="","Missing term",IF($E2="","Missing delivery site",IF($F2="","Missing received date",IF($H2="","Missing priority",IF($I2="","Missing reviewer",IF($J2="","Missing decision due date",IF($K2="","Missing decision",IF($N2="","Missing applicant response",IF($Q2="","Missing enrollment status",IF(AND($G2&lt;&gt;"",$G2&lt;$F2),"File complete before receipt",IF(AND($J2&lt;&gt;"",$J2&lt;$F2),"Due date before receipt",IF(AND($K2="Pending",$L2&lt;&gt;""),"Pending record has decision date",IF(AND($K2&lt;&gt;"Pending",$L2=""),"Missing decision date",IF(AND($L2&lt;&gt;"",$L2&lt;$F2),"Decision before receipt",IF(AND($M2&lt;&gt;"",$L2=""),"Notification without decision",IF(AND($M2&lt;&gt;"",$L2&lt;&gt;"",$M2&lt;$L2),"Notification before decision",IF(AND(OR($K2="Admit",$K2="Deny",$K2="Waitlist"),$M2=""),"Missing notification date",IF(AND(OR($N2="Accepted",$N2="Declined"),$O2=""),"Missing response date",IF(AND($O2&lt;&gt;"",$N2="Awaiting"),"Awaiting response has response date",IF(AND($O2&lt;&gt;"",$M2=""),"Response without notification",IF(AND($O2&lt;&gt;"",$M2&lt;&gt;"",$O2&lt;$M2),"Response before notification",IF(AND($P2&lt;&gt;"",$O2=""),"Deposit without response date",IF(AND($R2&lt;&gt;"",$R2&gt;Dashboard!$B$4),"Last reviewed after as-of date","OK")))))))))))))))))))))))))))</f>
        <v/>
      </c>
      <c r="X2" s="22">
        <f>IF($A2="","",IF($W2&lt;&gt;"OK","Fix record",IF(AND($K2="Pending",$J2&lt;Dashboard!$B$4),"Decision overdue",IF(AND($K2="Pending",$J2&gt;=Dashboard!$B$4,$J2&lt;=Dashboard!$B$4+Dashboard!$B$8),"Decision due soon",IF(AND(OR($K2="Admit",$K2="Deny",$K2="Waitlist"),$L2&lt;&gt;"",$M2=""),"Send notification",IF(AND($U2&lt;&gt;"",$U2&gt;Dashboard!$B$10),"Notification delayed",IF(AND($K2="Admit",$N2="Awaiting",$M2&lt;&gt;"",Dashboard!$B$4-$M2&gt;=Dashboard!$B$9),"Follow up on response","No action")))))))</f>
        <v/>
      </c>
    </row>
    <row r="3">
      <c r="A3" s="18" t="inlineStr">
        <is>
          <t>HLI-2026-1002</t>
        </is>
      </c>
      <c r="B3" s="18" t="inlineStr">
        <is>
          <t>Applicant Maple</t>
        </is>
      </c>
      <c r="C3" s="18" t="inlineStr">
        <is>
          <t>Healthcare Office Essentials</t>
        </is>
      </c>
      <c r="D3" s="18" t="inlineStr">
        <is>
          <t>Fall 2026</t>
        </is>
      </c>
      <c r="E3" s="18" t="inlineStr">
        <is>
          <t>Harborlight West</t>
        </is>
      </c>
      <c r="F3" s="19" t="n">
        <v>46252</v>
      </c>
      <c r="G3" s="19" t="n">
        <v>46256</v>
      </c>
      <c r="H3" s="18" t="inlineStr">
        <is>
          <t>High</t>
        </is>
      </c>
      <c r="I3" s="18" t="inlineStr">
        <is>
          <t>Morgan Reyes</t>
        </is>
      </c>
      <c r="J3" s="19" t="n">
        <v>46265</v>
      </c>
      <c r="K3" s="18" t="inlineStr">
        <is>
          <t>Pending</t>
        </is>
      </c>
      <c r="L3" s="19" t="n"/>
      <c r="M3" s="19" t="n"/>
      <c r="N3" s="18" t="inlineStr">
        <is>
          <t>Awaiting</t>
        </is>
      </c>
      <c r="O3" s="19" t="n"/>
      <c r="P3" s="19" t="n"/>
      <c r="Q3" s="18" t="inlineStr">
        <is>
          <t>Not Started</t>
        </is>
      </c>
      <c r="R3" s="19" t="n">
        <v>46270</v>
      </c>
      <c r="S3" s="20" t="inlineStr">
        <is>
          <t>File is ready for committee review.</t>
        </is>
      </c>
      <c r="T3" s="21">
        <f>IF($A3="","",IF(OR($F3="",$L3=""),"",MAX(0,$L3-$F3)))</f>
        <v/>
      </c>
      <c r="U3" s="21">
        <f>IF($A3="","",IF(OR($L3="",$M3=""),"",MAX(0,$M3-$L3)))</f>
        <v/>
      </c>
      <c r="V3" s="21">
        <f>IF($A3="","",IF($K3&lt;&gt;"Pending","",IF($F3="","",MAX(0,Dashboard!$B$4-$F3))))</f>
        <v/>
      </c>
      <c r="W3" s="22">
        <f>IF($A3="","",IF(COUNTIF($A$2:$A$251,$A3)&gt;1,"Duplicate Application ID",IF($B3="","Missing applicant alias",IF($C3="","Missing program",IF($D3="","Missing term",IF($E3="","Missing delivery site",IF($F3="","Missing received date",IF($H3="","Missing priority",IF($I3="","Missing reviewer",IF($J3="","Missing decision due date",IF($K3="","Missing decision",IF($N3="","Missing applicant response",IF($Q3="","Missing enrollment status",IF(AND($G3&lt;&gt;"",$G3&lt;$F3),"File complete before receipt",IF(AND($J3&lt;&gt;"",$J3&lt;$F3),"Due date before receipt",IF(AND($K3="Pending",$L3&lt;&gt;""),"Pending record has decision date",IF(AND($K3&lt;&gt;"Pending",$L3=""),"Missing decision date",IF(AND($L3&lt;&gt;"",$L3&lt;$F3),"Decision before receipt",IF(AND($M3&lt;&gt;"",$L3=""),"Notification without decision",IF(AND($M3&lt;&gt;"",$L3&lt;&gt;"",$M3&lt;$L3),"Notification before decision",IF(AND(OR($K3="Admit",$K3="Deny",$K3="Waitlist"),$M3=""),"Missing notification date",IF(AND(OR($N3="Accepted",$N3="Declined"),$O3=""),"Missing response date",IF(AND($O3&lt;&gt;"",$N3="Awaiting"),"Awaiting response has response date",IF(AND($O3&lt;&gt;"",$M3=""),"Response without notification",IF(AND($O3&lt;&gt;"",$M3&lt;&gt;"",$O3&lt;$M3),"Response before notification",IF(AND($P3&lt;&gt;"",$O3=""),"Deposit without response date",IF(AND($R3&lt;&gt;"",$R3&gt;Dashboard!$B$4),"Last reviewed after as-of date","OK")))))))))))))))))))))))))))</f>
        <v/>
      </c>
      <c r="X3" s="22">
        <f>IF($A3="","",IF($W3&lt;&gt;"OK","Fix record",IF(AND($K3="Pending",$J3&lt;Dashboard!$B$4),"Decision overdue",IF(AND($K3="Pending",$J3&gt;=Dashboard!$B$4,$J3&lt;=Dashboard!$B$4+Dashboard!$B$8),"Decision due soon",IF(AND(OR($K3="Admit",$K3="Deny",$K3="Waitlist"),$L3&lt;&gt;"",$M3=""),"Send notification",IF(AND($U3&lt;&gt;"",$U3&gt;Dashboard!$B$10),"Notification delayed",IF(AND($K3="Admit",$N3="Awaiting",$M3&lt;&gt;"",Dashboard!$B$4-$M3&gt;=Dashboard!$B$9),"Follow up on response","No action")))))))</f>
        <v/>
      </c>
    </row>
    <row r="4">
      <c r="A4" s="18" t="inlineStr">
        <is>
          <t>HLI-2026-1003</t>
        </is>
      </c>
      <c r="B4" s="18" t="inlineStr">
        <is>
          <t>Applicant Birch</t>
        </is>
      </c>
      <c r="C4" s="18" t="inlineStr">
        <is>
          <t>Skilled Trades Bridge</t>
        </is>
      </c>
      <c r="D4" s="18" t="inlineStr">
        <is>
          <t>Fall 2026</t>
        </is>
      </c>
      <c r="E4" s="18" t="inlineStr">
        <is>
          <t>Harborlight Technical Center</t>
        </is>
      </c>
      <c r="F4" s="19" t="n">
        <v>46259</v>
      </c>
      <c r="G4" s="19" t="n">
        <v>46262</v>
      </c>
      <c r="H4" s="18" t="inlineStr">
        <is>
          <t>Standard</t>
        </is>
      </c>
      <c r="I4" s="18" t="inlineStr">
        <is>
          <t>Casey Nguyen</t>
        </is>
      </c>
      <c r="J4" s="19" t="n">
        <v>46275</v>
      </c>
      <c r="K4" s="18" t="inlineStr">
        <is>
          <t>Pending</t>
        </is>
      </c>
      <c r="L4" s="19" t="n"/>
      <c r="M4" s="19" t="n"/>
      <c r="N4" s="18" t="inlineStr">
        <is>
          <t>Awaiting</t>
        </is>
      </c>
      <c r="O4" s="19" t="n"/>
      <c r="P4" s="19" t="n"/>
      <c r="Q4" s="18" t="inlineStr">
        <is>
          <t>Not Started</t>
        </is>
      </c>
      <c r="R4" s="19" t="n">
        <v>46269</v>
      </c>
      <c r="S4" s="20" t="inlineStr">
        <is>
          <t>Reviewer assignment confirmed.</t>
        </is>
      </c>
      <c r="T4" s="21">
        <f>IF($A4="","",IF(OR($F4="",$L4=""),"",MAX(0,$L4-$F4)))</f>
        <v/>
      </c>
      <c r="U4" s="21">
        <f>IF($A4="","",IF(OR($L4="",$M4=""),"",MAX(0,$M4-$L4)))</f>
        <v/>
      </c>
      <c r="V4" s="21">
        <f>IF($A4="","",IF($K4&lt;&gt;"Pending","",IF($F4="","",MAX(0,Dashboard!$B$4-$F4))))</f>
        <v/>
      </c>
      <c r="W4" s="22">
        <f>IF($A4="","",IF(COUNTIF($A$2:$A$251,$A4)&gt;1,"Duplicate Application ID",IF($B4="","Missing applicant alias",IF($C4="","Missing program",IF($D4="","Missing term",IF($E4="","Missing delivery site",IF($F4="","Missing received date",IF($H4="","Missing priority",IF($I4="","Missing reviewer",IF($J4="","Missing decision due date",IF($K4="","Missing decision",IF($N4="","Missing applicant response",IF($Q4="","Missing enrollment status",IF(AND($G4&lt;&gt;"",$G4&lt;$F4),"File complete before receipt",IF(AND($J4&lt;&gt;"",$J4&lt;$F4),"Due date before receipt",IF(AND($K4="Pending",$L4&lt;&gt;""),"Pending record has decision date",IF(AND($K4&lt;&gt;"Pending",$L4=""),"Missing decision date",IF(AND($L4&lt;&gt;"",$L4&lt;$F4),"Decision before receipt",IF(AND($M4&lt;&gt;"",$L4=""),"Notification without decision",IF(AND($M4&lt;&gt;"",$L4&lt;&gt;"",$M4&lt;$L4),"Notification before decision",IF(AND(OR($K4="Admit",$K4="Deny",$K4="Waitlist"),$M4=""),"Missing notification date",IF(AND(OR($N4="Accepted",$N4="Declined"),$O4=""),"Missing response date",IF(AND($O4&lt;&gt;"",$N4="Awaiting"),"Awaiting response has response date",IF(AND($O4&lt;&gt;"",$M4=""),"Response without notification",IF(AND($O4&lt;&gt;"",$M4&lt;&gt;"",$O4&lt;$M4),"Response before notification",IF(AND($P4&lt;&gt;"",$O4=""),"Deposit without response date",IF(AND($R4&lt;&gt;"",$R4&gt;Dashboard!$B$4),"Last reviewed after as-of date","OK")))))))))))))))))))))))))))</f>
        <v/>
      </c>
      <c r="X4" s="22">
        <f>IF($A4="","",IF($W4&lt;&gt;"OK","Fix record",IF(AND($K4="Pending",$J4&lt;Dashboard!$B$4),"Decision overdue",IF(AND($K4="Pending",$J4&gt;=Dashboard!$B$4,$J4&lt;=Dashboard!$B$4+Dashboard!$B$8),"Decision due soon",IF(AND(OR($K4="Admit",$K4="Deny",$K4="Waitlist"),$L4&lt;&gt;"",$M4=""),"Send notification",IF(AND($U4&lt;&gt;"",$U4&gt;Dashboard!$B$10),"Notification delayed",IF(AND($K4="Admit",$N4="Awaiting",$M4&lt;&gt;"",Dashboard!$B$4-$M4&gt;=Dashboard!$B$9),"Follow up on response","No action")))))))</f>
        <v/>
      </c>
    </row>
    <row r="5">
      <c r="A5" s="18" t="inlineStr">
        <is>
          <t>HLI-2026-1004</t>
        </is>
      </c>
      <c r="B5" s="18" t="inlineStr">
        <is>
          <t>Applicant Willow</t>
        </is>
      </c>
      <c r="C5" s="18" t="inlineStr">
        <is>
          <t>Business Operations Certificate</t>
        </is>
      </c>
      <c r="D5" s="18" t="inlineStr">
        <is>
          <t>Winter 2027</t>
        </is>
      </c>
      <c r="E5" s="18" t="inlineStr">
        <is>
          <t>Online</t>
        </is>
      </c>
      <c r="F5" s="19" t="n">
        <v>46246</v>
      </c>
      <c r="G5" s="19" t="n">
        <v>46250</v>
      </c>
      <c r="H5" s="18" t="inlineStr">
        <is>
          <t>Standard</t>
        </is>
      </c>
      <c r="I5" s="18" t="inlineStr">
        <is>
          <t>Taylor Brooks</t>
        </is>
      </c>
      <c r="J5" s="19" t="n">
        <v>46266</v>
      </c>
      <c r="K5" s="18" t="inlineStr">
        <is>
          <t>Admit</t>
        </is>
      </c>
      <c r="L5" s="19" t="n">
        <v>46264</v>
      </c>
      <c r="M5" s="19" t="n"/>
      <c r="N5" s="18" t="inlineStr">
        <is>
          <t>Awaiting</t>
        </is>
      </c>
      <c r="O5" s="19" t="n"/>
      <c r="P5" s="19" t="n"/>
      <c r="Q5" s="18" t="inlineStr">
        <is>
          <t>Not Started</t>
        </is>
      </c>
      <c r="R5" s="19" t="n">
        <v>46268</v>
      </c>
      <c r="S5" s="20" t="inlineStr">
        <is>
          <t>Notification is pending.</t>
        </is>
      </c>
      <c r="T5" s="21">
        <f>IF($A5="","",IF(OR($F5="",$L5=""),"",MAX(0,$L5-$F5)))</f>
        <v/>
      </c>
      <c r="U5" s="21">
        <f>IF($A5="","",IF(OR($L5="",$M5=""),"",MAX(0,$M5-$L5)))</f>
        <v/>
      </c>
      <c r="V5" s="21">
        <f>IF($A5="","",IF($K5&lt;&gt;"Pending","",IF($F5="","",MAX(0,Dashboard!$B$4-$F5))))</f>
        <v/>
      </c>
      <c r="W5" s="22">
        <f>IF($A5="","",IF(COUNTIF($A$2:$A$251,$A5)&gt;1,"Duplicate Application ID",IF($B5="","Missing applicant alias",IF($C5="","Missing program",IF($D5="","Missing term",IF($E5="","Missing delivery site",IF($F5="","Missing received date",IF($H5="","Missing priority",IF($I5="","Missing reviewer",IF($J5="","Missing decision due date",IF($K5="","Missing decision",IF($N5="","Missing applicant response",IF($Q5="","Missing enrollment status",IF(AND($G5&lt;&gt;"",$G5&lt;$F5),"File complete before receipt",IF(AND($J5&lt;&gt;"",$J5&lt;$F5),"Due date before receipt",IF(AND($K5="Pending",$L5&lt;&gt;""),"Pending record has decision date",IF(AND($K5&lt;&gt;"Pending",$L5=""),"Missing decision date",IF(AND($L5&lt;&gt;"",$L5&lt;$F5),"Decision before receipt",IF(AND($M5&lt;&gt;"",$L5=""),"Notification without decision",IF(AND($M5&lt;&gt;"",$L5&lt;&gt;"",$M5&lt;$L5),"Notification before decision",IF(AND(OR($K5="Admit",$K5="Deny",$K5="Waitlist"),$M5=""),"Missing notification date",IF(AND(OR($N5="Accepted",$N5="Declined"),$O5=""),"Missing response date",IF(AND($O5&lt;&gt;"",$N5="Awaiting"),"Awaiting response has response date",IF(AND($O5&lt;&gt;"",$M5=""),"Response without notification",IF(AND($O5&lt;&gt;"",$M5&lt;&gt;"",$O5&lt;$M5),"Response before notification",IF(AND($P5&lt;&gt;"",$O5=""),"Deposit without response date",IF(AND($R5&lt;&gt;"",$R5&gt;Dashboard!$B$4),"Last reviewed after as-of date","OK")))))))))))))))))))))))))))</f>
        <v/>
      </c>
      <c r="X5" s="22">
        <f>IF($A5="","",IF($W5&lt;&gt;"OK","Fix record",IF(AND($K5="Pending",$J5&lt;Dashboard!$B$4),"Decision overdue",IF(AND($K5="Pending",$J5&gt;=Dashboard!$B$4,$J5&lt;=Dashboard!$B$4+Dashboard!$B$8),"Decision due soon",IF(AND(OR($K5="Admit",$K5="Deny",$K5="Waitlist"),$L5&lt;&gt;"",$M5=""),"Send notification",IF(AND($U5&lt;&gt;"",$U5&gt;Dashboard!$B$10),"Notification delayed",IF(AND($K5="Admit",$N5="Awaiting",$M5&lt;&gt;"",Dashboard!$B$4-$M5&gt;=Dashboard!$B$9),"Follow up on response","No action")))))))</f>
        <v/>
      </c>
    </row>
    <row r="6">
      <c r="A6" s="18" t="inlineStr">
        <is>
          <t>HLI-2026-1005</t>
        </is>
      </c>
      <c r="B6" s="18" t="inlineStr">
        <is>
          <t>Applicant Juniper</t>
        </is>
      </c>
      <c r="C6" s="18" t="inlineStr">
        <is>
          <t>Applied Data Foundations</t>
        </is>
      </c>
      <c r="D6" s="18" t="inlineStr">
        <is>
          <t>Fall 2026</t>
        </is>
      </c>
      <c r="E6" s="18" t="inlineStr">
        <is>
          <t>Online</t>
        </is>
      </c>
      <c r="F6" s="19" t="n">
        <v>46231</v>
      </c>
      <c r="G6" s="19" t="n">
        <v>46235</v>
      </c>
      <c r="H6" s="18" t="inlineStr">
        <is>
          <t>High</t>
        </is>
      </c>
      <c r="I6" s="18" t="inlineStr">
        <is>
          <t>Jordan Lee</t>
        </is>
      </c>
      <c r="J6" s="19" t="n">
        <v>46252</v>
      </c>
      <c r="K6" s="18" t="inlineStr">
        <is>
          <t>Admit</t>
        </is>
      </c>
      <c r="L6" s="19" t="n">
        <v>46249</v>
      </c>
      <c r="M6" s="19" t="n">
        <v>46250</v>
      </c>
      <c r="N6" s="18" t="inlineStr">
        <is>
          <t>Awaiting</t>
        </is>
      </c>
      <c r="O6" s="19" t="n"/>
      <c r="P6" s="19" t="n"/>
      <c r="Q6" s="18" t="inlineStr">
        <is>
          <t>Not Started</t>
        </is>
      </c>
      <c r="R6" s="19" t="n">
        <v>46270</v>
      </c>
      <c r="S6" s="20" t="inlineStr">
        <is>
          <t>Response follow-up is needed.</t>
        </is>
      </c>
      <c r="T6" s="21">
        <f>IF($A6="","",IF(OR($F6="",$L6=""),"",MAX(0,$L6-$F6)))</f>
        <v/>
      </c>
      <c r="U6" s="21">
        <f>IF($A6="","",IF(OR($L6="",$M6=""),"",MAX(0,$M6-$L6)))</f>
        <v/>
      </c>
      <c r="V6" s="21">
        <f>IF($A6="","",IF($K6&lt;&gt;"Pending","",IF($F6="","",MAX(0,Dashboard!$B$4-$F6))))</f>
        <v/>
      </c>
      <c r="W6" s="22">
        <f>IF($A6="","",IF(COUNTIF($A$2:$A$251,$A6)&gt;1,"Duplicate Application ID",IF($B6="","Missing applicant alias",IF($C6="","Missing program",IF($D6="","Missing term",IF($E6="","Missing delivery site",IF($F6="","Missing received date",IF($H6="","Missing priority",IF($I6="","Missing reviewer",IF($J6="","Missing decision due date",IF($K6="","Missing decision",IF($N6="","Missing applicant response",IF($Q6="","Missing enrollment status",IF(AND($G6&lt;&gt;"",$G6&lt;$F6),"File complete before receipt",IF(AND($J6&lt;&gt;"",$J6&lt;$F6),"Due date before receipt",IF(AND($K6="Pending",$L6&lt;&gt;""),"Pending record has decision date",IF(AND($K6&lt;&gt;"Pending",$L6=""),"Missing decision date",IF(AND($L6&lt;&gt;"",$L6&lt;$F6),"Decision before receipt",IF(AND($M6&lt;&gt;"",$L6=""),"Notification without decision",IF(AND($M6&lt;&gt;"",$L6&lt;&gt;"",$M6&lt;$L6),"Notification before decision",IF(AND(OR($K6="Admit",$K6="Deny",$K6="Waitlist"),$M6=""),"Missing notification date",IF(AND(OR($N6="Accepted",$N6="Declined"),$O6=""),"Missing response date",IF(AND($O6&lt;&gt;"",$N6="Awaiting"),"Awaiting response has response date",IF(AND($O6&lt;&gt;"",$M6=""),"Response without notification",IF(AND($O6&lt;&gt;"",$M6&lt;&gt;"",$O6&lt;$M6),"Response before notification",IF(AND($P6&lt;&gt;"",$O6=""),"Deposit without response date",IF(AND($R6&lt;&gt;"",$R6&gt;Dashboard!$B$4),"Last reviewed after as-of date","OK")))))))))))))))))))))))))))</f>
        <v/>
      </c>
      <c r="X6" s="22">
        <f>IF($A6="","",IF($W6&lt;&gt;"OK","Fix record",IF(AND($K6="Pending",$J6&lt;Dashboard!$B$4),"Decision overdue",IF(AND($K6="Pending",$J6&gt;=Dashboard!$B$4,$J6&lt;=Dashboard!$B$4+Dashboard!$B$8),"Decision due soon",IF(AND(OR($K6="Admit",$K6="Deny",$K6="Waitlist"),$L6&lt;&gt;"",$M6=""),"Send notification",IF(AND($U6&lt;&gt;"",$U6&gt;Dashboard!$B$10),"Notification delayed",IF(AND($K6="Admit",$N6="Awaiting",$M6&lt;&gt;"",Dashboard!$B$4-$M6&gt;=Dashboard!$B$9),"Follow up on response","No action")))))))</f>
        <v/>
      </c>
    </row>
    <row r="7">
      <c r="A7" s="18" t="inlineStr">
        <is>
          <t>HLI-2026-1006</t>
        </is>
      </c>
      <c r="B7" s="18" t="inlineStr">
        <is>
          <t>Applicant Aspen</t>
        </is>
      </c>
      <c r="C7" s="18" t="inlineStr">
        <is>
          <t>Healthcare Office Essentials</t>
        </is>
      </c>
      <c r="D7" s="18" t="inlineStr">
        <is>
          <t>Fall 2026</t>
        </is>
      </c>
      <c r="E7" s="18" t="inlineStr">
        <is>
          <t>Harborlight West</t>
        </is>
      </c>
      <c r="F7" s="19" t="n">
        <v>46233</v>
      </c>
      <c r="G7" s="19" t="n">
        <v>46237</v>
      </c>
      <c r="H7" s="18" t="inlineStr">
        <is>
          <t>Standard</t>
        </is>
      </c>
      <c r="I7" s="18" t="inlineStr">
        <is>
          <t>Morgan Reyes</t>
        </is>
      </c>
      <c r="J7" s="19" t="n">
        <v>46254</v>
      </c>
      <c r="K7" s="18" t="inlineStr">
        <is>
          <t>Deny</t>
        </is>
      </c>
      <c r="L7" s="19" t="n">
        <v>46253</v>
      </c>
      <c r="M7" s="19" t="n">
        <v>46258</v>
      </c>
      <c r="N7" s="18" t="inlineStr">
        <is>
          <t>Not Applicable</t>
        </is>
      </c>
      <c r="O7" s="19" t="n"/>
      <c r="P7" s="19" t="n"/>
      <c r="Q7" s="18" t="inlineStr">
        <is>
          <t>Not Applicable</t>
        </is>
      </c>
      <c r="R7" s="19" t="n">
        <v>46259</v>
      </c>
      <c r="S7" s="20" t="inlineStr">
        <is>
          <t>Decision notice recorded.</t>
        </is>
      </c>
      <c r="T7" s="21">
        <f>IF($A7="","",IF(OR($F7="",$L7=""),"",MAX(0,$L7-$F7)))</f>
        <v/>
      </c>
      <c r="U7" s="21">
        <f>IF($A7="","",IF(OR($L7="",$M7=""),"",MAX(0,$M7-$L7)))</f>
        <v/>
      </c>
      <c r="V7" s="21">
        <f>IF($A7="","",IF($K7&lt;&gt;"Pending","",IF($F7="","",MAX(0,Dashboard!$B$4-$F7))))</f>
        <v/>
      </c>
      <c r="W7" s="22">
        <f>IF($A7="","",IF(COUNTIF($A$2:$A$251,$A7)&gt;1,"Duplicate Application ID",IF($B7="","Missing applicant alias",IF($C7="","Missing program",IF($D7="","Missing term",IF($E7="","Missing delivery site",IF($F7="","Missing received date",IF($H7="","Missing priority",IF($I7="","Missing reviewer",IF($J7="","Missing decision due date",IF($K7="","Missing decision",IF($N7="","Missing applicant response",IF($Q7="","Missing enrollment status",IF(AND($G7&lt;&gt;"",$G7&lt;$F7),"File complete before receipt",IF(AND($J7&lt;&gt;"",$J7&lt;$F7),"Due date before receipt",IF(AND($K7="Pending",$L7&lt;&gt;""),"Pending record has decision date",IF(AND($K7&lt;&gt;"Pending",$L7=""),"Missing decision date",IF(AND($L7&lt;&gt;"",$L7&lt;$F7),"Decision before receipt",IF(AND($M7&lt;&gt;"",$L7=""),"Notification without decision",IF(AND($M7&lt;&gt;"",$L7&lt;&gt;"",$M7&lt;$L7),"Notification before decision",IF(AND(OR($K7="Admit",$K7="Deny",$K7="Waitlist"),$M7=""),"Missing notification date",IF(AND(OR($N7="Accepted",$N7="Declined"),$O7=""),"Missing response date",IF(AND($O7&lt;&gt;"",$N7="Awaiting"),"Awaiting response has response date",IF(AND($O7&lt;&gt;"",$M7=""),"Response without notification",IF(AND($O7&lt;&gt;"",$M7&lt;&gt;"",$O7&lt;$M7),"Response before notification",IF(AND($P7&lt;&gt;"",$O7=""),"Deposit without response date",IF(AND($R7&lt;&gt;"",$R7&gt;Dashboard!$B$4),"Last reviewed after as-of date","OK")))))))))))))))))))))))))))</f>
        <v/>
      </c>
      <c r="X7" s="22">
        <f>IF($A7="","",IF($W7&lt;&gt;"OK","Fix record",IF(AND($K7="Pending",$J7&lt;Dashboard!$B$4),"Decision overdue",IF(AND($K7="Pending",$J7&gt;=Dashboard!$B$4,$J7&lt;=Dashboard!$B$4+Dashboard!$B$8),"Decision due soon",IF(AND(OR($K7="Admit",$K7="Deny",$K7="Waitlist"),$L7&lt;&gt;"",$M7=""),"Send notification",IF(AND($U7&lt;&gt;"",$U7&gt;Dashboard!$B$10),"Notification delayed",IF(AND($K7="Admit",$N7="Awaiting",$M7&lt;&gt;"",Dashboard!$B$4-$M7&gt;=Dashboard!$B$9),"Follow up on response","No action")))))))</f>
        <v/>
      </c>
    </row>
    <row r="8">
      <c r="A8" s="18" t="inlineStr">
        <is>
          <t>HLI-2026-1007</t>
        </is>
      </c>
      <c r="B8" s="18" t="inlineStr">
        <is>
          <t>Applicant Rowan</t>
        </is>
      </c>
      <c r="C8" s="18" t="inlineStr">
        <is>
          <t>Skilled Trades Bridge</t>
        </is>
      </c>
      <c r="D8" s="18" t="inlineStr">
        <is>
          <t>Fall 2026</t>
        </is>
      </c>
      <c r="E8" s="18" t="inlineStr">
        <is>
          <t>Harborlight Technical Center</t>
        </is>
      </c>
      <c r="F8" s="19" t="n">
        <v>46236</v>
      </c>
      <c r="G8" s="19" t="n">
        <v>46241</v>
      </c>
      <c r="H8" s="18" t="inlineStr">
        <is>
          <t>Standard</t>
        </is>
      </c>
      <c r="I8" s="18" t="inlineStr">
        <is>
          <t>Casey Nguyen</t>
        </is>
      </c>
      <c r="J8" s="19" t="n">
        <v>46257</v>
      </c>
      <c r="K8" s="18" t="inlineStr">
        <is>
          <t>Waitlist</t>
        </is>
      </c>
      <c r="L8" s="19" t="n">
        <v>46256</v>
      </c>
      <c r="M8" s="19" t="n">
        <v>46257</v>
      </c>
      <c r="N8" s="18" t="inlineStr">
        <is>
          <t>Awaiting</t>
        </is>
      </c>
      <c r="O8" s="19" t="n"/>
      <c r="P8" s="19" t="n"/>
      <c r="Q8" s="18" t="inlineStr">
        <is>
          <t>Not Started</t>
        </is>
      </c>
      <c r="R8" s="19" t="n">
        <v>46266</v>
      </c>
      <c r="S8" s="20" t="inlineStr">
        <is>
          <t>Waitlist review planned later in the term.</t>
        </is>
      </c>
      <c r="T8" s="21">
        <f>IF($A8="","",IF(OR($F8="",$L8=""),"",MAX(0,$L8-$F8)))</f>
        <v/>
      </c>
      <c r="U8" s="21">
        <f>IF($A8="","",IF(OR($L8="",$M8=""),"",MAX(0,$M8-$L8)))</f>
        <v/>
      </c>
      <c r="V8" s="21">
        <f>IF($A8="","",IF($K8&lt;&gt;"Pending","",IF($F8="","",MAX(0,Dashboard!$B$4-$F8))))</f>
        <v/>
      </c>
      <c r="W8" s="22">
        <f>IF($A8="","",IF(COUNTIF($A$2:$A$251,$A8)&gt;1,"Duplicate Application ID",IF($B8="","Missing applicant alias",IF($C8="","Missing program",IF($D8="","Missing term",IF($E8="","Missing delivery site",IF($F8="","Missing received date",IF($H8="","Missing priority",IF($I8="","Missing reviewer",IF($J8="","Missing decision due date",IF($K8="","Missing decision",IF($N8="","Missing applicant response",IF($Q8="","Missing enrollment status",IF(AND($G8&lt;&gt;"",$G8&lt;$F8),"File complete before receipt",IF(AND($J8&lt;&gt;"",$J8&lt;$F8),"Due date before receipt",IF(AND($K8="Pending",$L8&lt;&gt;""),"Pending record has decision date",IF(AND($K8&lt;&gt;"Pending",$L8=""),"Missing decision date",IF(AND($L8&lt;&gt;"",$L8&lt;$F8),"Decision before receipt",IF(AND($M8&lt;&gt;"",$L8=""),"Notification without decision",IF(AND($M8&lt;&gt;"",$L8&lt;&gt;"",$M8&lt;$L8),"Notification before decision",IF(AND(OR($K8="Admit",$K8="Deny",$K8="Waitlist"),$M8=""),"Missing notification date",IF(AND(OR($N8="Accepted",$N8="Declined"),$O8=""),"Missing response date",IF(AND($O8&lt;&gt;"",$N8="Awaiting"),"Awaiting response has response date",IF(AND($O8&lt;&gt;"",$M8=""),"Response without notification",IF(AND($O8&lt;&gt;"",$M8&lt;&gt;"",$O8&lt;$M8),"Response before notification",IF(AND($P8&lt;&gt;"",$O8=""),"Deposit without response date",IF(AND($R8&lt;&gt;"",$R8&gt;Dashboard!$B$4),"Last reviewed after as-of date","OK")))))))))))))))))))))))))))</f>
        <v/>
      </c>
      <c r="X8" s="22">
        <f>IF($A8="","",IF($W8&lt;&gt;"OK","Fix record",IF(AND($K8="Pending",$J8&lt;Dashboard!$B$4),"Decision overdue",IF(AND($K8="Pending",$J8&gt;=Dashboard!$B$4,$J8&lt;=Dashboard!$B$4+Dashboard!$B$8),"Decision due soon",IF(AND(OR($K8="Admit",$K8="Deny",$K8="Waitlist"),$L8&lt;&gt;"",$M8=""),"Send notification",IF(AND($U8&lt;&gt;"",$U8&gt;Dashboard!$B$10),"Notification delayed",IF(AND($K8="Admit",$N8="Awaiting",$M8&lt;&gt;"",Dashboard!$B$4-$M8&gt;=Dashboard!$B$9),"Follow up on response","No action")))))))</f>
        <v/>
      </c>
    </row>
    <row r="9">
      <c r="A9" s="18" t="inlineStr">
        <is>
          <t>HLI-2026-1008</t>
        </is>
      </c>
      <c r="B9" s="18" t="inlineStr">
        <is>
          <t>Applicant Sage</t>
        </is>
      </c>
      <c r="C9" s="18" t="inlineStr">
        <is>
          <t>Business Operations Certificate</t>
        </is>
      </c>
      <c r="D9" s="18" t="inlineStr">
        <is>
          <t>Winter 2027</t>
        </is>
      </c>
      <c r="E9" s="18" t="inlineStr">
        <is>
          <t>Harborlight Downtown</t>
        </is>
      </c>
      <c r="F9" s="19" t="n">
        <v>46239</v>
      </c>
      <c r="G9" s="19" t="n">
        <v>46243</v>
      </c>
      <c r="H9" s="18" t="inlineStr">
        <is>
          <t>Low</t>
        </is>
      </c>
      <c r="I9" s="18" t="inlineStr">
        <is>
          <t>Taylor Brooks</t>
        </is>
      </c>
      <c r="J9" s="19" t="n">
        <v>46260</v>
      </c>
      <c r="K9" s="18" t="inlineStr">
        <is>
          <t>Withdrawn</t>
        </is>
      </c>
      <c r="L9" s="19" t="n">
        <v>46252</v>
      </c>
      <c r="M9" s="19" t="n"/>
      <c r="N9" s="18" t="inlineStr">
        <is>
          <t>Not Applicable</t>
        </is>
      </c>
      <c r="O9" s="19" t="n"/>
      <c r="P9" s="19" t="n"/>
      <c r="Q9" s="18" t="inlineStr">
        <is>
          <t>Not Applicable</t>
        </is>
      </c>
      <c r="R9" s="19" t="n">
        <v>46252</v>
      </c>
      <c r="S9" s="20" t="inlineStr">
        <is>
          <t>Applicant withdrew before final review.</t>
        </is>
      </c>
      <c r="T9" s="21">
        <f>IF($A9="","",IF(OR($F9="",$L9=""),"",MAX(0,$L9-$F9)))</f>
        <v/>
      </c>
      <c r="U9" s="21">
        <f>IF($A9="","",IF(OR($L9="",$M9=""),"",MAX(0,$M9-$L9)))</f>
        <v/>
      </c>
      <c r="V9" s="21">
        <f>IF($A9="","",IF($K9&lt;&gt;"Pending","",IF($F9="","",MAX(0,Dashboard!$B$4-$F9))))</f>
        <v/>
      </c>
      <c r="W9" s="22">
        <f>IF($A9="","",IF(COUNTIF($A$2:$A$251,$A9)&gt;1,"Duplicate Application ID",IF($B9="","Missing applicant alias",IF($C9="","Missing program",IF($D9="","Missing term",IF($E9="","Missing delivery site",IF($F9="","Missing received date",IF($H9="","Missing priority",IF($I9="","Missing reviewer",IF($J9="","Missing decision due date",IF($K9="","Missing decision",IF($N9="","Missing applicant response",IF($Q9="","Missing enrollment status",IF(AND($G9&lt;&gt;"",$G9&lt;$F9),"File complete before receipt",IF(AND($J9&lt;&gt;"",$J9&lt;$F9),"Due date before receipt",IF(AND($K9="Pending",$L9&lt;&gt;""),"Pending record has decision date",IF(AND($K9&lt;&gt;"Pending",$L9=""),"Missing decision date",IF(AND($L9&lt;&gt;"",$L9&lt;$F9),"Decision before receipt",IF(AND($M9&lt;&gt;"",$L9=""),"Notification without decision",IF(AND($M9&lt;&gt;"",$L9&lt;&gt;"",$M9&lt;$L9),"Notification before decision",IF(AND(OR($K9="Admit",$K9="Deny",$K9="Waitlist"),$M9=""),"Missing notification date",IF(AND(OR($N9="Accepted",$N9="Declined"),$O9=""),"Missing response date",IF(AND($O9&lt;&gt;"",$N9="Awaiting"),"Awaiting response has response date",IF(AND($O9&lt;&gt;"",$M9=""),"Response without notification",IF(AND($O9&lt;&gt;"",$M9&lt;&gt;"",$O9&lt;$M9),"Response before notification",IF(AND($P9&lt;&gt;"",$O9=""),"Deposit without response date",IF(AND($R9&lt;&gt;"",$R9&gt;Dashboard!$B$4),"Last reviewed after as-of date","OK")))))))))))))))))))))))))))</f>
        <v/>
      </c>
      <c r="X9" s="22">
        <f>IF($A9="","",IF($W9&lt;&gt;"OK","Fix record",IF(AND($K9="Pending",$J9&lt;Dashboard!$B$4),"Decision overdue",IF(AND($K9="Pending",$J9&gt;=Dashboard!$B$4,$J9&lt;=Dashboard!$B$4+Dashboard!$B$8),"Decision due soon",IF(AND(OR($K9="Admit",$K9="Deny",$K9="Waitlist"),$L9&lt;&gt;"",$M9=""),"Send notification",IF(AND($U9&lt;&gt;"",$U9&gt;Dashboard!$B$10),"Notification delayed",IF(AND($K9="Admit",$N9="Awaiting",$M9&lt;&gt;"",Dashboard!$B$4-$M9&gt;=Dashboard!$B$9),"Follow up on response","No action")))))))</f>
        <v/>
      </c>
    </row>
    <row r="10">
      <c r="A10" s="18" t="inlineStr">
        <is>
          <t>HLI-2026-1009</t>
        </is>
      </c>
      <c r="B10" s="18" t="inlineStr">
        <is>
          <t>Applicant Laurel</t>
        </is>
      </c>
      <c r="C10" s="18" t="inlineStr">
        <is>
          <t>Applied Data Foundations</t>
        </is>
      </c>
      <c r="D10" s="18" t="inlineStr">
        <is>
          <t>Winter 2027</t>
        </is>
      </c>
      <c r="E10" s="18" t="inlineStr">
        <is>
          <t>Online</t>
        </is>
      </c>
      <c r="F10" s="19" t="n">
        <v>46244</v>
      </c>
      <c r="G10" s="19" t="n">
        <v>46248</v>
      </c>
      <c r="H10" s="18" t="inlineStr">
        <is>
          <t>Standard</t>
        </is>
      </c>
      <c r="I10" s="18" t="inlineStr">
        <is>
          <t>Jordan Lee</t>
        </is>
      </c>
      <c r="J10" s="19" t="n">
        <v>46265</v>
      </c>
      <c r="K10" s="18" t="inlineStr">
        <is>
          <t>Deny</t>
        </is>
      </c>
      <c r="L10" s="19" t="n">
        <v>46262</v>
      </c>
      <c r="M10" s="19" t="n">
        <v>46263</v>
      </c>
      <c r="N10" s="18" t="inlineStr">
        <is>
          <t>Not Applicable</t>
        </is>
      </c>
      <c r="O10" s="19" t="n"/>
      <c r="P10" s="19" t="n"/>
      <c r="Q10" s="18" t="inlineStr">
        <is>
          <t>Not Applicable</t>
        </is>
      </c>
      <c r="R10" s="19" t="n">
        <v>46267</v>
      </c>
      <c r="S10" s="20" t="inlineStr">
        <is>
          <t>Review cycle complete.</t>
        </is>
      </c>
      <c r="T10" s="21">
        <f>IF($A10="","",IF(OR($F10="",$L10=""),"",MAX(0,$L10-$F10)))</f>
        <v/>
      </c>
      <c r="U10" s="21">
        <f>IF($A10="","",IF(OR($L10="",$M10=""),"",MAX(0,$M10-$L10)))</f>
        <v/>
      </c>
      <c r="V10" s="21">
        <f>IF($A10="","",IF($K10&lt;&gt;"Pending","",IF($F10="","",MAX(0,Dashboard!$B$4-$F10))))</f>
        <v/>
      </c>
      <c r="W10" s="22">
        <f>IF($A10="","",IF(COUNTIF($A$2:$A$251,$A10)&gt;1,"Duplicate Application ID",IF($B10="","Missing applicant alias",IF($C10="","Missing program",IF($D10="","Missing term",IF($E10="","Missing delivery site",IF($F10="","Missing received date",IF($H10="","Missing priority",IF($I10="","Missing reviewer",IF($J10="","Missing decision due date",IF($K10="","Missing decision",IF($N10="","Missing applicant response",IF($Q10="","Missing enrollment status",IF(AND($G10&lt;&gt;"",$G10&lt;$F10),"File complete before receipt",IF(AND($J10&lt;&gt;"",$J10&lt;$F10),"Due date before receipt",IF(AND($K10="Pending",$L10&lt;&gt;""),"Pending record has decision date",IF(AND($K10&lt;&gt;"Pending",$L10=""),"Missing decision date",IF(AND($L10&lt;&gt;"",$L10&lt;$F10),"Decision before receipt",IF(AND($M10&lt;&gt;"",$L10=""),"Notification without decision",IF(AND($M10&lt;&gt;"",$L10&lt;&gt;"",$M10&lt;$L10),"Notification before decision",IF(AND(OR($K10="Admit",$K10="Deny",$K10="Waitlist"),$M10=""),"Missing notification date",IF(AND(OR($N10="Accepted",$N10="Declined"),$O10=""),"Missing response date",IF(AND($O10&lt;&gt;"",$N10="Awaiting"),"Awaiting response has response date",IF(AND($O10&lt;&gt;"",$M10=""),"Response without notification",IF(AND($O10&lt;&gt;"",$M10&lt;&gt;"",$O10&lt;$M10),"Response before notification",IF(AND($P10&lt;&gt;"",$O10=""),"Deposit without response date",IF(AND($R10&lt;&gt;"",$R10&gt;Dashboard!$B$4),"Last reviewed after as-of date","OK")))))))))))))))))))))))))))</f>
        <v/>
      </c>
      <c r="X10" s="22">
        <f>IF($A10="","",IF($W10&lt;&gt;"OK","Fix record",IF(AND($K10="Pending",$J10&lt;Dashboard!$B$4),"Decision overdue",IF(AND($K10="Pending",$J10&gt;=Dashboard!$B$4,$J10&lt;=Dashboard!$B$4+Dashboard!$B$8),"Decision due soon",IF(AND(OR($K10="Admit",$K10="Deny",$K10="Waitlist"),$L10&lt;&gt;"",$M10=""),"Send notification",IF(AND($U10&lt;&gt;"",$U10&gt;Dashboard!$B$10),"Notification delayed",IF(AND($K10="Admit",$N10="Awaiting",$M10&lt;&gt;"",Dashboard!$B$4-$M10&gt;=Dashboard!$B$9),"Follow up on response","No action")))))))</f>
        <v/>
      </c>
    </row>
    <row r="11">
      <c r="A11" s="18" t="inlineStr">
        <is>
          <t>HLI-2026-1010</t>
        </is>
      </c>
      <c r="B11" s="18" t="inlineStr">
        <is>
          <t>Applicant Alder</t>
        </is>
      </c>
      <c r="C11" s="18" t="inlineStr">
        <is>
          <t>Healthcare Office Essentials</t>
        </is>
      </c>
      <c r="D11" s="18" t="inlineStr">
        <is>
          <t>Winter 2027</t>
        </is>
      </c>
      <c r="E11" s="18" t="inlineStr">
        <is>
          <t>Harborlight West</t>
        </is>
      </c>
      <c r="F11" s="19" t="n">
        <v>46255</v>
      </c>
      <c r="G11" s="19" t="n">
        <v>46260</v>
      </c>
      <c r="H11" s="18" t="inlineStr">
        <is>
          <t>High</t>
        </is>
      </c>
      <c r="I11" s="18" t="inlineStr">
        <is>
          <t>Morgan Reyes</t>
        </is>
      </c>
      <c r="J11" s="19" t="n">
        <v>46277</v>
      </c>
      <c r="K11" s="18" t="inlineStr">
        <is>
          <t>Pending</t>
        </is>
      </c>
      <c r="L11" s="19" t="n"/>
      <c r="M11" s="19" t="n"/>
      <c r="N11" s="18" t="inlineStr">
        <is>
          <t>Awaiting</t>
        </is>
      </c>
      <c r="O11" s="19" t="n"/>
      <c r="P11" s="19" t="n"/>
      <c r="Q11" s="18" t="inlineStr">
        <is>
          <t>Not Started</t>
        </is>
      </c>
      <c r="R11" s="19" t="n">
        <v>46270</v>
      </c>
      <c r="S11" s="20" t="inlineStr">
        <is>
          <t>Priority review requested by program operations.</t>
        </is>
      </c>
      <c r="T11" s="21">
        <f>IF($A11="","",IF(OR($F11="",$L11=""),"",MAX(0,$L11-$F11)))</f>
        <v/>
      </c>
      <c r="U11" s="21">
        <f>IF($A11="","",IF(OR($L11="",$M11=""),"",MAX(0,$M11-$L11)))</f>
        <v/>
      </c>
      <c r="V11" s="21">
        <f>IF($A11="","",IF($K11&lt;&gt;"Pending","",IF($F11="","",MAX(0,Dashboard!$B$4-$F11))))</f>
        <v/>
      </c>
      <c r="W11" s="22">
        <f>IF($A11="","",IF(COUNTIF($A$2:$A$251,$A11)&gt;1,"Duplicate Application ID",IF($B11="","Missing applicant alias",IF($C11="","Missing program",IF($D11="","Missing term",IF($E11="","Missing delivery site",IF($F11="","Missing received date",IF($H11="","Missing priority",IF($I11="","Missing reviewer",IF($J11="","Missing decision due date",IF($K11="","Missing decision",IF($N11="","Missing applicant response",IF($Q11="","Missing enrollment status",IF(AND($G11&lt;&gt;"",$G11&lt;$F11),"File complete before receipt",IF(AND($J11&lt;&gt;"",$J11&lt;$F11),"Due date before receipt",IF(AND($K11="Pending",$L11&lt;&gt;""),"Pending record has decision date",IF(AND($K11&lt;&gt;"Pending",$L11=""),"Missing decision date",IF(AND($L11&lt;&gt;"",$L11&lt;$F11),"Decision before receipt",IF(AND($M11&lt;&gt;"",$L11=""),"Notification without decision",IF(AND($M11&lt;&gt;"",$L11&lt;&gt;"",$M11&lt;$L11),"Notification before decision",IF(AND(OR($K11="Admit",$K11="Deny",$K11="Waitlist"),$M11=""),"Missing notification date",IF(AND(OR($N11="Accepted",$N11="Declined"),$O11=""),"Missing response date",IF(AND($O11&lt;&gt;"",$N11="Awaiting"),"Awaiting response has response date",IF(AND($O11&lt;&gt;"",$M11=""),"Response without notification",IF(AND($O11&lt;&gt;"",$M11&lt;&gt;"",$O11&lt;$M11),"Response before notification",IF(AND($P11&lt;&gt;"",$O11=""),"Deposit without response date",IF(AND($R11&lt;&gt;"",$R11&gt;Dashboard!$B$4),"Last reviewed after as-of date","OK")))))))))))))))))))))))))))</f>
        <v/>
      </c>
      <c r="X11" s="22">
        <f>IF($A11="","",IF($W11&lt;&gt;"OK","Fix record",IF(AND($K11="Pending",$J11&lt;Dashboard!$B$4),"Decision overdue",IF(AND($K11="Pending",$J11&gt;=Dashboard!$B$4,$J11&lt;=Dashboard!$B$4+Dashboard!$B$8),"Decision due soon",IF(AND(OR($K11="Admit",$K11="Deny",$K11="Waitlist"),$L11&lt;&gt;"",$M11=""),"Send notification",IF(AND($U11&lt;&gt;"",$U11&gt;Dashboard!$B$10),"Notification delayed",IF(AND($K11="Admit",$N11="Awaiting",$M11&lt;&gt;"",Dashboard!$B$4-$M11&gt;=Dashboard!$B$9),"Follow up on response","No action")))))))</f>
        <v/>
      </c>
    </row>
    <row r="12">
      <c r="A12" s="18" t="n"/>
      <c r="B12" s="18" t="n"/>
      <c r="C12" s="18" t="n"/>
      <c r="D12" s="18" t="n"/>
      <c r="E12" s="18" t="n"/>
      <c r="F12" s="19" t="n"/>
      <c r="G12" s="19" t="n"/>
      <c r="H12" s="18" t="n"/>
      <c r="I12" s="18" t="n"/>
      <c r="J12" s="19" t="n"/>
      <c r="K12" s="18" t="n"/>
      <c r="L12" s="19" t="n"/>
      <c r="M12" s="19" t="n"/>
      <c r="N12" s="18" t="n"/>
      <c r="O12" s="19" t="n"/>
      <c r="P12" s="19" t="n"/>
      <c r="Q12" s="18" t="n"/>
      <c r="R12" s="19" t="n"/>
      <c r="S12" s="20" t="n"/>
      <c r="T12" s="21">
        <f>IF($A12="","",IF(OR($F12="",$L12=""),"",MAX(0,$L12-$F12)))</f>
        <v/>
      </c>
      <c r="U12" s="21">
        <f>IF($A12="","",IF(OR($L12="",$M12=""),"",MAX(0,$M12-$L12)))</f>
        <v/>
      </c>
      <c r="V12" s="21">
        <f>IF($A12="","",IF($K12&lt;&gt;"Pending","",IF($F12="","",MAX(0,Dashboard!$B$4-$F12))))</f>
        <v/>
      </c>
      <c r="W12" s="22">
        <f>IF($A12="","",IF(COUNTIF($A$2:$A$251,$A12)&gt;1,"Duplicate Application ID",IF($B12="","Missing applicant alias",IF($C12="","Missing program",IF($D12="","Missing term",IF($E12="","Missing delivery site",IF($F12="","Missing received date",IF($H12="","Missing priority",IF($I12="","Missing reviewer",IF($J12="","Missing decision due date",IF($K12="","Missing decision",IF($N12="","Missing applicant response",IF($Q12="","Missing enrollment status",IF(AND($G12&lt;&gt;"",$G12&lt;$F12),"File complete before receipt",IF(AND($J12&lt;&gt;"",$J12&lt;$F12),"Due date before receipt",IF(AND($K12="Pending",$L12&lt;&gt;""),"Pending record has decision date",IF(AND($K12&lt;&gt;"Pending",$L12=""),"Missing decision date",IF(AND($L12&lt;&gt;"",$L12&lt;$F12),"Decision before receipt",IF(AND($M12&lt;&gt;"",$L12=""),"Notification without decision",IF(AND($M12&lt;&gt;"",$L12&lt;&gt;"",$M12&lt;$L12),"Notification before decision",IF(AND(OR($K12="Admit",$K12="Deny",$K12="Waitlist"),$M12=""),"Missing notification date",IF(AND(OR($N12="Accepted",$N12="Declined"),$O12=""),"Missing response date",IF(AND($O12&lt;&gt;"",$N12="Awaiting"),"Awaiting response has response date",IF(AND($O12&lt;&gt;"",$M12=""),"Response without notification",IF(AND($O12&lt;&gt;"",$M12&lt;&gt;"",$O12&lt;$M12),"Response before notification",IF(AND($P12&lt;&gt;"",$O12=""),"Deposit without response date",IF(AND($R12&lt;&gt;"",$R12&gt;Dashboard!$B$4),"Last reviewed after as-of date","OK")))))))))))))))))))))))))))</f>
        <v/>
      </c>
      <c r="X12" s="22">
        <f>IF($A12="","",IF($W12&lt;&gt;"OK","Fix record",IF(AND($K12="Pending",$J12&lt;Dashboard!$B$4),"Decision overdue",IF(AND($K12="Pending",$J12&gt;=Dashboard!$B$4,$J12&lt;=Dashboard!$B$4+Dashboard!$B$8),"Decision due soon",IF(AND(OR($K12="Admit",$K12="Deny",$K12="Waitlist"),$L12&lt;&gt;"",$M12=""),"Send notification",IF(AND($U12&lt;&gt;"",$U12&gt;Dashboard!$B$10),"Notification delayed",IF(AND($K12="Admit",$N12="Awaiting",$M12&lt;&gt;"",Dashboard!$B$4-$M12&gt;=Dashboard!$B$9),"Follow up on response","No action")))))))</f>
        <v/>
      </c>
    </row>
    <row r="13">
      <c r="A13" s="18" t="n"/>
      <c r="B13" s="18" t="n"/>
      <c r="C13" s="18" t="n"/>
      <c r="D13" s="18" t="n"/>
      <c r="E13" s="18" t="n"/>
      <c r="F13" s="19" t="n"/>
      <c r="G13" s="19" t="n"/>
      <c r="H13" s="18" t="n"/>
      <c r="I13" s="18" t="n"/>
      <c r="J13" s="19" t="n"/>
      <c r="K13" s="18" t="n"/>
      <c r="L13" s="19" t="n"/>
      <c r="M13" s="19" t="n"/>
      <c r="N13" s="18" t="n"/>
      <c r="O13" s="19" t="n"/>
      <c r="P13" s="19" t="n"/>
      <c r="Q13" s="18" t="n"/>
      <c r="R13" s="19" t="n"/>
      <c r="S13" s="20" t="n"/>
      <c r="T13" s="21">
        <f>IF($A13="","",IF(OR($F13="",$L13=""),"",MAX(0,$L13-$F13)))</f>
        <v/>
      </c>
      <c r="U13" s="21">
        <f>IF($A13="","",IF(OR($L13="",$M13=""),"",MAX(0,$M13-$L13)))</f>
        <v/>
      </c>
      <c r="V13" s="21">
        <f>IF($A13="","",IF($K13&lt;&gt;"Pending","",IF($F13="","",MAX(0,Dashboard!$B$4-$F13))))</f>
        <v/>
      </c>
      <c r="W13" s="22">
        <f>IF($A13="","",IF(COUNTIF($A$2:$A$251,$A13)&gt;1,"Duplicate Application ID",IF($B13="","Missing applicant alias",IF($C13="","Missing program",IF($D13="","Missing term",IF($E13="","Missing delivery site",IF($F13="","Missing received date",IF($H13="","Missing priority",IF($I13="","Missing reviewer",IF($J13="","Missing decision due date",IF($K13="","Missing decision",IF($N13="","Missing applicant response",IF($Q13="","Missing enrollment status",IF(AND($G13&lt;&gt;"",$G13&lt;$F13),"File complete before receipt",IF(AND($J13&lt;&gt;"",$J13&lt;$F13),"Due date before receipt",IF(AND($K13="Pending",$L13&lt;&gt;""),"Pending record has decision date",IF(AND($K13&lt;&gt;"Pending",$L13=""),"Missing decision date",IF(AND($L13&lt;&gt;"",$L13&lt;$F13),"Decision before receipt",IF(AND($M13&lt;&gt;"",$L13=""),"Notification without decision",IF(AND($M13&lt;&gt;"",$L13&lt;&gt;"",$M13&lt;$L13),"Notification before decision",IF(AND(OR($K13="Admit",$K13="Deny",$K13="Waitlist"),$M13=""),"Missing notification date",IF(AND(OR($N13="Accepted",$N13="Declined"),$O13=""),"Missing response date",IF(AND($O13&lt;&gt;"",$N13="Awaiting"),"Awaiting response has response date",IF(AND($O13&lt;&gt;"",$M13=""),"Response without notification",IF(AND($O13&lt;&gt;"",$M13&lt;&gt;"",$O13&lt;$M13),"Response before notification",IF(AND($P13&lt;&gt;"",$O13=""),"Deposit without response date",IF(AND($R13&lt;&gt;"",$R13&gt;Dashboard!$B$4),"Last reviewed after as-of date","OK")))))))))))))))))))))))))))</f>
        <v/>
      </c>
      <c r="X13" s="22">
        <f>IF($A13="","",IF($W13&lt;&gt;"OK","Fix record",IF(AND($K13="Pending",$J13&lt;Dashboard!$B$4),"Decision overdue",IF(AND($K13="Pending",$J13&gt;=Dashboard!$B$4,$J13&lt;=Dashboard!$B$4+Dashboard!$B$8),"Decision due soon",IF(AND(OR($K13="Admit",$K13="Deny",$K13="Waitlist"),$L13&lt;&gt;"",$M13=""),"Send notification",IF(AND($U13&lt;&gt;"",$U13&gt;Dashboard!$B$10),"Notification delayed",IF(AND($K13="Admit",$N13="Awaiting",$M13&lt;&gt;"",Dashboard!$B$4-$M13&gt;=Dashboard!$B$9),"Follow up on response","No action")))))))</f>
        <v/>
      </c>
    </row>
    <row r="14">
      <c r="A14" s="18" t="n"/>
      <c r="B14" s="18" t="n"/>
      <c r="C14" s="18" t="n"/>
      <c r="D14" s="18" t="n"/>
      <c r="E14" s="18" t="n"/>
      <c r="F14" s="19" t="n"/>
      <c r="G14" s="19" t="n"/>
      <c r="H14" s="18" t="n"/>
      <c r="I14" s="18" t="n"/>
      <c r="J14" s="19" t="n"/>
      <c r="K14" s="18" t="n"/>
      <c r="L14" s="19" t="n"/>
      <c r="M14" s="19" t="n"/>
      <c r="N14" s="18" t="n"/>
      <c r="O14" s="19" t="n"/>
      <c r="P14" s="19" t="n"/>
      <c r="Q14" s="18" t="n"/>
      <c r="R14" s="19" t="n"/>
      <c r="S14" s="20" t="n"/>
      <c r="T14" s="21">
        <f>IF($A14="","",IF(OR($F14="",$L14=""),"",MAX(0,$L14-$F14)))</f>
        <v/>
      </c>
      <c r="U14" s="21">
        <f>IF($A14="","",IF(OR($L14="",$M14=""),"",MAX(0,$M14-$L14)))</f>
        <v/>
      </c>
      <c r="V14" s="21">
        <f>IF($A14="","",IF($K14&lt;&gt;"Pending","",IF($F14="","",MAX(0,Dashboard!$B$4-$F14))))</f>
        <v/>
      </c>
      <c r="W14" s="22">
        <f>IF($A14="","",IF(COUNTIF($A$2:$A$251,$A14)&gt;1,"Duplicate Application ID",IF($B14="","Missing applicant alias",IF($C14="","Missing program",IF($D14="","Missing term",IF($E14="","Missing delivery site",IF($F14="","Missing received date",IF($H14="","Missing priority",IF($I14="","Missing reviewer",IF($J14="","Missing decision due date",IF($K14="","Missing decision",IF($N14="","Missing applicant response",IF($Q14="","Missing enrollment status",IF(AND($G14&lt;&gt;"",$G14&lt;$F14),"File complete before receipt",IF(AND($J14&lt;&gt;"",$J14&lt;$F14),"Due date before receipt",IF(AND($K14="Pending",$L14&lt;&gt;""),"Pending record has decision date",IF(AND($K14&lt;&gt;"Pending",$L14=""),"Missing decision date",IF(AND($L14&lt;&gt;"",$L14&lt;$F14),"Decision before receipt",IF(AND($M14&lt;&gt;"",$L14=""),"Notification without decision",IF(AND($M14&lt;&gt;"",$L14&lt;&gt;"",$M14&lt;$L14),"Notification before decision",IF(AND(OR($K14="Admit",$K14="Deny",$K14="Waitlist"),$M14=""),"Missing notification date",IF(AND(OR($N14="Accepted",$N14="Declined"),$O14=""),"Missing response date",IF(AND($O14&lt;&gt;"",$N14="Awaiting"),"Awaiting response has response date",IF(AND($O14&lt;&gt;"",$M14=""),"Response without notification",IF(AND($O14&lt;&gt;"",$M14&lt;&gt;"",$O14&lt;$M14),"Response before notification",IF(AND($P14&lt;&gt;"",$O14=""),"Deposit without response date",IF(AND($R14&lt;&gt;"",$R14&gt;Dashboard!$B$4),"Last reviewed after as-of date","OK")))))))))))))))))))))))))))</f>
        <v/>
      </c>
      <c r="X14" s="22">
        <f>IF($A14="","",IF($W14&lt;&gt;"OK","Fix record",IF(AND($K14="Pending",$J14&lt;Dashboard!$B$4),"Decision overdue",IF(AND($K14="Pending",$J14&gt;=Dashboard!$B$4,$J14&lt;=Dashboard!$B$4+Dashboard!$B$8),"Decision due soon",IF(AND(OR($K14="Admit",$K14="Deny",$K14="Waitlist"),$L14&lt;&gt;"",$M14=""),"Send notification",IF(AND($U14&lt;&gt;"",$U14&gt;Dashboard!$B$10),"Notification delayed",IF(AND($K14="Admit",$N14="Awaiting",$M14&lt;&gt;"",Dashboard!$B$4-$M14&gt;=Dashboard!$B$9),"Follow up on response","No action")))))))</f>
        <v/>
      </c>
    </row>
    <row r="15">
      <c r="A15" s="18" t="n"/>
      <c r="B15" s="18" t="n"/>
      <c r="C15" s="18" t="n"/>
      <c r="D15" s="18" t="n"/>
      <c r="E15" s="18" t="n"/>
      <c r="F15" s="19" t="n"/>
      <c r="G15" s="19" t="n"/>
      <c r="H15" s="18" t="n"/>
      <c r="I15" s="18" t="n"/>
      <c r="J15" s="19" t="n"/>
      <c r="K15" s="18" t="n"/>
      <c r="L15" s="19" t="n"/>
      <c r="M15" s="19" t="n"/>
      <c r="N15" s="18" t="n"/>
      <c r="O15" s="19" t="n"/>
      <c r="P15" s="19" t="n"/>
      <c r="Q15" s="18" t="n"/>
      <c r="R15" s="19" t="n"/>
      <c r="S15" s="20" t="n"/>
      <c r="T15" s="21">
        <f>IF($A15="","",IF(OR($F15="",$L15=""),"",MAX(0,$L15-$F15)))</f>
        <v/>
      </c>
      <c r="U15" s="21">
        <f>IF($A15="","",IF(OR($L15="",$M15=""),"",MAX(0,$M15-$L15)))</f>
        <v/>
      </c>
      <c r="V15" s="21">
        <f>IF($A15="","",IF($K15&lt;&gt;"Pending","",IF($F15="","",MAX(0,Dashboard!$B$4-$F15))))</f>
        <v/>
      </c>
      <c r="W15" s="22">
        <f>IF($A15="","",IF(COUNTIF($A$2:$A$251,$A15)&gt;1,"Duplicate Application ID",IF($B15="","Missing applicant alias",IF($C15="","Missing program",IF($D15="","Missing term",IF($E15="","Missing delivery site",IF($F15="","Missing received date",IF($H15="","Missing priority",IF($I15="","Missing reviewer",IF($J15="","Missing decision due date",IF($K15="","Missing decision",IF($N15="","Missing applicant response",IF($Q15="","Missing enrollment status",IF(AND($G15&lt;&gt;"",$G15&lt;$F15),"File complete before receipt",IF(AND($J15&lt;&gt;"",$J15&lt;$F15),"Due date before receipt",IF(AND($K15="Pending",$L15&lt;&gt;""),"Pending record has decision date",IF(AND($K15&lt;&gt;"Pending",$L15=""),"Missing decision date",IF(AND($L15&lt;&gt;"",$L15&lt;$F15),"Decision before receipt",IF(AND($M15&lt;&gt;"",$L15=""),"Notification without decision",IF(AND($M15&lt;&gt;"",$L15&lt;&gt;"",$M15&lt;$L15),"Notification before decision",IF(AND(OR($K15="Admit",$K15="Deny",$K15="Waitlist"),$M15=""),"Missing notification date",IF(AND(OR($N15="Accepted",$N15="Declined"),$O15=""),"Missing response date",IF(AND($O15&lt;&gt;"",$N15="Awaiting"),"Awaiting response has response date",IF(AND($O15&lt;&gt;"",$M15=""),"Response without notification",IF(AND($O15&lt;&gt;"",$M15&lt;&gt;"",$O15&lt;$M15),"Response before notification",IF(AND($P15&lt;&gt;"",$O15=""),"Deposit without response date",IF(AND($R15&lt;&gt;"",$R15&gt;Dashboard!$B$4),"Last reviewed after as-of date","OK")))))))))))))))))))))))))))</f>
        <v/>
      </c>
      <c r="X15" s="22">
        <f>IF($A15="","",IF($W15&lt;&gt;"OK","Fix record",IF(AND($K15="Pending",$J15&lt;Dashboard!$B$4),"Decision overdue",IF(AND($K15="Pending",$J15&gt;=Dashboard!$B$4,$J15&lt;=Dashboard!$B$4+Dashboard!$B$8),"Decision due soon",IF(AND(OR($K15="Admit",$K15="Deny",$K15="Waitlist"),$L15&lt;&gt;"",$M15=""),"Send notification",IF(AND($U15&lt;&gt;"",$U15&gt;Dashboard!$B$10),"Notification delayed",IF(AND($K15="Admit",$N15="Awaiting",$M15&lt;&gt;"",Dashboard!$B$4-$M15&gt;=Dashboard!$B$9),"Follow up on response","No action")))))))</f>
        <v/>
      </c>
    </row>
    <row r="16">
      <c r="A16" s="18" t="n"/>
      <c r="B16" s="18" t="n"/>
      <c r="C16" s="18" t="n"/>
      <c r="D16" s="18" t="n"/>
      <c r="E16" s="18" t="n"/>
      <c r="F16" s="19" t="n"/>
      <c r="G16" s="19" t="n"/>
      <c r="H16" s="18" t="n"/>
      <c r="I16" s="18" t="n"/>
      <c r="J16" s="19" t="n"/>
      <c r="K16" s="18" t="n"/>
      <c r="L16" s="19" t="n"/>
      <c r="M16" s="19" t="n"/>
      <c r="N16" s="18" t="n"/>
      <c r="O16" s="19" t="n"/>
      <c r="P16" s="19" t="n"/>
      <c r="Q16" s="18" t="n"/>
      <c r="R16" s="19" t="n"/>
      <c r="S16" s="20" t="n"/>
      <c r="T16" s="21">
        <f>IF($A16="","",IF(OR($F16="",$L16=""),"",MAX(0,$L16-$F16)))</f>
        <v/>
      </c>
      <c r="U16" s="21">
        <f>IF($A16="","",IF(OR($L16="",$M16=""),"",MAX(0,$M16-$L16)))</f>
        <v/>
      </c>
      <c r="V16" s="21">
        <f>IF($A16="","",IF($K16&lt;&gt;"Pending","",IF($F16="","",MAX(0,Dashboard!$B$4-$F16))))</f>
        <v/>
      </c>
      <c r="W16" s="22">
        <f>IF($A16="","",IF(COUNTIF($A$2:$A$251,$A16)&gt;1,"Duplicate Application ID",IF($B16="","Missing applicant alias",IF($C16="","Missing program",IF($D16="","Missing term",IF($E16="","Missing delivery site",IF($F16="","Missing received date",IF($H16="","Missing priority",IF($I16="","Missing reviewer",IF($J16="","Missing decision due date",IF($K16="","Missing decision",IF($N16="","Missing applicant response",IF($Q16="","Missing enrollment status",IF(AND($G16&lt;&gt;"",$G16&lt;$F16),"File complete before receipt",IF(AND($J16&lt;&gt;"",$J16&lt;$F16),"Due date before receipt",IF(AND($K16="Pending",$L16&lt;&gt;""),"Pending record has decision date",IF(AND($K16&lt;&gt;"Pending",$L16=""),"Missing decision date",IF(AND($L16&lt;&gt;"",$L16&lt;$F16),"Decision before receipt",IF(AND($M16&lt;&gt;"",$L16=""),"Notification without decision",IF(AND($M16&lt;&gt;"",$L16&lt;&gt;"",$M16&lt;$L16),"Notification before decision",IF(AND(OR($K16="Admit",$K16="Deny",$K16="Waitlist"),$M16=""),"Missing notification date",IF(AND(OR($N16="Accepted",$N16="Declined"),$O16=""),"Missing response date",IF(AND($O16&lt;&gt;"",$N16="Awaiting"),"Awaiting response has response date",IF(AND($O16&lt;&gt;"",$M16=""),"Response without notification",IF(AND($O16&lt;&gt;"",$M16&lt;&gt;"",$O16&lt;$M16),"Response before notification",IF(AND($P16&lt;&gt;"",$O16=""),"Deposit without response date",IF(AND($R16&lt;&gt;"",$R16&gt;Dashboard!$B$4),"Last reviewed after as-of date","OK")))))))))))))))))))))))))))</f>
        <v/>
      </c>
      <c r="X16" s="22">
        <f>IF($A16="","",IF($W16&lt;&gt;"OK","Fix record",IF(AND($K16="Pending",$J16&lt;Dashboard!$B$4),"Decision overdue",IF(AND($K16="Pending",$J16&gt;=Dashboard!$B$4,$J16&lt;=Dashboard!$B$4+Dashboard!$B$8),"Decision due soon",IF(AND(OR($K16="Admit",$K16="Deny",$K16="Waitlist"),$L16&lt;&gt;"",$M16=""),"Send notification",IF(AND($U16&lt;&gt;"",$U16&gt;Dashboard!$B$10),"Notification delayed",IF(AND($K16="Admit",$N16="Awaiting",$M16&lt;&gt;"",Dashboard!$B$4-$M16&gt;=Dashboard!$B$9),"Follow up on response","No action")))))))</f>
        <v/>
      </c>
    </row>
    <row r="17">
      <c r="A17" s="18" t="n"/>
      <c r="B17" s="18" t="n"/>
      <c r="C17" s="18" t="n"/>
      <c r="D17" s="18" t="n"/>
      <c r="E17" s="18" t="n"/>
      <c r="F17" s="19" t="n"/>
      <c r="G17" s="19" t="n"/>
      <c r="H17" s="18" t="n"/>
      <c r="I17" s="18" t="n"/>
      <c r="J17" s="19" t="n"/>
      <c r="K17" s="18" t="n"/>
      <c r="L17" s="19" t="n"/>
      <c r="M17" s="19" t="n"/>
      <c r="N17" s="18" t="n"/>
      <c r="O17" s="19" t="n"/>
      <c r="P17" s="19" t="n"/>
      <c r="Q17" s="18" t="n"/>
      <c r="R17" s="19" t="n"/>
      <c r="S17" s="20" t="n"/>
      <c r="T17" s="21">
        <f>IF($A17="","",IF(OR($F17="",$L17=""),"",MAX(0,$L17-$F17)))</f>
        <v/>
      </c>
      <c r="U17" s="21">
        <f>IF($A17="","",IF(OR($L17="",$M17=""),"",MAX(0,$M17-$L17)))</f>
        <v/>
      </c>
      <c r="V17" s="21">
        <f>IF($A17="","",IF($K17&lt;&gt;"Pending","",IF($F17="","",MAX(0,Dashboard!$B$4-$F17))))</f>
        <v/>
      </c>
      <c r="W17" s="22">
        <f>IF($A17="","",IF(COUNTIF($A$2:$A$251,$A17)&gt;1,"Duplicate Application ID",IF($B17="","Missing applicant alias",IF($C17="","Missing program",IF($D17="","Missing term",IF($E17="","Missing delivery site",IF($F17="","Missing received date",IF($H17="","Missing priority",IF($I17="","Missing reviewer",IF($J17="","Missing decision due date",IF($K17="","Missing decision",IF($N17="","Missing applicant response",IF($Q17="","Missing enrollment status",IF(AND($G17&lt;&gt;"",$G17&lt;$F17),"File complete before receipt",IF(AND($J17&lt;&gt;"",$J17&lt;$F17),"Due date before receipt",IF(AND($K17="Pending",$L17&lt;&gt;""),"Pending record has decision date",IF(AND($K17&lt;&gt;"Pending",$L17=""),"Missing decision date",IF(AND($L17&lt;&gt;"",$L17&lt;$F17),"Decision before receipt",IF(AND($M17&lt;&gt;"",$L17=""),"Notification without decision",IF(AND($M17&lt;&gt;"",$L17&lt;&gt;"",$M17&lt;$L17),"Notification before decision",IF(AND(OR($K17="Admit",$K17="Deny",$K17="Waitlist"),$M17=""),"Missing notification date",IF(AND(OR($N17="Accepted",$N17="Declined"),$O17=""),"Missing response date",IF(AND($O17&lt;&gt;"",$N17="Awaiting"),"Awaiting response has response date",IF(AND($O17&lt;&gt;"",$M17=""),"Response without notification",IF(AND($O17&lt;&gt;"",$M17&lt;&gt;"",$O17&lt;$M17),"Response before notification",IF(AND($P17&lt;&gt;"",$O17=""),"Deposit without response date",IF(AND($R17&lt;&gt;"",$R17&gt;Dashboard!$B$4),"Last reviewed after as-of date","OK")))))))))))))))))))))))))))</f>
        <v/>
      </c>
      <c r="X17" s="22">
        <f>IF($A17="","",IF($W17&lt;&gt;"OK","Fix record",IF(AND($K17="Pending",$J17&lt;Dashboard!$B$4),"Decision overdue",IF(AND($K17="Pending",$J17&gt;=Dashboard!$B$4,$J17&lt;=Dashboard!$B$4+Dashboard!$B$8),"Decision due soon",IF(AND(OR($K17="Admit",$K17="Deny",$K17="Waitlist"),$L17&lt;&gt;"",$M17=""),"Send notification",IF(AND($U17&lt;&gt;"",$U17&gt;Dashboard!$B$10),"Notification delayed",IF(AND($K17="Admit",$N17="Awaiting",$M17&lt;&gt;"",Dashboard!$B$4-$M17&gt;=Dashboard!$B$9),"Follow up on response","No action")))))))</f>
        <v/>
      </c>
    </row>
    <row r="18">
      <c r="A18" s="18" t="n"/>
      <c r="B18" s="18" t="n"/>
      <c r="C18" s="18" t="n"/>
      <c r="D18" s="18" t="n"/>
      <c r="E18" s="18" t="n"/>
      <c r="F18" s="19" t="n"/>
      <c r="G18" s="19" t="n"/>
      <c r="H18" s="18" t="n"/>
      <c r="I18" s="18" t="n"/>
      <c r="J18" s="19" t="n"/>
      <c r="K18" s="18" t="n"/>
      <c r="L18" s="19" t="n"/>
      <c r="M18" s="19" t="n"/>
      <c r="N18" s="18" t="n"/>
      <c r="O18" s="19" t="n"/>
      <c r="P18" s="19" t="n"/>
      <c r="Q18" s="18" t="n"/>
      <c r="R18" s="19" t="n"/>
      <c r="S18" s="20" t="n"/>
      <c r="T18" s="21">
        <f>IF($A18="","",IF(OR($F18="",$L18=""),"",MAX(0,$L18-$F18)))</f>
        <v/>
      </c>
      <c r="U18" s="21">
        <f>IF($A18="","",IF(OR($L18="",$M18=""),"",MAX(0,$M18-$L18)))</f>
        <v/>
      </c>
      <c r="V18" s="21">
        <f>IF($A18="","",IF($K18&lt;&gt;"Pending","",IF($F18="","",MAX(0,Dashboard!$B$4-$F18))))</f>
        <v/>
      </c>
      <c r="W18" s="22">
        <f>IF($A18="","",IF(COUNTIF($A$2:$A$251,$A18)&gt;1,"Duplicate Application ID",IF($B18="","Missing applicant alias",IF($C18="","Missing program",IF($D18="","Missing term",IF($E18="","Missing delivery site",IF($F18="","Missing received date",IF($H18="","Missing priority",IF($I18="","Missing reviewer",IF($J18="","Missing decision due date",IF($K18="","Missing decision",IF($N18="","Missing applicant response",IF($Q18="","Missing enrollment status",IF(AND($G18&lt;&gt;"",$G18&lt;$F18),"File complete before receipt",IF(AND($J18&lt;&gt;"",$J18&lt;$F18),"Due date before receipt",IF(AND($K18="Pending",$L18&lt;&gt;""),"Pending record has decision date",IF(AND($K18&lt;&gt;"Pending",$L18=""),"Missing decision date",IF(AND($L18&lt;&gt;"",$L18&lt;$F18),"Decision before receipt",IF(AND($M18&lt;&gt;"",$L18=""),"Notification without decision",IF(AND($M18&lt;&gt;"",$L18&lt;&gt;"",$M18&lt;$L18),"Notification before decision",IF(AND(OR($K18="Admit",$K18="Deny",$K18="Waitlist"),$M18=""),"Missing notification date",IF(AND(OR($N18="Accepted",$N18="Declined"),$O18=""),"Missing response date",IF(AND($O18&lt;&gt;"",$N18="Awaiting"),"Awaiting response has response date",IF(AND($O18&lt;&gt;"",$M18=""),"Response without notification",IF(AND($O18&lt;&gt;"",$M18&lt;&gt;"",$O18&lt;$M18),"Response before notification",IF(AND($P18&lt;&gt;"",$O18=""),"Deposit without response date",IF(AND($R18&lt;&gt;"",$R18&gt;Dashboard!$B$4),"Last reviewed after as-of date","OK")))))))))))))))))))))))))))</f>
        <v/>
      </c>
      <c r="X18" s="22">
        <f>IF($A18="","",IF($W18&lt;&gt;"OK","Fix record",IF(AND($K18="Pending",$J18&lt;Dashboard!$B$4),"Decision overdue",IF(AND($K18="Pending",$J18&gt;=Dashboard!$B$4,$J18&lt;=Dashboard!$B$4+Dashboard!$B$8),"Decision due soon",IF(AND(OR($K18="Admit",$K18="Deny",$K18="Waitlist"),$L18&lt;&gt;"",$M18=""),"Send notification",IF(AND($U18&lt;&gt;"",$U18&gt;Dashboard!$B$10),"Notification delayed",IF(AND($K18="Admit",$N18="Awaiting",$M18&lt;&gt;"",Dashboard!$B$4-$M18&gt;=Dashboard!$B$9),"Follow up on response","No action")))))))</f>
        <v/>
      </c>
    </row>
    <row r="19">
      <c r="A19" s="18" t="n"/>
      <c r="B19" s="18" t="n"/>
      <c r="C19" s="18" t="n"/>
      <c r="D19" s="18" t="n"/>
      <c r="E19" s="18" t="n"/>
      <c r="F19" s="19" t="n"/>
      <c r="G19" s="19" t="n"/>
      <c r="H19" s="18" t="n"/>
      <c r="I19" s="18" t="n"/>
      <c r="J19" s="19" t="n"/>
      <c r="K19" s="18" t="n"/>
      <c r="L19" s="19" t="n"/>
      <c r="M19" s="19" t="n"/>
      <c r="N19" s="18" t="n"/>
      <c r="O19" s="19" t="n"/>
      <c r="P19" s="19" t="n"/>
      <c r="Q19" s="18" t="n"/>
      <c r="R19" s="19" t="n"/>
      <c r="S19" s="20" t="n"/>
      <c r="T19" s="21">
        <f>IF($A19="","",IF(OR($F19="",$L19=""),"",MAX(0,$L19-$F19)))</f>
        <v/>
      </c>
      <c r="U19" s="21">
        <f>IF($A19="","",IF(OR($L19="",$M19=""),"",MAX(0,$M19-$L19)))</f>
        <v/>
      </c>
      <c r="V19" s="21">
        <f>IF($A19="","",IF($K19&lt;&gt;"Pending","",IF($F19="","",MAX(0,Dashboard!$B$4-$F19))))</f>
        <v/>
      </c>
      <c r="W19" s="22">
        <f>IF($A19="","",IF(COUNTIF($A$2:$A$251,$A19)&gt;1,"Duplicate Application ID",IF($B19="","Missing applicant alias",IF($C19="","Missing program",IF($D19="","Missing term",IF($E19="","Missing delivery site",IF($F19="","Missing received date",IF($H19="","Missing priority",IF($I19="","Missing reviewer",IF($J19="","Missing decision due date",IF($K19="","Missing decision",IF($N19="","Missing applicant response",IF($Q19="","Missing enrollment status",IF(AND($G19&lt;&gt;"",$G19&lt;$F19),"File complete before receipt",IF(AND($J19&lt;&gt;"",$J19&lt;$F19),"Due date before receipt",IF(AND($K19="Pending",$L19&lt;&gt;""),"Pending record has decision date",IF(AND($K19&lt;&gt;"Pending",$L19=""),"Missing decision date",IF(AND($L19&lt;&gt;"",$L19&lt;$F19),"Decision before receipt",IF(AND($M19&lt;&gt;"",$L19=""),"Notification without decision",IF(AND($M19&lt;&gt;"",$L19&lt;&gt;"",$M19&lt;$L19),"Notification before decision",IF(AND(OR($K19="Admit",$K19="Deny",$K19="Waitlist"),$M19=""),"Missing notification date",IF(AND(OR($N19="Accepted",$N19="Declined"),$O19=""),"Missing response date",IF(AND($O19&lt;&gt;"",$N19="Awaiting"),"Awaiting response has response date",IF(AND($O19&lt;&gt;"",$M19=""),"Response without notification",IF(AND($O19&lt;&gt;"",$M19&lt;&gt;"",$O19&lt;$M19),"Response before notification",IF(AND($P19&lt;&gt;"",$O19=""),"Deposit without response date",IF(AND($R19&lt;&gt;"",$R19&gt;Dashboard!$B$4),"Last reviewed after as-of date","OK")))))))))))))))))))))))))))</f>
        <v/>
      </c>
      <c r="X19" s="22">
        <f>IF($A19="","",IF($W19&lt;&gt;"OK","Fix record",IF(AND($K19="Pending",$J19&lt;Dashboard!$B$4),"Decision overdue",IF(AND($K19="Pending",$J19&gt;=Dashboard!$B$4,$J19&lt;=Dashboard!$B$4+Dashboard!$B$8),"Decision due soon",IF(AND(OR($K19="Admit",$K19="Deny",$K19="Waitlist"),$L19&lt;&gt;"",$M19=""),"Send notification",IF(AND($U19&lt;&gt;"",$U19&gt;Dashboard!$B$10),"Notification delayed",IF(AND($K19="Admit",$N19="Awaiting",$M19&lt;&gt;"",Dashboard!$B$4-$M19&gt;=Dashboard!$B$9),"Follow up on response","No action")))))))</f>
        <v/>
      </c>
    </row>
    <row r="20">
      <c r="A20" s="18" t="n"/>
      <c r="B20" s="18" t="n"/>
      <c r="C20" s="18" t="n"/>
      <c r="D20" s="18" t="n"/>
      <c r="E20" s="18" t="n"/>
      <c r="F20" s="19" t="n"/>
      <c r="G20" s="19" t="n"/>
      <c r="H20" s="18" t="n"/>
      <c r="I20" s="18" t="n"/>
      <c r="J20" s="19" t="n"/>
      <c r="K20" s="18" t="n"/>
      <c r="L20" s="19" t="n"/>
      <c r="M20" s="19" t="n"/>
      <c r="N20" s="18" t="n"/>
      <c r="O20" s="19" t="n"/>
      <c r="P20" s="19" t="n"/>
      <c r="Q20" s="18" t="n"/>
      <c r="R20" s="19" t="n"/>
      <c r="S20" s="20" t="n"/>
      <c r="T20" s="21">
        <f>IF($A20="","",IF(OR($F20="",$L20=""),"",MAX(0,$L20-$F20)))</f>
        <v/>
      </c>
      <c r="U20" s="21">
        <f>IF($A20="","",IF(OR($L20="",$M20=""),"",MAX(0,$M20-$L20)))</f>
        <v/>
      </c>
      <c r="V20" s="21">
        <f>IF($A20="","",IF($K20&lt;&gt;"Pending","",IF($F20="","",MAX(0,Dashboard!$B$4-$F20))))</f>
        <v/>
      </c>
      <c r="W20" s="22">
        <f>IF($A20="","",IF(COUNTIF($A$2:$A$251,$A20)&gt;1,"Duplicate Application ID",IF($B20="","Missing applicant alias",IF($C20="","Missing program",IF($D20="","Missing term",IF($E20="","Missing delivery site",IF($F20="","Missing received date",IF($H20="","Missing priority",IF($I20="","Missing reviewer",IF($J20="","Missing decision due date",IF($K20="","Missing decision",IF($N20="","Missing applicant response",IF($Q20="","Missing enrollment status",IF(AND($G20&lt;&gt;"",$G20&lt;$F20),"File complete before receipt",IF(AND($J20&lt;&gt;"",$J20&lt;$F20),"Due date before receipt",IF(AND($K20="Pending",$L20&lt;&gt;""),"Pending record has decision date",IF(AND($K20&lt;&gt;"Pending",$L20=""),"Missing decision date",IF(AND($L20&lt;&gt;"",$L20&lt;$F20),"Decision before receipt",IF(AND($M20&lt;&gt;"",$L20=""),"Notification without decision",IF(AND($M20&lt;&gt;"",$L20&lt;&gt;"",$M20&lt;$L20),"Notification before decision",IF(AND(OR($K20="Admit",$K20="Deny",$K20="Waitlist"),$M20=""),"Missing notification date",IF(AND(OR($N20="Accepted",$N20="Declined"),$O20=""),"Missing response date",IF(AND($O20&lt;&gt;"",$N20="Awaiting"),"Awaiting response has response date",IF(AND($O20&lt;&gt;"",$M20=""),"Response without notification",IF(AND($O20&lt;&gt;"",$M20&lt;&gt;"",$O20&lt;$M20),"Response before notification",IF(AND($P20&lt;&gt;"",$O20=""),"Deposit without response date",IF(AND($R20&lt;&gt;"",$R20&gt;Dashboard!$B$4),"Last reviewed after as-of date","OK")))))))))))))))))))))))))))</f>
        <v/>
      </c>
      <c r="X20" s="22">
        <f>IF($A20="","",IF($W20&lt;&gt;"OK","Fix record",IF(AND($K20="Pending",$J20&lt;Dashboard!$B$4),"Decision overdue",IF(AND($K20="Pending",$J20&gt;=Dashboard!$B$4,$J20&lt;=Dashboard!$B$4+Dashboard!$B$8),"Decision due soon",IF(AND(OR($K20="Admit",$K20="Deny",$K20="Waitlist"),$L20&lt;&gt;"",$M20=""),"Send notification",IF(AND($U20&lt;&gt;"",$U20&gt;Dashboard!$B$10),"Notification delayed",IF(AND($K20="Admit",$N20="Awaiting",$M20&lt;&gt;"",Dashboard!$B$4-$M20&gt;=Dashboard!$B$9),"Follow up on response","No action")))))))</f>
        <v/>
      </c>
    </row>
    <row r="21">
      <c r="A21" s="18" t="n"/>
      <c r="B21" s="18" t="n"/>
      <c r="C21" s="18" t="n"/>
      <c r="D21" s="18" t="n"/>
      <c r="E21" s="18" t="n"/>
      <c r="F21" s="19" t="n"/>
      <c r="G21" s="19" t="n"/>
      <c r="H21" s="18" t="n"/>
      <c r="I21" s="18" t="n"/>
      <c r="J21" s="19" t="n"/>
      <c r="K21" s="18" t="n"/>
      <c r="L21" s="19" t="n"/>
      <c r="M21" s="19" t="n"/>
      <c r="N21" s="18" t="n"/>
      <c r="O21" s="19" t="n"/>
      <c r="P21" s="19" t="n"/>
      <c r="Q21" s="18" t="n"/>
      <c r="R21" s="19" t="n"/>
      <c r="S21" s="20" t="n"/>
      <c r="T21" s="21">
        <f>IF($A21="","",IF(OR($F21="",$L21=""),"",MAX(0,$L21-$F21)))</f>
        <v/>
      </c>
      <c r="U21" s="21">
        <f>IF($A21="","",IF(OR($L21="",$M21=""),"",MAX(0,$M21-$L21)))</f>
        <v/>
      </c>
      <c r="V21" s="21">
        <f>IF($A21="","",IF($K21&lt;&gt;"Pending","",IF($F21="","",MAX(0,Dashboard!$B$4-$F21))))</f>
        <v/>
      </c>
      <c r="W21" s="22">
        <f>IF($A21="","",IF(COUNTIF($A$2:$A$251,$A21)&gt;1,"Duplicate Application ID",IF($B21="","Missing applicant alias",IF($C21="","Missing program",IF($D21="","Missing term",IF($E21="","Missing delivery site",IF($F21="","Missing received date",IF($H21="","Missing priority",IF($I21="","Missing reviewer",IF($J21="","Missing decision due date",IF($K21="","Missing decision",IF($N21="","Missing applicant response",IF($Q21="","Missing enrollment status",IF(AND($G21&lt;&gt;"",$G21&lt;$F21),"File complete before receipt",IF(AND($J21&lt;&gt;"",$J21&lt;$F21),"Due date before receipt",IF(AND($K21="Pending",$L21&lt;&gt;""),"Pending record has decision date",IF(AND($K21&lt;&gt;"Pending",$L21=""),"Missing decision date",IF(AND($L21&lt;&gt;"",$L21&lt;$F21),"Decision before receipt",IF(AND($M21&lt;&gt;"",$L21=""),"Notification without decision",IF(AND($M21&lt;&gt;"",$L21&lt;&gt;"",$M21&lt;$L21),"Notification before decision",IF(AND(OR($K21="Admit",$K21="Deny",$K21="Waitlist"),$M21=""),"Missing notification date",IF(AND(OR($N21="Accepted",$N21="Declined"),$O21=""),"Missing response date",IF(AND($O21&lt;&gt;"",$N21="Awaiting"),"Awaiting response has response date",IF(AND($O21&lt;&gt;"",$M21=""),"Response without notification",IF(AND($O21&lt;&gt;"",$M21&lt;&gt;"",$O21&lt;$M21),"Response before notification",IF(AND($P21&lt;&gt;"",$O21=""),"Deposit without response date",IF(AND($R21&lt;&gt;"",$R21&gt;Dashboard!$B$4),"Last reviewed after as-of date","OK")))))))))))))))))))))))))))</f>
        <v/>
      </c>
      <c r="X21" s="22">
        <f>IF($A21="","",IF($W21&lt;&gt;"OK","Fix record",IF(AND($K21="Pending",$J21&lt;Dashboard!$B$4),"Decision overdue",IF(AND($K21="Pending",$J21&gt;=Dashboard!$B$4,$J21&lt;=Dashboard!$B$4+Dashboard!$B$8),"Decision due soon",IF(AND(OR($K21="Admit",$K21="Deny",$K21="Waitlist"),$L21&lt;&gt;"",$M21=""),"Send notification",IF(AND($U21&lt;&gt;"",$U21&gt;Dashboard!$B$10),"Notification delayed",IF(AND($K21="Admit",$N21="Awaiting",$M21&lt;&gt;"",Dashboard!$B$4-$M21&gt;=Dashboard!$B$9),"Follow up on response","No action")))))))</f>
        <v/>
      </c>
    </row>
    <row r="22">
      <c r="A22" s="18" t="n"/>
      <c r="B22" s="18" t="n"/>
      <c r="C22" s="18" t="n"/>
      <c r="D22" s="18" t="n"/>
      <c r="E22" s="18" t="n"/>
      <c r="F22" s="19" t="n"/>
      <c r="G22" s="19" t="n"/>
      <c r="H22" s="18" t="n"/>
      <c r="I22" s="18" t="n"/>
      <c r="J22" s="19" t="n"/>
      <c r="K22" s="18" t="n"/>
      <c r="L22" s="19" t="n"/>
      <c r="M22" s="19" t="n"/>
      <c r="N22" s="18" t="n"/>
      <c r="O22" s="19" t="n"/>
      <c r="P22" s="19" t="n"/>
      <c r="Q22" s="18" t="n"/>
      <c r="R22" s="19" t="n"/>
      <c r="S22" s="20" t="n"/>
      <c r="T22" s="21">
        <f>IF($A22="","",IF(OR($F22="",$L22=""),"",MAX(0,$L22-$F22)))</f>
        <v/>
      </c>
      <c r="U22" s="21">
        <f>IF($A22="","",IF(OR($L22="",$M22=""),"",MAX(0,$M22-$L22)))</f>
        <v/>
      </c>
      <c r="V22" s="21">
        <f>IF($A22="","",IF($K22&lt;&gt;"Pending","",IF($F22="","",MAX(0,Dashboard!$B$4-$F22))))</f>
        <v/>
      </c>
      <c r="W22" s="22">
        <f>IF($A22="","",IF(COUNTIF($A$2:$A$251,$A22)&gt;1,"Duplicate Application ID",IF($B22="","Missing applicant alias",IF($C22="","Missing program",IF($D22="","Missing term",IF($E22="","Missing delivery site",IF($F22="","Missing received date",IF($H22="","Missing priority",IF($I22="","Missing reviewer",IF($J22="","Missing decision due date",IF($K22="","Missing decision",IF($N22="","Missing applicant response",IF($Q22="","Missing enrollment status",IF(AND($G22&lt;&gt;"",$G22&lt;$F22),"File complete before receipt",IF(AND($J22&lt;&gt;"",$J22&lt;$F22),"Due date before receipt",IF(AND($K22="Pending",$L22&lt;&gt;""),"Pending record has decision date",IF(AND($K22&lt;&gt;"Pending",$L22=""),"Missing decision date",IF(AND($L22&lt;&gt;"",$L22&lt;$F22),"Decision before receipt",IF(AND($M22&lt;&gt;"",$L22=""),"Notification without decision",IF(AND($M22&lt;&gt;"",$L22&lt;&gt;"",$M22&lt;$L22),"Notification before decision",IF(AND(OR($K22="Admit",$K22="Deny",$K22="Waitlist"),$M22=""),"Missing notification date",IF(AND(OR($N22="Accepted",$N22="Declined"),$O22=""),"Missing response date",IF(AND($O22&lt;&gt;"",$N22="Awaiting"),"Awaiting response has response date",IF(AND($O22&lt;&gt;"",$M22=""),"Response without notification",IF(AND($O22&lt;&gt;"",$M22&lt;&gt;"",$O22&lt;$M22),"Response before notification",IF(AND($P22&lt;&gt;"",$O22=""),"Deposit without response date",IF(AND($R22&lt;&gt;"",$R22&gt;Dashboard!$B$4),"Last reviewed after as-of date","OK")))))))))))))))))))))))))))</f>
        <v/>
      </c>
      <c r="X22" s="22">
        <f>IF($A22="","",IF($W22&lt;&gt;"OK","Fix record",IF(AND($K22="Pending",$J22&lt;Dashboard!$B$4),"Decision overdue",IF(AND($K22="Pending",$J22&gt;=Dashboard!$B$4,$J22&lt;=Dashboard!$B$4+Dashboard!$B$8),"Decision due soon",IF(AND(OR($K22="Admit",$K22="Deny",$K22="Waitlist"),$L22&lt;&gt;"",$M22=""),"Send notification",IF(AND($U22&lt;&gt;"",$U22&gt;Dashboard!$B$10),"Notification delayed",IF(AND($K22="Admit",$N22="Awaiting",$M22&lt;&gt;"",Dashboard!$B$4-$M22&gt;=Dashboard!$B$9),"Follow up on response","No action")))))))</f>
        <v/>
      </c>
    </row>
    <row r="23">
      <c r="A23" s="18" t="n"/>
      <c r="B23" s="18" t="n"/>
      <c r="C23" s="18" t="n"/>
      <c r="D23" s="18" t="n"/>
      <c r="E23" s="18" t="n"/>
      <c r="F23" s="19" t="n"/>
      <c r="G23" s="19" t="n"/>
      <c r="H23" s="18" t="n"/>
      <c r="I23" s="18" t="n"/>
      <c r="J23" s="19" t="n"/>
      <c r="K23" s="18" t="n"/>
      <c r="L23" s="19" t="n"/>
      <c r="M23" s="19" t="n"/>
      <c r="N23" s="18" t="n"/>
      <c r="O23" s="19" t="n"/>
      <c r="P23" s="19" t="n"/>
      <c r="Q23" s="18" t="n"/>
      <c r="R23" s="19" t="n"/>
      <c r="S23" s="20" t="n"/>
      <c r="T23" s="21">
        <f>IF($A23="","",IF(OR($F23="",$L23=""),"",MAX(0,$L23-$F23)))</f>
        <v/>
      </c>
      <c r="U23" s="21">
        <f>IF($A23="","",IF(OR($L23="",$M23=""),"",MAX(0,$M23-$L23)))</f>
        <v/>
      </c>
      <c r="V23" s="21">
        <f>IF($A23="","",IF($K23&lt;&gt;"Pending","",IF($F23="","",MAX(0,Dashboard!$B$4-$F23))))</f>
        <v/>
      </c>
      <c r="W23" s="22">
        <f>IF($A23="","",IF(COUNTIF($A$2:$A$251,$A23)&gt;1,"Duplicate Application ID",IF($B23="","Missing applicant alias",IF($C23="","Missing program",IF($D23="","Missing term",IF($E23="","Missing delivery site",IF($F23="","Missing received date",IF($H23="","Missing priority",IF($I23="","Missing reviewer",IF($J23="","Missing decision due date",IF($K23="","Missing decision",IF($N23="","Missing applicant response",IF($Q23="","Missing enrollment status",IF(AND($G23&lt;&gt;"",$G23&lt;$F23),"File complete before receipt",IF(AND($J23&lt;&gt;"",$J23&lt;$F23),"Due date before receipt",IF(AND($K23="Pending",$L23&lt;&gt;""),"Pending record has decision date",IF(AND($K23&lt;&gt;"Pending",$L23=""),"Missing decision date",IF(AND($L23&lt;&gt;"",$L23&lt;$F23),"Decision before receipt",IF(AND($M23&lt;&gt;"",$L23=""),"Notification without decision",IF(AND($M23&lt;&gt;"",$L23&lt;&gt;"",$M23&lt;$L23),"Notification before decision",IF(AND(OR($K23="Admit",$K23="Deny",$K23="Waitlist"),$M23=""),"Missing notification date",IF(AND(OR($N23="Accepted",$N23="Declined"),$O23=""),"Missing response date",IF(AND($O23&lt;&gt;"",$N23="Awaiting"),"Awaiting response has response date",IF(AND($O23&lt;&gt;"",$M23=""),"Response without notification",IF(AND($O23&lt;&gt;"",$M23&lt;&gt;"",$O23&lt;$M23),"Response before notification",IF(AND($P23&lt;&gt;"",$O23=""),"Deposit without response date",IF(AND($R23&lt;&gt;"",$R23&gt;Dashboard!$B$4),"Last reviewed after as-of date","OK")))))))))))))))))))))))))))</f>
        <v/>
      </c>
      <c r="X23" s="22">
        <f>IF($A23="","",IF($W23&lt;&gt;"OK","Fix record",IF(AND($K23="Pending",$J23&lt;Dashboard!$B$4),"Decision overdue",IF(AND($K23="Pending",$J23&gt;=Dashboard!$B$4,$J23&lt;=Dashboard!$B$4+Dashboard!$B$8),"Decision due soon",IF(AND(OR($K23="Admit",$K23="Deny",$K23="Waitlist"),$L23&lt;&gt;"",$M23=""),"Send notification",IF(AND($U23&lt;&gt;"",$U23&gt;Dashboard!$B$10),"Notification delayed",IF(AND($K23="Admit",$N23="Awaiting",$M23&lt;&gt;"",Dashboard!$B$4-$M23&gt;=Dashboard!$B$9),"Follow up on response","No action")))))))</f>
        <v/>
      </c>
    </row>
    <row r="24">
      <c r="A24" s="18" t="n"/>
      <c r="B24" s="18" t="n"/>
      <c r="C24" s="18" t="n"/>
      <c r="D24" s="18" t="n"/>
      <c r="E24" s="18" t="n"/>
      <c r="F24" s="19" t="n"/>
      <c r="G24" s="19" t="n"/>
      <c r="H24" s="18" t="n"/>
      <c r="I24" s="18" t="n"/>
      <c r="J24" s="19" t="n"/>
      <c r="K24" s="18" t="n"/>
      <c r="L24" s="19" t="n"/>
      <c r="M24" s="19" t="n"/>
      <c r="N24" s="18" t="n"/>
      <c r="O24" s="19" t="n"/>
      <c r="P24" s="19" t="n"/>
      <c r="Q24" s="18" t="n"/>
      <c r="R24" s="19" t="n"/>
      <c r="S24" s="20" t="n"/>
      <c r="T24" s="21">
        <f>IF($A24="","",IF(OR($F24="",$L24=""),"",MAX(0,$L24-$F24)))</f>
        <v/>
      </c>
      <c r="U24" s="21">
        <f>IF($A24="","",IF(OR($L24="",$M24=""),"",MAX(0,$M24-$L24)))</f>
        <v/>
      </c>
      <c r="V24" s="21">
        <f>IF($A24="","",IF($K24&lt;&gt;"Pending","",IF($F24="","",MAX(0,Dashboard!$B$4-$F24))))</f>
        <v/>
      </c>
      <c r="W24" s="22">
        <f>IF($A24="","",IF(COUNTIF($A$2:$A$251,$A24)&gt;1,"Duplicate Application ID",IF($B24="","Missing applicant alias",IF($C24="","Missing program",IF($D24="","Missing term",IF($E24="","Missing delivery site",IF($F24="","Missing received date",IF($H24="","Missing priority",IF($I24="","Missing reviewer",IF($J24="","Missing decision due date",IF($K24="","Missing decision",IF($N24="","Missing applicant response",IF($Q24="","Missing enrollment status",IF(AND($G24&lt;&gt;"",$G24&lt;$F24),"File complete before receipt",IF(AND($J24&lt;&gt;"",$J24&lt;$F24),"Due date before receipt",IF(AND($K24="Pending",$L24&lt;&gt;""),"Pending record has decision date",IF(AND($K24&lt;&gt;"Pending",$L24=""),"Missing decision date",IF(AND($L24&lt;&gt;"",$L24&lt;$F24),"Decision before receipt",IF(AND($M24&lt;&gt;"",$L24=""),"Notification without decision",IF(AND($M24&lt;&gt;"",$L24&lt;&gt;"",$M24&lt;$L24),"Notification before decision",IF(AND(OR($K24="Admit",$K24="Deny",$K24="Waitlist"),$M24=""),"Missing notification date",IF(AND(OR($N24="Accepted",$N24="Declined"),$O24=""),"Missing response date",IF(AND($O24&lt;&gt;"",$N24="Awaiting"),"Awaiting response has response date",IF(AND($O24&lt;&gt;"",$M24=""),"Response without notification",IF(AND($O24&lt;&gt;"",$M24&lt;&gt;"",$O24&lt;$M24),"Response before notification",IF(AND($P24&lt;&gt;"",$O24=""),"Deposit without response date",IF(AND($R24&lt;&gt;"",$R24&gt;Dashboard!$B$4),"Last reviewed after as-of date","OK")))))))))))))))))))))))))))</f>
        <v/>
      </c>
      <c r="X24" s="22">
        <f>IF($A24="","",IF($W24&lt;&gt;"OK","Fix record",IF(AND($K24="Pending",$J24&lt;Dashboard!$B$4),"Decision overdue",IF(AND($K24="Pending",$J24&gt;=Dashboard!$B$4,$J24&lt;=Dashboard!$B$4+Dashboard!$B$8),"Decision due soon",IF(AND(OR($K24="Admit",$K24="Deny",$K24="Waitlist"),$L24&lt;&gt;"",$M24=""),"Send notification",IF(AND($U24&lt;&gt;"",$U24&gt;Dashboard!$B$10),"Notification delayed",IF(AND($K24="Admit",$N24="Awaiting",$M24&lt;&gt;"",Dashboard!$B$4-$M24&gt;=Dashboard!$B$9),"Follow up on response","No action")))))))</f>
        <v/>
      </c>
    </row>
    <row r="25">
      <c r="A25" s="18" t="n"/>
      <c r="B25" s="18" t="n"/>
      <c r="C25" s="18" t="n"/>
      <c r="D25" s="18" t="n"/>
      <c r="E25" s="18" t="n"/>
      <c r="F25" s="19" t="n"/>
      <c r="G25" s="19" t="n"/>
      <c r="H25" s="18" t="n"/>
      <c r="I25" s="18" t="n"/>
      <c r="J25" s="19" t="n"/>
      <c r="K25" s="18" t="n"/>
      <c r="L25" s="19" t="n"/>
      <c r="M25" s="19" t="n"/>
      <c r="N25" s="18" t="n"/>
      <c r="O25" s="19" t="n"/>
      <c r="P25" s="19" t="n"/>
      <c r="Q25" s="18" t="n"/>
      <c r="R25" s="19" t="n"/>
      <c r="S25" s="20" t="n"/>
      <c r="T25" s="21">
        <f>IF($A25="","",IF(OR($F25="",$L25=""),"",MAX(0,$L25-$F25)))</f>
        <v/>
      </c>
      <c r="U25" s="21">
        <f>IF($A25="","",IF(OR($L25="",$M25=""),"",MAX(0,$M25-$L25)))</f>
        <v/>
      </c>
      <c r="V25" s="21">
        <f>IF($A25="","",IF($K25&lt;&gt;"Pending","",IF($F25="","",MAX(0,Dashboard!$B$4-$F25))))</f>
        <v/>
      </c>
      <c r="W25" s="22">
        <f>IF($A25="","",IF(COUNTIF($A$2:$A$251,$A25)&gt;1,"Duplicate Application ID",IF($B25="","Missing applicant alias",IF($C25="","Missing program",IF($D25="","Missing term",IF($E25="","Missing delivery site",IF($F25="","Missing received date",IF($H25="","Missing priority",IF($I25="","Missing reviewer",IF($J25="","Missing decision due date",IF($K25="","Missing decision",IF($N25="","Missing applicant response",IF($Q25="","Missing enrollment status",IF(AND($G25&lt;&gt;"",$G25&lt;$F25),"File complete before receipt",IF(AND($J25&lt;&gt;"",$J25&lt;$F25),"Due date before receipt",IF(AND($K25="Pending",$L25&lt;&gt;""),"Pending record has decision date",IF(AND($K25&lt;&gt;"Pending",$L25=""),"Missing decision date",IF(AND($L25&lt;&gt;"",$L25&lt;$F25),"Decision before receipt",IF(AND($M25&lt;&gt;"",$L25=""),"Notification without decision",IF(AND($M25&lt;&gt;"",$L25&lt;&gt;"",$M25&lt;$L25),"Notification before decision",IF(AND(OR($K25="Admit",$K25="Deny",$K25="Waitlist"),$M25=""),"Missing notification date",IF(AND(OR($N25="Accepted",$N25="Declined"),$O25=""),"Missing response date",IF(AND($O25&lt;&gt;"",$N25="Awaiting"),"Awaiting response has response date",IF(AND($O25&lt;&gt;"",$M25=""),"Response without notification",IF(AND($O25&lt;&gt;"",$M25&lt;&gt;"",$O25&lt;$M25),"Response before notification",IF(AND($P25&lt;&gt;"",$O25=""),"Deposit without response date",IF(AND($R25&lt;&gt;"",$R25&gt;Dashboard!$B$4),"Last reviewed after as-of date","OK")))))))))))))))))))))))))))</f>
        <v/>
      </c>
      <c r="X25" s="22">
        <f>IF($A25="","",IF($W25&lt;&gt;"OK","Fix record",IF(AND($K25="Pending",$J25&lt;Dashboard!$B$4),"Decision overdue",IF(AND($K25="Pending",$J25&gt;=Dashboard!$B$4,$J25&lt;=Dashboard!$B$4+Dashboard!$B$8),"Decision due soon",IF(AND(OR($K25="Admit",$K25="Deny",$K25="Waitlist"),$L25&lt;&gt;"",$M25=""),"Send notification",IF(AND($U25&lt;&gt;"",$U25&gt;Dashboard!$B$10),"Notification delayed",IF(AND($K25="Admit",$N25="Awaiting",$M25&lt;&gt;"",Dashboard!$B$4-$M25&gt;=Dashboard!$B$9),"Follow up on response","No action")))))))</f>
        <v/>
      </c>
    </row>
    <row r="26">
      <c r="A26" s="18" t="n"/>
      <c r="B26" s="18" t="n"/>
      <c r="C26" s="18" t="n"/>
      <c r="D26" s="18" t="n"/>
      <c r="E26" s="18" t="n"/>
      <c r="F26" s="19" t="n"/>
      <c r="G26" s="19" t="n"/>
      <c r="H26" s="18" t="n"/>
      <c r="I26" s="18" t="n"/>
      <c r="J26" s="19" t="n"/>
      <c r="K26" s="18" t="n"/>
      <c r="L26" s="19" t="n"/>
      <c r="M26" s="19" t="n"/>
      <c r="N26" s="18" t="n"/>
      <c r="O26" s="19" t="n"/>
      <c r="P26" s="19" t="n"/>
      <c r="Q26" s="18" t="n"/>
      <c r="R26" s="19" t="n"/>
      <c r="S26" s="20" t="n"/>
      <c r="T26" s="21">
        <f>IF($A26="","",IF(OR($F26="",$L26=""),"",MAX(0,$L26-$F26)))</f>
        <v/>
      </c>
      <c r="U26" s="21">
        <f>IF($A26="","",IF(OR($L26="",$M26=""),"",MAX(0,$M26-$L26)))</f>
        <v/>
      </c>
      <c r="V26" s="21">
        <f>IF($A26="","",IF($K26&lt;&gt;"Pending","",IF($F26="","",MAX(0,Dashboard!$B$4-$F26))))</f>
        <v/>
      </c>
      <c r="W26" s="22">
        <f>IF($A26="","",IF(COUNTIF($A$2:$A$251,$A26)&gt;1,"Duplicate Application ID",IF($B26="","Missing applicant alias",IF($C26="","Missing program",IF($D26="","Missing term",IF($E26="","Missing delivery site",IF($F26="","Missing received date",IF($H26="","Missing priority",IF($I26="","Missing reviewer",IF($J26="","Missing decision due date",IF($K26="","Missing decision",IF($N26="","Missing applicant response",IF($Q26="","Missing enrollment status",IF(AND($G26&lt;&gt;"",$G26&lt;$F26),"File complete before receipt",IF(AND($J26&lt;&gt;"",$J26&lt;$F26),"Due date before receipt",IF(AND($K26="Pending",$L26&lt;&gt;""),"Pending record has decision date",IF(AND($K26&lt;&gt;"Pending",$L26=""),"Missing decision date",IF(AND($L26&lt;&gt;"",$L26&lt;$F26),"Decision before receipt",IF(AND($M26&lt;&gt;"",$L26=""),"Notification without decision",IF(AND($M26&lt;&gt;"",$L26&lt;&gt;"",$M26&lt;$L26),"Notification before decision",IF(AND(OR($K26="Admit",$K26="Deny",$K26="Waitlist"),$M26=""),"Missing notification date",IF(AND(OR($N26="Accepted",$N26="Declined"),$O26=""),"Missing response date",IF(AND($O26&lt;&gt;"",$N26="Awaiting"),"Awaiting response has response date",IF(AND($O26&lt;&gt;"",$M26=""),"Response without notification",IF(AND($O26&lt;&gt;"",$M26&lt;&gt;"",$O26&lt;$M26),"Response before notification",IF(AND($P26&lt;&gt;"",$O26=""),"Deposit without response date",IF(AND($R26&lt;&gt;"",$R26&gt;Dashboard!$B$4),"Last reviewed after as-of date","OK")))))))))))))))))))))))))))</f>
        <v/>
      </c>
      <c r="X26" s="22">
        <f>IF($A26="","",IF($W26&lt;&gt;"OK","Fix record",IF(AND($K26="Pending",$J26&lt;Dashboard!$B$4),"Decision overdue",IF(AND($K26="Pending",$J26&gt;=Dashboard!$B$4,$J26&lt;=Dashboard!$B$4+Dashboard!$B$8),"Decision due soon",IF(AND(OR($K26="Admit",$K26="Deny",$K26="Waitlist"),$L26&lt;&gt;"",$M26=""),"Send notification",IF(AND($U26&lt;&gt;"",$U26&gt;Dashboard!$B$10),"Notification delayed",IF(AND($K26="Admit",$N26="Awaiting",$M26&lt;&gt;"",Dashboard!$B$4-$M26&gt;=Dashboard!$B$9),"Follow up on response","No action")))))))</f>
        <v/>
      </c>
    </row>
    <row r="27">
      <c r="A27" s="18" t="n"/>
      <c r="B27" s="18" t="n"/>
      <c r="C27" s="18" t="n"/>
      <c r="D27" s="18" t="n"/>
      <c r="E27" s="18" t="n"/>
      <c r="F27" s="19" t="n"/>
      <c r="G27" s="19" t="n"/>
      <c r="H27" s="18" t="n"/>
      <c r="I27" s="18" t="n"/>
      <c r="J27" s="19" t="n"/>
      <c r="K27" s="18" t="n"/>
      <c r="L27" s="19" t="n"/>
      <c r="M27" s="19" t="n"/>
      <c r="N27" s="18" t="n"/>
      <c r="O27" s="19" t="n"/>
      <c r="P27" s="19" t="n"/>
      <c r="Q27" s="18" t="n"/>
      <c r="R27" s="19" t="n"/>
      <c r="S27" s="20" t="n"/>
      <c r="T27" s="21">
        <f>IF($A27="","",IF(OR($F27="",$L27=""),"",MAX(0,$L27-$F27)))</f>
        <v/>
      </c>
      <c r="U27" s="21">
        <f>IF($A27="","",IF(OR($L27="",$M27=""),"",MAX(0,$M27-$L27)))</f>
        <v/>
      </c>
      <c r="V27" s="21">
        <f>IF($A27="","",IF($K27&lt;&gt;"Pending","",IF($F27="","",MAX(0,Dashboard!$B$4-$F27))))</f>
        <v/>
      </c>
      <c r="W27" s="22">
        <f>IF($A27="","",IF(COUNTIF($A$2:$A$251,$A27)&gt;1,"Duplicate Application ID",IF($B27="","Missing applicant alias",IF($C27="","Missing program",IF($D27="","Missing term",IF($E27="","Missing delivery site",IF($F27="","Missing received date",IF($H27="","Missing priority",IF($I27="","Missing reviewer",IF($J27="","Missing decision due date",IF($K27="","Missing decision",IF($N27="","Missing applicant response",IF($Q27="","Missing enrollment status",IF(AND($G27&lt;&gt;"",$G27&lt;$F27),"File complete before receipt",IF(AND($J27&lt;&gt;"",$J27&lt;$F27),"Due date before receipt",IF(AND($K27="Pending",$L27&lt;&gt;""),"Pending record has decision date",IF(AND($K27&lt;&gt;"Pending",$L27=""),"Missing decision date",IF(AND($L27&lt;&gt;"",$L27&lt;$F27),"Decision before receipt",IF(AND($M27&lt;&gt;"",$L27=""),"Notification without decision",IF(AND($M27&lt;&gt;"",$L27&lt;&gt;"",$M27&lt;$L27),"Notification before decision",IF(AND(OR($K27="Admit",$K27="Deny",$K27="Waitlist"),$M27=""),"Missing notification date",IF(AND(OR($N27="Accepted",$N27="Declined"),$O27=""),"Missing response date",IF(AND($O27&lt;&gt;"",$N27="Awaiting"),"Awaiting response has response date",IF(AND($O27&lt;&gt;"",$M27=""),"Response without notification",IF(AND($O27&lt;&gt;"",$M27&lt;&gt;"",$O27&lt;$M27),"Response before notification",IF(AND($P27&lt;&gt;"",$O27=""),"Deposit without response date",IF(AND($R27&lt;&gt;"",$R27&gt;Dashboard!$B$4),"Last reviewed after as-of date","OK")))))))))))))))))))))))))))</f>
        <v/>
      </c>
      <c r="X27" s="22">
        <f>IF($A27="","",IF($W27&lt;&gt;"OK","Fix record",IF(AND($K27="Pending",$J27&lt;Dashboard!$B$4),"Decision overdue",IF(AND($K27="Pending",$J27&gt;=Dashboard!$B$4,$J27&lt;=Dashboard!$B$4+Dashboard!$B$8),"Decision due soon",IF(AND(OR($K27="Admit",$K27="Deny",$K27="Waitlist"),$L27&lt;&gt;"",$M27=""),"Send notification",IF(AND($U27&lt;&gt;"",$U27&gt;Dashboard!$B$10),"Notification delayed",IF(AND($K27="Admit",$N27="Awaiting",$M27&lt;&gt;"",Dashboard!$B$4-$M27&gt;=Dashboard!$B$9),"Follow up on response","No action")))))))</f>
        <v/>
      </c>
    </row>
    <row r="28">
      <c r="A28" s="18" t="n"/>
      <c r="B28" s="18" t="n"/>
      <c r="C28" s="18" t="n"/>
      <c r="D28" s="18" t="n"/>
      <c r="E28" s="18" t="n"/>
      <c r="F28" s="19" t="n"/>
      <c r="G28" s="19" t="n"/>
      <c r="H28" s="18" t="n"/>
      <c r="I28" s="18" t="n"/>
      <c r="J28" s="19" t="n"/>
      <c r="K28" s="18" t="n"/>
      <c r="L28" s="19" t="n"/>
      <c r="M28" s="19" t="n"/>
      <c r="N28" s="18" t="n"/>
      <c r="O28" s="19" t="n"/>
      <c r="P28" s="19" t="n"/>
      <c r="Q28" s="18" t="n"/>
      <c r="R28" s="19" t="n"/>
      <c r="S28" s="20" t="n"/>
      <c r="T28" s="21">
        <f>IF($A28="","",IF(OR($F28="",$L28=""),"",MAX(0,$L28-$F28)))</f>
        <v/>
      </c>
      <c r="U28" s="21">
        <f>IF($A28="","",IF(OR($L28="",$M28=""),"",MAX(0,$M28-$L28)))</f>
        <v/>
      </c>
      <c r="V28" s="21">
        <f>IF($A28="","",IF($K28&lt;&gt;"Pending","",IF($F28="","",MAX(0,Dashboard!$B$4-$F28))))</f>
        <v/>
      </c>
      <c r="W28" s="22">
        <f>IF($A28="","",IF(COUNTIF($A$2:$A$251,$A28)&gt;1,"Duplicate Application ID",IF($B28="","Missing applicant alias",IF($C28="","Missing program",IF($D28="","Missing term",IF($E28="","Missing delivery site",IF($F28="","Missing received date",IF($H28="","Missing priority",IF($I28="","Missing reviewer",IF($J28="","Missing decision due date",IF($K28="","Missing decision",IF($N28="","Missing applicant response",IF($Q28="","Missing enrollment status",IF(AND($G28&lt;&gt;"",$G28&lt;$F28),"File complete before receipt",IF(AND($J28&lt;&gt;"",$J28&lt;$F28),"Due date before receipt",IF(AND($K28="Pending",$L28&lt;&gt;""),"Pending record has decision date",IF(AND($K28&lt;&gt;"Pending",$L28=""),"Missing decision date",IF(AND($L28&lt;&gt;"",$L28&lt;$F28),"Decision before receipt",IF(AND($M28&lt;&gt;"",$L28=""),"Notification without decision",IF(AND($M28&lt;&gt;"",$L28&lt;&gt;"",$M28&lt;$L28),"Notification before decision",IF(AND(OR($K28="Admit",$K28="Deny",$K28="Waitlist"),$M28=""),"Missing notification date",IF(AND(OR($N28="Accepted",$N28="Declined"),$O28=""),"Missing response date",IF(AND($O28&lt;&gt;"",$N28="Awaiting"),"Awaiting response has response date",IF(AND($O28&lt;&gt;"",$M28=""),"Response without notification",IF(AND($O28&lt;&gt;"",$M28&lt;&gt;"",$O28&lt;$M28),"Response before notification",IF(AND($P28&lt;&gt;"",$O28=""),"Deposit without response date",IF(AND($R28&lt;&gt;"",$R28&gt;Dashboard!$B$4),"Last reviewed after as-of date","OK")))))))))))))))))))))))))))</f>
        <v/>
      </c>
      <c r="X28" s="22">
        <f>IF($A28="","",IF($W28&lt;&gt;"OK","Fix record",IF(AND($K28="Pending",$J28&lt;Dashboard!$B$4),"Decision overdue",IF(AND($K28="Pending",$J28&gt;=Dashboard!$B$4,$J28&lt;=Dashboard!$B$4+Dashboard!$B$8),"Decision due soon",IF(AND(OR($K28="Admit",$K28="Deny",$K28="Waitlist"),$L28&lt;&gt;"",$M28=""),"Send notification",IF(AND($U28&lt;&gt;"",$U28&gt;Dashboard!$B$10),"Notification delayed",IF(AND($K28="Admit",$N28="Awaiting",$M28&lt;&gt;"",Dashboard!$B$4-$M28&gt;=Dashboard!$B$9),"Follow up on response","No action")))))))</f>
        <v/>
      </c>
    </row>
    <row r="29">
      <c r="A29" s="18" t="n"/>
      <c r="B29" s="18" t="n"/>
      <c r="C29" s="18" t="n"/>
      <c r="D29" s="18" t="n"/>
      <c r="E29" s="18" t="n"/>
      <c r="F29" s="19" t="n"/>
      <c r="G29" s="19" t="n"/>
      <c r="H29" s="18" t="n"/>
      <c r="I29" s="18" t="n"/>
      <c r="J29" s="19" t="n"/>
      <c r="K29" s="18" t="n"/>
      <c r="L29" s="19" t="n"/>
      <c r="M29" s="19" t="n"/>
      <c r="N29" s="18" t="n"/>
      <c r="O29" s="19" t="n"/>
      <c r="P29" s="19" t="n"/>
      <c r="Q29" s="18" t="n"/>
      <c r="R29" s="19" t="n"/>
      <c r="S29" s="20" t="n"/>
      <c r="T29" s="21">
        <f>IF($A29="","",IF(OR($F29="",$L29=""),"",MAX(0,$L29-$F29)))</f>
        <v/>
      </c>
      <c r="U29" s="21">
        <f>IF($A29="","",IF(OR($L29="",$M29=""),"",MAX(0,$M29-$L29)))</f>
        <v/>
      </c>
      <c r="V29" s="21">
        <f>IF($A29="","",IF($K29&lt;&gt;"Pending","",IF($F29="","",MAX(0,Dashboard!$B$4-$F29))))</f>
        <v/>
      </c>
      <c r="W29" s="22">
        <f>IF($A29="","",IF(COUNTIF($A$2:$A$251,$A29)&gt;1,"Duplicate Application ID",IF($B29="","Missing applicant alias",IF($C29="","Missing program",IF($D29="","Missing term",IF($E29="","Missing delivery site",IF($F29="","Missing received date",IF($H29="","Missing priority",IF($I29="","Missing reviewer",IF($J29="","Missing decision due date",IF($K29="","Missing decision",IF($N29="","Missing applicant response",IF($Q29="","Missing enrollment status",IF(AND($G29&lt;&gt;"",$G29&lt;$F29),"File complete before receipt",IF(AND($J29&lt;&gt;"",$J29&lt;$F29),"Due date before receipt",IF(AND($K29="Pending",$L29&lt;&gt;""),"Pending record has decision date",IF(AND($K29&lt;&gt;"Pending",$L29=""),"Missing decision date",IF(AND($L29&lt;&gt;"",$L29&lt;$F29),"Decision before receipt",IF(AND($M29&lt;&gt;"",$L29=""),"Notification without decision",IF(AND($M29&lt;&gt;"",$L29&lt;&gt;"",$M29&lt;$L29),"Notification before decision",IF(AND(OR($K29="Admit",$K29="Deny",$K29="Waitlist"),$M29=""),"Missing notification date",IF(AND(OR($N29="Accepted",$N29="Declined"),$O29=""),"Missing response date",IF(AND($O29&lt;&gt;"",$N29="Awaiting"),"Awaiting response has response date",IF(AND($O29&lt;&gt;"",$M29=""),"Response without notification",IF(AND($O29&lt;&gt;"",$M29&lt;&gt;"",$O29&lt;$M29),"Response before notification",IF(AND($P29&lt;&gt;"",$O29=""),"Deposit without response date",IF(AND($R29&lt;&gt;"",$R29&gt;Dashboard!$B$4),"Last reviewed after as-of date","OK")))))))))))))))))))))))))))</f>
        <v/>
      </c>
      <c r="X29" s="22">
        <f>IF($A29="","",IF($W29&lt;&gt;"OK","Fix record",IF(AND($K29="Pending",$J29&lt;Dashboard!$B$4),"Decision overdue",IF(AND($K29="Pending",$J29&gt;=Dashboard!$B$4,$J29&lt;=Dashboard!$B$4+Dashboard!$B$8),"Decision due soon",IF(AND(OR($K29="Admit",$K29="Deny",$K29="Waitlist"),$L29&lt;&gt;"",$M29=""),"Send notification",IF(AND($U29&lt;&gt;"",$U29&gt;Dashboard!$B$10),"Notification delayed",IF(AND($K29="Admit",$N29="Awaiting",$M29&lt;&gt;"",Dashboard!$B$4-$M29&gt;=Dashboard!$B$9),"Follow up on response","No action")))))))</f>
        <v/>
      </c>
    </row>
    <row r="30">
      <c r="A30" s="18" t="n"/>
      <c r="B30" s="18" t="n"/>
      <c r="C30" s="18" t="n"/>
      <c r="D30" s="18" t="n"/>
      <c r="E30" s="18" t="n"/>
      <c r="F30" s="19" t="n"/>
      <c r="G30" s="19" t="n"/>
      <c r="H30" s="18" t="n"/>
      <c r="I30" s="18" t="n"/>
      <c r="J30" s="19" t="n"/>
      <c r="K30" s="18" t="n"/>
      <c r="L30" s="19" t="n"/>
      <c r="M30" s="19" t="n"/>
      <c r="N30" s="18" t="n"/>
      <c r="O30" s="19" t="n"/>
      <c r="P30" s="19" t="n"/>
      <c r="Q30" s="18" t="n"/>
      <c r="R30" s="19" t="n"/>
      <c r="S30" s="20" t="n"/>
      <c r="T30" s="21">
        <f>IF($A30="","",IF(OR($F30="",$L30=""),"",MAX(0,$L30-$F30)))</f>
        <v/>
      </c>
      <c r="U30" s="21">
        <f>IF($A30="","",IF(OR($L30="",$M30=""),"",MAX(0,$M30-$L30)))</f>
        <v/>
      </c>
      <c r="V30" s="21">
        <f>IF($A30="","",IF($K30&lt;&gt;"Pending","",IF($F30="","",MAX(0,Dashboard!$B$4-$F30))))</f>
        <v/>
      </c>
      <c r="W30" s="22">
        <f>IF($A30="","",IF(COUNTIF($A$2:$A$251,$A30)&gt;1,"Duplicate Application ID",IF($B30="","Missing applicant alias",IF($C30="","Missing program",IF($D30="","Missing term",IF($E30="","Missing delivery site",IF($F30="","Missing received date",IF($H30="","Missing priority",IF($I30="","Missing reviewer",IF($J30="","Missing decision due date",IF($K30="","Missing decision",IF($N30="","Missing applicant response",IF($Q30="","Missing enrollment status",IF(AND($G30&lt;&gt;"",$G30&lt;$F30),"File complete before receipt",IF(AND($J30&lt;&gt;"",$J30&lt;$F30),"Due date before receipt",IF(AND($K30="Pending",$L30&lt;&gt;""),"Pending record has decision date",IF(AND($K30&lt;&gt;"Pending",$L30=""),"Missing decision date",IF(AND($L30&lt;&gt;"",$L30&lt;$F30),"Decision before receipt",IF(AND($M30&lt;&gt;"",$L30=""),"Notification without decision",IF(AND($M30&lt;&gt;"",$L30&lt;&gt;"",$M30&lt;$L30),"Notification before decision",IF(AND(OR($K30="Admit",$K30="Deny",$K30="Waitlist"),$M30=""),"Missing notification date",IF(AND(OR($N30="Accepted",$N30="Declined"),$O30=""),"Missing response date",IF(AND($O30&lt;&gt;"",$N30="Awaiting"),"Awaiting response has response date",IF(AND($O30&lt;&gt;"",$M30=""),"Response without notification",IF(AND($O30&lt;&gt;"",$M30&lt;&gt;"",$O30&lt;$M30),"Response before notification",IF(AND($P30&lt;&gt;"",$O30=""),"Deposit without response date",IF(AND($R30&lt;&gt;"",$R30&gt;Dashboard!$B$4),"Last reviewed after as-of date","OK")))))))))))))))))))))))))))</f>
        <v/>
      </c>
      <c r="X30" s="22">
        <f>IF($A30="","",IF($W30&lt;&gt;"OK","Fix record",IF(AND($K30="Pending",$J30&lt;Dashboard!$B$4),"Decision overdue",IF(AND($K30="Pending",$J30&gt;=Dashboard!$B$4,$J30&lt;=Dashboard!$B$4+Dashboard!$B$8),"Decision due soon",IF(AND(OR($K30="Admit",$K30="Deny",$K30="Waitlist"),$L30&lt;&gt;"",$M30=""),"Send notification",IF(AND($U30&lt;&gt;"",$U30&gt;Dashboard!$B$10),"Notification delayed",IF(AND($K30="Admit",$N30="Awaiting",$M30&lt;&gt;"",Dashboard!$B$4-$M30&gt;=Dashboard!$B$9),"Follow up on response","No action")))))))</f>
        <v/>
      </c>
    </row>
    <row r="31">
      <c r="A31" s="18" t="n"/>
      <c r="B31" s="18" t="n"/>
      <c r="C31" s="18" t="n"/>
      <c r="D31" s="18" t="n"/>
      <c r="E31" s="18" t="n"/>
      <c r="F31" s="19" t="n"/>
      <c r="G31" s="19" t="n"/>
      <c r="H31" s="18" t="n"/>
      <c r="I31" s="18" t="n"/>
      <c r="J31" s="19" t="n"/>
      <c r="K31" s="18" t="n"/>
      <c r="L31" s="19" t="n"/>
      <c r="M31" s="19" t="n"/>
      <c r="N31" s="18" t="n"/>
      <c r="O31" s="19" t="n"/>
      <c r="P31" s="19" t="n"/>
      <c r="Q31" s="18" t="n"/>
      <c r="R31" s="19" t="n"/>
      <c r="S31" s="20" t="n"/>
      <c r="T31" s="21">
        <f>IF($A31="","",IF(OR($F31="",$L31=""),"",MAX(0,$L31-$F31)))</f>
        <v/>
      </c>
      <c r="U31" s="21">
        <f>IF($A31="","",IF(OR($L31="",$M31=""),"",MAX(0,$M31-$L31)))</f>
        <v/>
      </c>
      <c r="V31" s="21">
        <f>IF($A31="","",IF($K31&lt;&gt;"Pending","",IF($F31="","",MAX(0,Dashboard!$B$4-$F31))))</f>
        <v/>
      </c>
      <c r="W31" s="22">
        <f>IF($A31="","",IF(COUNTIF($A$2:$A$251,$A31)&gt;1,"Duplicate Application ID",IF($B31="","Missing applicant alias",IF($C31="","Missing program",IF($D31="","Missing term",IF($E31="","Missing delivery site",IF($F31="","Missing received date",IF($H31="","Missing priority",IF($I31="","Missing reviewer",IF($J31="","Missing decision due date",IF($K31="","Missing decision",IF($N31="","Missing applicant response",IF($Q31="","Missing enrollment status",IF(AND($G31&lt;&gt;"",$G31&lt;$F31),"File complete before receipt",IF(AND($J31&lt;&gt;"",$J31&lt;$F31),"Due date before receipt",IF(AND($K31="Pending",$L31&lt;&gt;""),"Pending record has decision date",IF(AND($K31&lt;&gt;"Pending",$L31=""),"Missing decision date",IF(AND($L31&lt;&gt;"",$L31&lt;$F31),"Decision before receipt",IF(AND($M31&lt;&gt;"",$L31=""),"Notification without decision",IF(AND($M31&lt;&gt;"",$L31&lt;&gt;"",$M31&lt;$L31),"Notification before decision",IF(AND(OR($K31="Admit",$K31="Deny",$K31="Waitlist"),$M31=""),"Missing notification date",IF(AND(OR($N31="Accepted",$N31="Declined"),$O31=""),"Missing response date",IF(AND($O31&lt;&gt;"",$N31="Awaiting"),"Awaiting response has response date",IF(AND($O31&lt;&gt;"",$M31=""),"Response without notification",IF(AND($O31&lt;&gt;"",$M31&lt;&gt;"",$O31&lt;$M31),"Response before notification",IF(AND($P31&lt;&gt;"",$O31=""),"Deposit without response date",IF(AND($R31&lt;&gt;"",$R31&gt;Dashboard!$B$4),"Last reviewed after as-of date","OK")))))))))))))))))))))))))))</f>
        <v/>
      </c>
      <c r="X31" s="22">
        <f>IF($A31="","",IF($W31&lt;&gt;"OK","Fix record",IF(AND($K31="Pending",$J31&lt;Dashboard!$B$4),"Decision overdue",IF(AND($K31="Pending",$J31&gt;=Dashboard!$B$4,$J31&lt;=Dashboard!$B$4+Dashboard!$B$8),"Decision due soon",IF(AND(OR($K31="Admit",$K31="Deny",$K31="Waitlist"),$L31&lt;&gt;"",$M31=""),"Send notification",IF(AND($U31&lt;&gt;"",$U31&gt;Dashboard!$B$10),"Notification delayed",IF(AND($K31="Admit",$N31="Awaiting",$M31&lt;&gt;"",Dashboard!$B$4-$M31&gt;=Dashboard!$B$9),"Follow up on response","No action")))))))</f>
        <v/>
      </c>
    </row>
    <row r="32">
      <c r="A32" s="18" t="n"/>
      <c r="B32" s="18" t="n"/>
      <c r="C32" s="18" t="n"/>
      <c r="D32" s="18" t="n"/>
      <c r="E32" s="18" t="n"/>
      <c r="F32" s="19" t="n"/>
      <c r="G32" s="19" t="n"/>
      <c r="H32" s="18" t="n"/>
      <c r="I32" s="18" t="n"/>
      <c r="J32" s="19" t="n"/>
      <c r="K32" s="18" t="n"/>
      <c r="L32" s="19" t="n"/>
      <c r="M32" s="19" t="n"/>
      <c r="N32" s="18" t="n"/>
      <c r="O32" s="19" t="n"/>
      <c r="P32" s="19" t="n"/>
      <c r="Q32" s="18" t="n"/>
      <c r="R32" s="19" t="n"/>
      <c r="S32" s="20" t="n"/>
      <c r="T32" s="21">
        <f>IF($A32="","",IF(OR($F32="",$L32=""),"",MAX(0,$L32-$F32)))</f>
        <v/>
      </c>
      <c r="U32" s="21">
        <f>IF($A32="","",IF(OR($L32="",$M32=""),"",MAX(0,$M32-$L32)))</f>
        <v/>
      </c>
      <c r="V32" s="21">
        <f>IF($A32="","",IF($K32&lt;&gt;"Pending","",IF($F32="","",MAX(0,Dashboard!$B$4-$F32))))</f>
        <v/>
      </c>
      <c r="W32" s="22">
        <f>IF($A32="","",IF(COUNTIF($A$2:$A$251,$A32)&gt;1,"Duplicate Application ID",IF($B32="","Missing applicant alias",IF($C32="","Missing program",IF($D32="","Missing term",IF($E32="","Missing delivery site",IF($F32="","Missing received date",IF($H32="","Missing priority",IF($I32="","Missing reviewer",IF($J32="","Missing decision due date",IF($K32="","Missing decision",IF($N32="","Missing applicant response",IF($Q32="","Missing enrollment status",IF(AND($G32&lt;&gt;"",$G32&lt;$F32),"File complete before receipt",IF(AND($J32&lt;&gt;"",$J32&lt;$F32),"Due date before receipt",IF(AND($K32="Pending",$L32&lt;&gt;""),"Pending record has decision date",IF(AND($K32&lt;&gt;"Pending",$L32=""),"Missing decision date",IF(AND($L32&lt;&gt;"",$L32&lt;$F32),"Decision before receipt",IF(AND($M32&lt;&gt;"",$L32=""),"Notification without decision",IF(AND($M32&lt;&gt;"",$L32&lt;&gt;"",$M32&lt;$L32),"Notification before decision",IF(AND(OR($K32="Admit",$K32="Deny",$K32="Waitlist"),$M32=""),"Missing notification date",IF(AND(OR($N32="Accepted",$N32="Declined"),$O32=""),"Missing response date",IF(AND($O32&lt;&gt;"",$N32="Awaiting"),"Awaiting response has response date",IF(AND($O32&lt;&gt;"",$M32=""),"Response without notification",IF(AND($O32&lt;&gt;"",$M32&lt;&gt;"",$O32&lt;$M32),"Response before notification",IF(AND($P32&lt;&gt;"",$O32=""),"Deposit without response date",IF(AND($R32&lt;&gt;"",$R32&gt;Dashboard!$B$4),"Last reviewed after as-of date","OK")))))))))))))))))))))))))))</f>
        <v/>
      </c>
      <c r="X32" s="22">
        <f>IF($A32="","",IF($W32&lt;&gt;"OK","Fix record",IF(AND($K32="Pending",$J32&lt;Dashboard!$B$4),"Decision overdue",IF(AND($K32="Pending",$J32&gt;=Dashboard!$B$4,$J32&lt;=Dashboard!$B$4+Dashboard!$B$8),"Decision due soon",IF(AND(OR($K32="Admit",$K32="Deny",$K32="Waitlist"),$L32&lt;&gt;"",$M32=""),"Send notification",IF(AND($U32&lt;&gt;"",$U32&gt;Dashboard!$B$10),"Notification delayed",IF(AND($K32="Admit",$N32="Awaiting",$M32&lt;&gt;"",Dashboard!$B$4-$M32&gt;=Dashboard!$B$9),"Follow up on response","No action")))))))</f>
        <v/>
      </c>
    </row>
    <row r="33">
      <c r="A33" s="18" t="n"/>
      <c r="B33" s="18" t="n"/>
      <c r="C33" s="18" t="n"/>
      <c r="D33" s="18" t="n"/>
      <c r="E33" s="18" t="n"/>
      <c r="F33" s="19" t="n"/>
      <c r="G33" s="19" t="n"/>
      <c r="H33" s="18" t="n"/>
      <c r="I33" s="18" t="n"/>
      <c r="J33" s="19" t="n"/>
      <c r="K33" s="18" t="n"/>
      <c r="L33" s="19" t="n"/>
      <c r="M33" s="19" t="n"/>
      <c r="N33" s="18" t="n"/>
      <c r="O33" s="19" t="n"/>
      <c r="P33" s="19" t="n"/>
      <c r="Q33" s="18" t="n"/>
      <c r="R33" s="19" t="n"/>
      <c r="S33" s="20" t="n"/>
      <c r="T33" s="21">
        <f>IF($A33="","",IF(OR($F33="",$L33=""),"",MAX(0,$L33-$F33)))</f>
        <v/>
      </c>
      <c r="U33" s="21">
        <f>IF($A33="","",IF(OR($L33="",$M33=""),"",MAX(0,$M33-$L33)))</f>
        <v/>
      </c>
      <c r="V33" s="21">
        <f>IF($A33="","",IF($K33&lt;&gt;"Pending","",IF($F33="","",MAX(0,Dashboard!$B$4-$F33))))</f>
        <v/>
      </c>
      <c r="W33" s="22">
        <f>IF($A33="","",IF(COUNTIF($A$2:$A$251,$A33)&gt;1,"Duplicate Application ID",IF($B33="","Missing applicant alias",IF($C33="","Missing program",IF($D33="","Missing term",IF($E33="","Missing delivery site",IF($F33="","Missing received date",IF($H33="","Missing priority",IF($I33="","Missing reviewer",IF($J33="","Missing decision due date",IF($K33="","Missing decision",IF($N33="","Missing applicant response",IF($Q33="","Missing enrollment status",IF(AND($G33&lt;&gt;"",$G33&lt;$F33),"File complete before receipt",IF(AND($J33&lt;&gt;"",$J33&lt;$F33),"Due date before receipt",IF(AND($K33="Pending",$L33&lt;&gt;""),"Pending record has decision date",IF(AND($K33&lt;&gt;"Pending",$L33=""),"Missing decision date",IF(AND($L33&lt;&gt;"",$L33&lt;$F33),"Decision before receipt",IF(AND($M33&lt;&gt;"",$L33=""),"Notification without decision",IF(AND($M33&lt;&gt;"",$L33&lt;&gt;"",$M33&lt;$L33),"Notification before decision",IF(AND(OR($K33="Admit",$K33="Deny",$K33="Waitlist"),$M33=""),"Missing notification date",IF(AND(OR($N33="Accepted",$N33="Declined"),$O33=""),"Missing response date",IF(AND($O33&lt;&gt;"",$N33="Awaiting"),"Awaiting response has response date",IF(AND($O33&lt;&gt;"",$M33=""),"Response without notification",IF(AND($O33&lt;&gt;"",$M33&lt;&gt;"",$O33&lt;$M33),"Response before notification",IF(AND($P33&lt;&gt;"",$O33=""),"Deposit without response date",IF(AND($R33&lt;&gt;"",$R33&gt;Dashboard!$B$4),"Last reviewed after as-of date","OK")))))))))))))))))))))))))))</f>
        <v/>
      </c>
      <c r="X33" s="22">
        <f>IF($A33="","",IF($W33&lt;&gt;"OK","Fix record",IF(AND($K33="Pending",$J33&lt;Dashboard!$B$4),"Decision overdue",IF(AND($K33="Pending",$J33&gt;=Dashboard!$B$4,$J33&lt;=Dashboard!$B$4+Dashboard!$B$8),"Decision due soon",IF(AND(OR($K33="Admit",$K33="Deny",$K33="Waitlist"),$L33&lt;&gt;"",$M33=""),"Send notification",IF(AND($U33&lt;&gt;"",$U33&gt;Dashboard!$B$10),"Notification delayed",IF(AND($K33="Admit",$N33="Awaiting",$M33&lt;&gt;"",Dashboard!$B$4-$M33&gt;=Dashboard!$B$9),"Follow up on response","No action")))))))</f>
        <v/>
      </c>
    </row>
    <row r="34">
      <c r="A34" s="18" t="n"/>
      <c r="B34" s="18" t="n"/>
      <c r="C34" s="18" t="n"/>
      <c r="D34" s="18" t="n"/>
      <c r="E34" s="18" t="n"/>
      <c r="F34" s="19" t="n"/>
      <c r="G34" s="19" t="n"/>
      <c r="H34" s="18" t="n"/>
      <c r="I34" s="18" t="n"/>
      <c r="J34" s="19" t="n"/>
      <c r="K34" s="18" t="n"/>
      <c r="L34" s="19" t="n"/>
      <c r="M34" s="19" t="n"/>
      <c r="N34" s="18" t="n"/>
      <c r="O34" s="19" t="n"/>
      <c r="P34" s="19" t="n"/>
      <c r="Q34" s="18" t="n"/>
      <c r="R34" s="19" t="n"/>
      <c r="S34" s="20" t="n"/>
      <c r="T34" s="21">
        <f>IF($A34="","",IF(OR($F34="",$L34=""),"",MAX(0,$L34-$F34)))</f>
        <v/>
      </c>
      <c r="U34" s="21">
        <f>IF($A34="","",IF(OR($L34="",$M34=""),"",MAX(0,$M34-$L34)))</f>
        <v/>
      </c>
      <c r="V34" s="21">
        <f>IF($A34="","",IF($K34&lt;&gt;"Pending","",IF($F34="","",MAX(0,Dashboard!$B$4-$F34))))</f>
        <v/>
      </c>
      <c r="W34" s="22">
        <f>IF($A34="","",IF(COUNTIF($A$2:$A$251,$A34)&gt;1,"Duplicate Application ID",IF($B34="","Missing applicant alias",IF($C34="","Missing program",IF($D34="","Missing term",IF($E34="","Missing delivery site",IF($F34="","Missing received date",IF($H34="","Missing priority",IF($I34="","Missing reviewer",IF($J34="","Missing decision due date",IF($K34="","Missing decision",IF($N34="","Missing applicant response",IF($Q34="","Missing enrollment status",IF(AND($G34&lt;&gt;"",$G34&lt;$F34),"File complete before receipt",IF(AND($J34&lt;&gt;"",$J34&lt;$F34),"Due date before receipt",IF(AND($K34="Pending",$L34&lt;&gt;""),"Pending record has decision date",IF(AND($K34&lt;&gt;"Pending",$L34=""),"Missing decision date",IF(AND($L34&lt;&gt;"",$L34&lt;$F34),"Decision before receipt",IF(AND($M34&lt;&gt;"",$L34=""),"Notification without decision",IF(AND($M34&lt;&gt;"",$L34&lt;&gt;"",$M34&lt;$L34),"Notification before decision",IF(AND(OR($K34="Admit",$K34="Deny",$K34="Waitlist"),$M34=""),"Missing notification date",IF(AND(OR($N34="Accepted",$N34="Declined"),$O34=""),"Missing response date",IF(AND($O34&lt;&gt;"",$N34="Awaiting"),"Awaiting response has response date",IF(AND($O34&lt;&gt;"",$M34=""),"Response without notification",IF(AND($O34&lt;&gt;"",$M34&lt;&gt;"",$O34&lt;$M34),"Response before notification",IF(AND($P34&lt;&gt;"",$O34=""),"Deposit without response date",IF(AND($R34&lt;&gt;"",$R34&gt;Dashboard!$B$4),"Last reviewed after as-of date","OK")))))))))))))))))))))))))))</f>
        <v/>
      </c>
      <c r="X34" s="22">
        <f>IF($A34="","",IF($W34&lt;&gt;"OK","Fix record",IF(AND($K34="Pending",$J34&lt;Dashboard!$B$4),"Decision overdue",IF(AND($K34="Pending",$J34&gt;=Dashboard!$B$4,$J34&lt;=Dashboard!$B$4+Dashboard!$B$8),"Decision due soon",IF(AND(OR($K34="Admit",$K34="Deny",$K34="Waitlist"),$L34&lt;&gt;"",$M34=""),"Send notification",IF(AND($U34&lt;&gt;"",$U34&gt;Dashboard!$B$10),"Notification delayed",IF(AND($K34="Admit",$N34="Awaiting",$M34&lt;&gt;"",Dashboard!$B$4-$M34&gt;=Dashboard!$B$9),"Follow up on response","No action")))))))</f>
        <v/>
      </c>
    </row>
    <row r="35">
      <c r="A35" s="18" t="n"/>
      <c r="B35" s="18" t="n"/>
      <c r="C35" s="18" t="n"/>
      <c r="D35" s="18" t="n"/>
      <c r="E35" s="18" t="n"/>
      <c r="F35" s="19" t="n"/>
      <c r="G35" s="19" t="n"/>
      <c r="H35" s="18" t="n"/>
      <c r="I35" s="18" t="n"/>
      <c r="J35" s="19" t="n"/>
      <c r="K35" s="18" t="n"/>
      <c r="L35" s="19" t="n"/>
      <c r="M35" s="19" t="n"/>
      <c r="N35" s="18" t="n"/>
      <c r="O35" s="19" t="n"/>
      <c r="P35" s="19" t="n"/>
      <c r="Q35" s="18" t="n"/>
      <c r="R35" s="19" t="n"/>
      <c r="S35" s="20" t="n"/>
      <c r="T35" s="21">
        <f>IF($A35="","",IF(OR($F35="",$L35=""),"",MAX(0,$L35-$F35)))</f>
        <v/>
      </c>
      <c r="U35" s="21">
        <f>IF($A35="","",IF(OR($L35="",$M35=""),"",MAX(0,$M35-$L35)))</f>
        <v/>
      </c>
      <c r="V35" s="21">
        <f>IF($A35="","",IF($K35&lt;&gt;"Pending","",IF($F35="","",MAX(0,Dashboard!$B$4-$F35))))</f>
        <v/>
      </c>
      <c r="W35" s="22">
        <f>IF($A35="","",IF(COUNTIF($A$2:$A$251,$A35)&gt;1,"Duplicate Application ID",IF($B35="","Missing applicant alias",IF($C35="","Missing program",IF($D35="","Missing term",IF($E35="","Missing delivery site",IF($F35="","Missing received date",IF($H35="","Missing priority",IF($I35="","Missing reviewer",IF($J35="","Missing decision due date",IF($K35="","Missing decision",IF($N35="","Missing applicant response",IF($Q35="","Missing enrollment status",IF(AND($G35&lt;&gt;"",$G35&lt;$F35),"File complete before receipt",IF(AND($J35&lt;&gt;"",$J35&lt;$F35),"Due date before receipt",IF(AND($K35="Pending",$L35&lt;&gt;""),"Pending record has decision date",IF(AND($K35&lt;&gt;"Pending",$L35=""),"Missing decision date",IF(AND($L35&lt;&gt;"",$L35&lt;$F35),"Decision before receipt",IF(AND($M35&lt;&gt;"",$L35=""),"Notification without decision",IF(AND($M35&lt;&gt;"",$L35&lt;&gt;"",$M35&lt;$L35),"Notification before decision",IF(AND(OR($K35="Admit",$K35="Deny",$K35="Waitlist"),$M35=""),"Missing notification date",IF(AND(OR($N35="Accepted",$N35="Declined"),$O35=""),"Missing response date",IF(AND($O35&lt;&gt;"",$N35="Awaiting"),"Awaiting response has response date",IF(AND($O35&lt;&gt;"",$M35=""),"Response without notification",IF(AND($O35&lt;&gt;"",$M35&lt;&gt;"",$O35&lt;$M35),"Response before notification",IF(AND($P35&lt;&gt;"",$O35=""),"Deposit without response date",IF(AND($R35&lt;&gt;"",$R35&gt;Dashboard!$B$4),"Last reviewed after as-of date","OK")))))))))))))))))))))))))))</f>
        <v/>
      </c>
      <c r="X35" s="22">
        <f>IF($A35="","",IF($W35&lt;&gt;"OK","Fix record",IF(AND($K35="Pending",$J35&lt;Dashboard!$B$4),"Decision overdue",IF(AND($K35="Pending",$J35&gt;=Dashboard!$B$4,$J35&lt;=Dashboard!$B$4+Dashboard!$B$8),"Decision due soon",IF(AND(OR($K35="Admit",$K35="Deny",$K35="Waitlist"),$L35&lt;&gt;"",$M35=""),"Send notification",IF(AND($U35&lt;&gt;"",$U35&gt;Dashboard!$B$10),"Notification delayed",IF(AND($K35="Admit",$N35="Awaiting",$M35&lt;&gt;"",Dashboard!$B$4-$M35&gt;=Dashboard!$B$9),"Follow up on response","No action")))))))</f>
        <v/>
      </c>
    </row>
    <row r="36">
      <c r="A36" s="18" t="n"/>
      <c r="B36" s="18" t="n"/>
      <c r="C36" s="18" t="n"/>
      <c r="D36" s="18" t="n"/>
      <c r="E36" s="18" t="n"/>
      <c r="F36" s="19" t="n"/>
      <c r="G36" s="19" t="n"/>
      <c r="H36" s="18" t="n"/>
      <c r="I36" s="18" t="n"/>
      <c r="J36" s="19" t="n"/>
      <c r="K36" s="18" t="n"/>
      <c r="L36" s="19" t="n"/>
      <c r="M36" s="19" t="n"/>
      <c r="N36" s="18" t="n"/>
      <c r="O36" s="19" t="n"/>
      <c r="P36" s="19" t="n"/>
      <c r="Q36" s="18" t="n"/>
      <c r="R36" s="19" t="n"/>
      <c r="S36" s="20" t="n"/>
      <c r="T36" s="21">
        <f>IF($A36="","",IF(OR($F36="",$L36=""),"",MAX(0,$L36-$F36)))</f>
        <v/>
      </c>
      <c r="U36" s="21">
        <f>IF($A36="","",IF(OR($L36="",$M36=""),"",MAX(0,$M36-$L36)))</f>
        <v/>
      </c>
      <c r="V36" s="21">
        <f>IF($A36="","",IF($K36&lt;&gt;"Pending","",IF($F36="","",MAX(0,Dashboard!$B$4-$F36))))</f>
        <v/>
      </c>
      <c r="W36" s="22">
        <f>IF($A36="","",IF(COUNTIF($A$2:$A$251,$A36)&gt;1,"Duplicate Application ID",IF($B36="","Missing applicant alias",IF($C36="","Missing program",IF($D36="","Missing term",IF($E36="","Missing delivery site",IF($F36="","Missing received date",IF($H36="","Missing priority",IF($I36="","Missing reviewer",IF($J36="","Missing decision due date",IF($K36="","Missing decision",IF($N36="","Missing applicant response",IF($Q36="","Missing enrollment status",IF(AND($G36&lt;&gt;"",$G36&lt;$F36),"File complete before receipt",IF(AND($J36&lt;&gt;"",$J36&lt;$F36),"Due date before receipt",IF(AND($K36="Pending",$L36&lt;&gt;""),"Pending record has decision date",IF(AND($K36&lt;&gt;"Pending",$L36=""),"Missing decision date",IF(AND($L36&lt;&gt;"",$L36&lt;$F36),"Decision before receipt",IF(AND($M36&lt;&gt;"",$L36=""),"Notification without decision",IF(AND($M36&lt;&gt;"",$L36&lt;&gt;"",$M36&lt;$L36),"Notification before decision",IF(AND(OR($K36="Admit",$K36="Deny",$K36="Waitlist"),$M36=""),"Missing notification date",IF(AND(OR($N36="Accepted",$N36="Declined"),$O36=""),"Missing response date",IF(AND($O36&lt;&gt;"",$N36="Awaiting"),"Awaiting response has response date",IF(AND($O36&lt;&gt;"",$M36=""),"Response without notification",IF(AND($O36&lt;&gt;"",$M36&lt;&gt;"",$O36&lt;$M36),"Response before notification",IF(AND($P36&lt;&gt;"",$O36=""),"Deposit without response date",IF(AND($R36&lt;&gt;"",$R36&gt;Dashboard!$B$4),"Last reviewed after as-of date","OK")))))))))))))))))))))))))))</f>
        <v/>
      </c>
      <c r="X36" s="22">
        <f>IF($A36="","",IF($W36&lt;&gt;"OK","Fix record",IF(AND($K36="Pending",$J36&lt;Dashboard!$B$4),"Decision overdue",IF(AND($K36="Pending",$J36&gt;=Dashboard!$B$4,$J36&lt;=Dashboard!$B$4+Dashboard!$B$8),"Decision due soon",IF(AND(OR($K36="Admit",$K36="Deny",$K36="Waitlist"),$L36&lt;&gt;"",$M36=""),"Send notification",IF(AND($U36&lt;&gt;"",$U36&gt;Dashboard!$B$10),"Notification delayed",IF(AND($K36="Admit",$N36="Awaiting",$M36&lt;&gt;"",Dashboard!$B$4-$M36&gt;=Dashboard!$B$9),"Follow up on response","No action")))))))</f>
        <v/>
      </c>
    </row>
    <row r="37">
      <c r="A37" s="18" t="n"/>
      <c r="B37" s="18" t="n"/>
      <c r="C37" s="18" t="n"/>
      <c r="D37" s="18" t="n"/>
      <c r="E37" s="18" t="n"/>
      <c r="F37" s="19" t="n"/>
      <c r="G37" s="19" t="n"/>
      <c r="H37" s="18" t="n"/>
      <c r="I37" s="18" t="n"/>
      <c r="J37" s="19" t="n"/>
      <c r="K37" s="18" t="n"/>
      <c r="L37" s="19" t="n"/>
      <c r="M37" s="19" t="n"/>
      <c r="N37" s="18" t="n"/>
      <c r="O37" s="19" t="n"/>
      <c r="P37" s="19" t="n"/>
      <c r="Q37" s="18" t="n"/>
      <c r="R37" s="19" t="n"/>
      <c r="S37" s="20" t="n"/>
      <c r="T37" s="21">
        <f>IF($A37="","",IF(OR($F37="",$L37=""),"",MAX(0,$L37-$F37)))</f>
        <v/>
      </c>
      <c r="U37" s="21">
        <f>IF($A37="","",IF(OR($L37="",$M37=""),"",MAX(0,$M37-$L37)))</f>
        <v/>
      </c>
      <c r="V37" s="21">
        <f>IF($A37="","",IF($K37&lt;&gt;"Pending","",IF($F37="","",MAX(0,Dashboard!$B$4-$F37))))</f>
        <v/>
      </c>
      <c r="W37" s="22">
        <f>IF($A37="","",IF(COUNTIF($A$2:$A$251,$A37)&gt;1,"Duplicate Application ID",IF($B37="","Missing applicant alias",IF($C37="","Missing program",IF($D37="","Missing term",IF($E37="","Missing delivery site",IF($F37="","Missing received date",IF($H37="","Missing priority",IF($I37="","Missing reviewer",IF($J37="","Missing decision due date",IF($K37="","Missing decision",IF($N37="","Missing applicant response",IF($Q37="","Missing enrollment status",IF(AND($G37&lt;&gt;"",$G37&lt;$F37),"File complete before receipt",IF(AND($J37&lt;&gt;"",$J37&lt;$F37),"Due date before receipt",IF(AND($K37="Pending",$L37&lt;&gt;""),"Pending record has decision date",IF(AND($K37&lt;&gt;"Pending",$L37=""),"Missing decision date",IF(AND($L37&lt;&gt;"",$L37&lt;$F37),"Decision before receipt",IF(AND($M37&lt;&gt;"",$L37=""),"Notification without decision",IF(AND($M37&lt;&gt;"",$L37&lt;&gt;"",$M37&lt;$L37),"Notification before decision",IF(AND(OR($K37="Admit",$K37="Deny",$K37="Waitlist"),$M37=""),"Missing notification date",IF(AND(OR($N37="Accepted",$N37="Declined"),$O37=""),"Missing response date",IF(AND($O37&lt;&gt;"",$N37="Awaiting"),"Awaiting response has response date",IF(AND($O37&lt;&gt;"",$M37=""),"Response without notification",IF(AND($O37&lt;&gt;"",$M37&lt;&gt;"",$O37&lt;$M37),"Response before notification",IF(AND($P37&lt;&gt;"",$O37=""),"Deposit without response date",IF(AND($R37&lt;&gt;"",$R37&gt;Dashboard!$B$4),"Last reviewed after as-of date","OK")))))))))))))))))))))))))))</f>
        <v/>
      </c>
      <c r="X37" s="22">
        <f>IF($A37="","",IF($W37&lt;&gt;"OK","Fix record",IF(AND($K37="Pending",$J37&lt;Dashboard!$B$4),"Decision overdue",IF(AND($K37="Pending",$J37&gt;=Dashboard!$B$4,$J37&lt;=Dashboard!$B$4+Dashboard!$B$8),"Decision due soon",IF(AND(OR($K37="Admit",$K37="Deny",$K37="Waitlist"),$L37&lt;&gt;"",$M37=""),"Send notification",IF(AND($U37&lt;&gt;"",$U37&gt;Dashboard!$B$10),"Notification delayed",IF(AND($K37="Admit",$N37="Awaiting",$M37&lt;&gt;"",Dashboard!$B$4-$M37&gt;=Dashboard!$B$9),"Follow up on response","No action")))))))</f>
        <v/>
      </c>
    </row>
    <row r="38">
      <c r="A38" s="18" t="n"/>
      <c r="B38" s="18" t="n"/>
      <c r="C38" s="18" t="n"/>
      <c r="D38" s="18" t="n"/>
      <c r="E38" s="18" t="n"/>
      <c r="F38" s="19" t="n"/>
      <c r="G38" s="19" t="n"/>
      <c r="H38" s="18" t="n"/>
      <c r="I38" s="18" t="n"/>
      <c r="J38" s="19" t="n"/>
      <c r="K38" s="18" t="n"/>
      <c r="L38" s="19" t="n"/>
      <c r="M38" s="19" t="n"/>
      <c r="N38" s="18" t="n"/>
      <c r="O38" s="19" t="n"/>
      <c r="P38" s="19" t="n"/>
      <c r="Q38" s="18" t="n"/>
      <c r="R38" s="19" t="n"/>
      <c r="S38" s="20" t="n"/>
      <c r="T38" s="21">
        <f>IF($A38="","",IF(OR($F38="",$L38=""),"",MAX(0,$L38-$F38)))</f>
        <v/>
      </c>
      <c r="U38" s="21">
        <f>IF($A38="","",IF(OR($L38="",$M38=""),"",MAX(0,$M38-$L38)))</f>
        <v/>
      </c>
      <c r="V38" s="21">
        <f>IF($A38="","",IF($K38&lt;&gt;"Pending","",IF($F38="","",MAX(0,Dashboard!$B$4-$F38))))</f>
        <v/>
      </c>
      <c r="W38" s="22">
        <f>IF($A38="","",IF(COUNTIF($A$2:$A$251,$A38)&gt;1,"Duplicate Application ID",IF($B38="","Missing applicant alias",IF($C38="","Missing program",IF($D38="","Missing term",IF($E38="","Missing delivery site",IF($F38="","Missing received date",IF($H38="","Missing priority",IF($I38="","Missing reviewer",IF($J38="","Missing decision due date",IF($K38="","Missing decision",IF($N38="","Missing applicant response",IF($Q38="","Missing enrollment status",IF(AND($G38&lt;&gt;"",$G38&lt;$F38),"File complete before receipt",IF(AND($J38&lt;&gt;"",$J38&lt;$F38),"Due date before receipt",IF(AND($K38="Pending",$L38&lt;&gt;""),"Pending record has decision date",IF(AND($K38&lt;&gt;"Pending",$L38=""),"Missing decision date",IF(AND($L38&lt;&gt;"",$L38&lt;$F38),"Decision before receipt",IF(AND($M38&lt;&gt;"",$L38=""),"Notification without decision",IF(AND($M38&lt;&gt;"",$L38&lt;&gt;"",$M38&lt;$L38),"Notification before decision",IF(AND(OR($K38="Admit",$K38="Deny",$K38="Waitlist"),$M38=""),"Missing notification date",IF(AND(OR($N38="Accepted",$N38="Declined"),$O38=""),"Missing response date",IF(AND($O38&lt;&gt;"",$N38="Awaiting"),"Awaiting response has response date",IF(AND($O38&lt;&gt;"",$M38=""),"Response without notification",IF(AND($O38&lt;&gt;"",$M38&lt;&gt;"",$O38&lt;$M38),"Response before notification",IF(AND($P38&lt;&gt;"",$O38=""),"Deposit without response date",IF(AND($R38&lt;&gt;"",$R38&gt;Dashboard!$B$4),"Last reviewed after as-of date","OK")))))))))))))))))))))))))))</f>
        <v/>
      </c>
      <c r="X38" s="22">
        <f>IF($A38="","",IF($W38&lt;&gt;"OK","Fix record",IF(AND($K38="Pending",$J38&lt;Dashboard!$B$4),"Decision overdue",IF(AND($K38="Pending",$J38&gt;=Dashboard!$B$4,$J38&lt;=Dashboard!$B$4+Dashboard!$B$8),"Decision due soon",IF(AND(OR($K38="Admit",$K38="Deny",$K38="Waitlist"),$L38&lt;&gt;"",$M38=""),"Send notification",IF(AND($U38&lt;&gt;"",$U38&gt;Dashboard!$B$10),"Notification delayed",IF(AND($K38="Admit",$N38="Awaiting",$M38&lt;&gt;"",Dashboard!$B$4-$M38&gt;=Dashboard!$B$9),"Follow up on response","No action")))))))</f>
        <v/>
      </c>
    </row>
    <row r="39">
      <c r="A39" s="18" t="n"/>
      <c r="B39" s="18" t="n"/>
      <c r="C39" s="18" t="n"/>
      <c r="D39" s="18" t="n"/>
      <c r="E39" s="18" t="n"/>
      <c r="F39" s="19" t="n"/>
      <c r="G39" s="19" t="n"/>
      <c r="H39" s="18" t="n"/>
      <c r="I39" s="18" t="n"/>
      <c r="J39" s="19" t="n"/>
      <c r="K39" s="18" t="n"/>
      <c r="L39" s="19" t="n"/>
      <c r="M39" s="19" t="n"/>
      <c r="N39" s="18" t="n"/>
      <c r="O39" s="19" t="n"/>
      <c r="P39" s="19" t="n"/>
      <c r="Q39" s="18" t="n"/>
      <c r="R39" s="19" t="n"/>
      <c r="S39" s="20" t="n"/>
      <c r="T39" s="21">
        <f>IF($A39="","",IF(OR($F39="",$L39=""),"",MAX(0,$L39-$F39)))</f>
        <v/>
      </c>
      <c r="U39" s="21">
        <f>IF($A39="","",IF(OR($L39="",$M39=""),"",MAX(0,$M39-$L39)))</f>
        <v/>
      </c>
      <c r="V39" s="21">
        <f>IF($A39="","",IF($K39&lt;&gt;"Pending","",IF($F39="","",MAX(0,Dashboard!$B$4-$F39))))</f>
        <v/>
      </c>
      <c r="W39" s="22">
        <f>IF($A39="","",IF(COUNTIF($A$2:$A$251,$A39)&gt;1,"Duplicate Application ID",IF($B39="","Missing applicant alias",IF($C39="","Missing program",IF($D39="","Missing term",IF($E39="","Missing delivery site",IF($F39="","Missing received date",IF($H39="","Missing priority",IF($I39="","Missing reviewer",IF($J39="","Missing decision due date",IF($K39="","Missing decision",IF($N39="","Missing applicant response",IF($Q39="","Missing enrollment status",IF(AND($G39&lt;&gt;"",$G39&lt;$F39),"File complete before receipt",IF(AND($J39&lt;&gt;"",$J39&lt;$F39),"Due date before receipt",IF(AND($K39="Pending",$L39&lt;&gt;""),"Pending record has decision date",IF(AND($K39&lt;&gt;"Pending",$L39=""),"Missing decision date",IF(AND($L39&lt;&gt;"",$L39&lt;$F39),"Decision before receipt",IF(AND($M39&lt;&gt;"",$L39=""),"Notification without decision",IF(AND($M39&lt;&gt;"",$L39&lt;&gt;"",$M39&lt;$L39),"Notification before decision",IF(AND(OR($K39="Admit",$K39="Deny",$K39="Waitlist"),$M39=""),"Missing notification date",IF(AND(OR($N39="Accepted",$N39="Declined"),$O39=""),"Missing response date",IF(AND($O39&lt;&gt;"",$N39="Awaiting"),"Awaiting response has response date",IF(AND($O39&lt;&gt;"",$M39=""),"Response without notification",IF(AND($O39&lt;&gt;"",$M39&lt;&gt;"",$O39&lt;$M39),"Response before notification",IF(AND($P39&lt;&gt;"",$O39=""),"Deposit without response date",IF(AND($R39&lt;&gt;"",$R39&gt;Dashboard!$B$4),"Last reviewed after as-of date","OK")))))))))))))))))))))))))))</f>
        <v/>
      </c>
      <c r="X39" s="22">
        <f>IF($A39="","",IF($W39&lt;&gt;"OK","Fix record",IF(AND($K39="Pending",$J39&lt;Dashboard!$B$4),"Decision overdue",IF(AND($K39="Pending",$J39&gt;=Dashboard!$B$4,$J39&lt;=Dashboard!$B$4+Dashboard!$B$8),"Decision due soon",IF(AND(OR($K39="Admit",$K39="Deny",$K39="Waitlist"),$L39&lt;&gt;"",$M39=""),"Send notification",IF(AND($U39&lt;&gt;"",$U39&gt;Dashboard!$B$10),"Notification delayed",IF(AND($K39="Admit",$N39="Awaiting",$M39&lt;&gt;"",Dashboard!$B$4-$M39&gt;=Dashboard!$B$9),"Follow up on response","No action")))))))</f>
        <v/>
      </c>
    </row>
    <row r="40">
      <c r="A40" s="18" t="n"/>
      <c r="B40" s="18" t="n"/>
      <c r="C40" s="18" t="n"/>
      <c r="D40" s="18" t="n"/>
      <c r="E40" s="18" t="n"/>
      <c r="F40" s="19" t="n"/>
      <c r="G40" s="19" t="n"/>
      <c r="H40" s="18" t="n"/>
      <c r="I40" s="18" t="n"/>
      <c r="J40" s="19" t="n"/>
      <c r="K40" s="18" t="n"/>
      <c r="L40" s="19" t="n"/>
      <c r="M40" s="19" t="n"/>
      <c r="N40" s="18" t="n"/>
      <c r="O40" s="19" t="n"/>
      <c r="P40" s="19" t="n"/>
      <c r="Q40" s="18" t="n"/>
      <c r="R40" s="19" t="n"/>
      <c r="S40" s="20" t="n"/>
      <c r="T40" s="21">
        <f>IF($A40="","",IF(OR($F40="",$L40=""),"",MAX(0,$L40-$F40)))</f>
        <v/>
      </c>
      <c r="U40" s="21">
        <f>IF($A40="","",IF(OR($L40="",$M40=""),"",MAX(0,$M40-$L40)))</f>
        <v/>
      </c>
      <c r="V40" s="21">
        <f>IF($A40="","",IF($K40&lt;&gt;"Pending","",IF($F40="","",MAX(0,Dashboard!$B$4-$F40))))</f>
        <v/>
      </c>
      <c r="W40" s="22">
        <f>IF($A40="","",IF(COUNTIF($A$2:$A$251,$A40)&gt;1,"Duplicate Application ID",IF($B40="","Missing applicant alias",IF($C40="","Missing program",IF($D40="","Missing term",IF($E40="","Missing delivery site",IF($F40="","Missing received date",IF($H40="","Missing priority",IF($I40="","Missing reviewer",IF($J40="","Missing decision due date",IF($K40="","Missing decision",IF($N40="","Missing applicant response",IF($Q40="","Missing enrollment status",IF(AND($G40&lt;&gt;"",$G40&lt;$F40),"File complete before receipt",IF(AND($J40&lt;&gt;"",$J40&lt;$F40),"Due date before receipt",IF(AND($K40="Pending",$L40&lt;&gt;""),"Pending record has decision date",IF(AND($K40&lt;&gt;"Pending",$L40=""),"Missing decision date",IF(AND($L40&lt;&gt;"",$L40&lt;$F40),"Decision before receipt",IF(AND($M40&lt;&gt;"",$L40=""),"Notification without decision",IF(AND($M40&lt;&gt;"",$L40&lt;&gt;"",$M40&lt;$L40),"Notification before decision",IF(AND(OR($K40="Admit",$K40="Deny",$K40="Waitlist"),$M40=""),"Missing notification date",IF(AND(OR($N40="Accepted",$N40="Declined"),$O40=""),"Missing response date",IF(AND($O40&lt;&gt;"",$N40="Awaiting"),"Awaiting response has response date",IF(AND($O40&lt;&gt;"",$M40=""),"Response without notification",IF(AND($O40&lt;&gt;"",$M40&lt;&gt;"",$O40&lt;$M40),"Response before notification",IF(AND($P40&lt;&gt;"",$O40=""),"Deposit without response date",IF(AND($R40&lt;&gt;"",$R40&gt;Dashboard!$B$4),"Last reviewed after as-of date","OK")))))))))))))))))))))))))))</f>
        <v/>
      </c>
      <c r="X40" s="22">
        <f>IF($A40="","",IF($W40&lt;&gt;"OK","Fix record",IF(AND($K40="Pending",$J40&lt;Dashboard!$B$4),"Decision overdue",IF(AND($K40="Pending",$J40&gt;=Dashboard!$B$4,$J40&lt;=Dashboard!$B$4+Dashboard!$B$8),"Decision due soon",IF(AND(OR($K40="Admit",$K40="Deny",$K40="Waitlist"),$L40&lt;&gt;"",$M40=""),"Send notification",IF(AND($U40&lt;&gt;"",$U40&gt;Dashboard!$B$10),"Notification delayed",IF(AND($K40="Admit",$N40="Awaiting",$M40&lt;&gt;"",Dashboard!$B$4-$M40&gt;=Dashboard!$B$9),"Follow up on response","No action")))))))</f>
        <v/>
      </c>
    </row>
    <row r="41">
      <c r="A41" s="18" t="n"/>
      <c r="B41" s="18" t="n"/>
      <c r="C41" s="18" t="n"/>
      <c r="D41" s="18" t="n"/>
      <c r="E41" s="18" t="n"/>
      <c r="F41" s="19" t="n"/>
      <c r="G41" s="19" t="n"/>
      <c r="H41" s="18" t="n"/>
      <c r="I41" s="18" t="n"/>
      <c r="J41" s="19" t="n"/>
      <c r="K41" s="18" t="n"/>
      <c r="L41" s="19" t="n"/>
      <c r="M41" s="19" t="n"/>
      <c r="N41" s="18" t="n"/>
      <c r="O41" s="19" t="n"/>
      <c r="P41" s="19" t="n"/>
      <c r="Q41" s="18" t="n"/>
      <c r="R41" s="19" t="n"/>
      <c r="S41" s="20" t="n"/>
      <c r="T41" s="21">
        <f>IF($A41="","",IF(OR($F41="",$L41=""),"",MAX(0,$L41-$F41)))</f>
        <v/>
      </c>
      <c r="U41" s="21">
        <f>IF($A41="","",IF(OR($L41="",$M41=""),"",MAX(0,$M41-$L41)))</f>
        <v/>
      </c>
      <c r="V41" s="21">
        <f>IF($A41="","",IF($K41&lt;&gt;"Pending","",IF($F41="","",MAX(0,Dashboard!$B$4-$F41))))</f>
        <v/>
      </c>
      <c r="W41" s="22">
        <f>IF($A41="","",IF(COUNTIF($A$2:$A$251,$A41)&gt;1,"Duplicate Application ID",IF($B41="","Missing applicant alias",IF($C41="","Missing program",IF($D41="","Missing term",IF($E41="","Missing delivery site",IF($F41="","Missing received date",IF($H41="","Missing priority",IF($I41="","Missing reviewer",IF($J41="","Missing decision due date",IF($K41="","Missing decision",IF($N41="","Missing applicant response",IF($Q41="","Missing enrollment status",IF(AND($G41&lt;&gt;"",$G41&lt;$F41),"File complete before receipt",IF(AND($J41&lt;&gt;"",$J41&lt;$F41),"Due date before receipt",IF(AND($K41="Pending",$L41&lt;&gt;""),"Pending record has decision date",IF(AND($K41&lt;&gt;"Pending",$L41=""),"Missing decision date",IF(AND($L41&lt;&gt;"",$L41&lt;$F41),"Decision before receipt",IF(AND($M41&lt;&gt;"",$L41=""),"Notification without decision",IF(AND($M41&lt;&gt;"",$L41&lt;&gt;"",$M41&lt;$L41),"Notification before decision",IF(AND(OR($K41="Admit",$K41="Deny",$K41="Waitlist"),$M41=""),"Missing notification date",IF(AND(OR($N41="Accepted",$N41="Declined"),$O41=""),"Missing response date",IF(AND($O41&lt;&gt;"",$N41="Awaiting"),"Awaiting response has response date",IF(AND($O41&lt;&gt;"",$M41=""),"Response without notification",IF(AND($O41&lt;&gt;"",$M41&lt;&gt;"",$O41&lt;$M41),"Response before notification",IF(AND($P41&lt;&gt;"",$O41=""),"Deposit without response date",IF(AND($R41&lt;&gt;"",$R41&gt;Dashboard!$B$4),"Last reviewed after as-of date","OK")))))))))))))))))))))))))))</f>
        <v/>
      </c>
      <c r="X41" s="22">
        <f>IF($A41="","",IF($W41&lt;&gt;"OK","Fix record",IF(AND($K41="Pending",$J41&lt;Dashboard!$B$4),"Decision overdue",IF(AND($K41="Pending",$J41&gt;=Dashboard!$B$4,$J41&lt;=Dashboard!$B$4+Dashboard!$B$8),"Decision due soon",IF(AND(OR($K41="Admit",$K41="Deny",$K41="Waitlist"),$L41&lt;&gt;"",$M41=""),"Send notification",IF(AND($U41&lt;&gt;"",$U41&gt;Dashboard!$B$10),"Notification delayed",IF(AND($K41="Admit",$N41="Awaiting",$M41&lt;&gt;"",Dashboard!$B$4-$M41&gt;=Dashboard!$B$9),"Follow up on response","No action")))))))</f>
        <v/>
      </c>
    </row>
    <row r="42">
      <c r="A42" s="18" t="n"/>
      <c r="B42" s="18" t="n"/>
      <c r="C42" s="18" t="n"/>
      <c r="D42" s="18" t="n"/>
      <c r="E42" s="18" t="n"/>
      <c r="F42" s="19" t="n"/>
      <c r="G42" s="19" t="n"/>
      <c r="H42" s="18" t="n"/>
      <c r="I42" s="18" t="n"/>
      <c r="J42" s="19" t="n"/>
      <c r="K42" s="18" t="n"/>
      <c r="L42" s="19" t="n"/>
      <c r="M42" s="19" t="n"/>
      <c r="N42" s="18" t="n"/>
      <c r="O42" s="19" t="n"/>
      <c r="P42" s="19" t="n"/>
      <c r="Q42" s="18" t="n"/>
      <c r="R42" s="19" t="n"/>
      <c r="S42" s="20" t="n"/>
      <c r="T42" s="21">
        <f>IF($A42="","",IF(OR($F42="",$L42=""),"",MAX(0,$L42-$F42)))</f>
        <v/>
      </c>
      <c r="U42" s="21">
        <f>IF($A42="","",IF(OR($L42="",$M42=""),"",MAX(0,$M42-$L42)))</f>
        <v/>
      </c>
      <c r="V42" s="21">
        <f>IF($A42="","",IF($K42&lt;&gt;"Pending","",IF($F42="","",MAX(0,Dashboard!$B$4-$F42))))</f>
        <v/>
      </c>
      <c r="W42" s="22">
        <f>IF($A42="","",IF(COUNTIF($A$2:$A$251,$A42)&gt;1,"Duplicate Application ID",IF($B42="","Missing applicant alias",IF($C42="","Missing program",IF($D42="","Missing term",IF($E42="","Missing delivery site",IF($F42="","Missing received date",IF($H42="","Missing priority",IF($I42="","Missing reviewer",IF($J42="","Missing decision due date",IF($K42="","Missing decision",IF($N42="","Missing applicant response",IF($Q42="","Missing enrollment status",IF(AND($G42&lt;&gt;"",$G42&lt;$F42),"File complete before receipt",IF(AND($J42&lt;&gt;"",$J42&lt;$F42),"Due date before receipt",IF(AND($K42="Pending",$L42&lt;&gt;""),"Pending record has decision date",IF(AND($K42&lt;&gt;"Pending",$L42=""),"Missing decision date",IF(AND($L42&lt;&gt;"",$L42&lt;$F42),"Decision before receipt",IF(AND($M42&lt;&gt;"",$L42=""),"Notification without decision",IF(AND($M42&lt;&gt;"",$L42&lt;&gt;"",$M42&lt;$L42),"Notification before decision",IF(AND(OR($K42="Admit",$K42="Deny",$K42="Waitlist"),$M42=""),"Missing notification date",IF(AND(OR($N42="Accepted",$N42="Declined"),$O42=""),"Missing response date",IF(AND($O42&lt;&gt;"",$N42="Awaiting"),"Awaiting response has response date",IF(AND($O42&lt;&gt;"",$M42=""),"Response without notification",IF(AND($O42&lt;&gt;"",$M42&lt;&gt;"",$O42&lt;$M42),"Response before notification",IF(AND($P42&lt;&gt;"",$O42=""),"Deposit without response date",IF(AND($R42&lt;&gt;"",$R42&gt;Dashboard!$B$4),"Last reviewed after as-of date","OK")))))))))))))))))))))))))))</f>
        <v/>
      </c>
      <c r="X42" s="22">
        <f>IF($A42="","",IF($W42&lt;&gt;"OK","Fix record",IF(AND($K42="Pending",$J42&lt;Dashboard!$B$4),"Decision overdue",IF(AND($K42="Pending",$J42&gt;=Dashboard!$B$4,$J42&lt;=Dashboard!$B$4+Dashboard!$B$8),"Decision due soon",IF(AND(OR($K42="Admit",$K42="Deny",$K42="Waitlist"),$L42&lt;&gt;"",$M42=""),"Send notification",IF(AND($U42&lt;&gt;"",$U42&gt;Dashboard!$B$10),"Notification delayed",IF(AND($K42="Admit",$N42="Awaiting",$M42&lt;&gt;"",Dashboard!$B$4-$M42&gt;=Dashboard!$B$9),"Follow up on response","No action")))))))</f>
        <v/>
      </c>
    </row>
    <row r="43">
      <c r="A43" s="18" t="n"/>
      <c r="B43" s="18" t="n"/>
      <c r="C43" s="18" t="n"/>
      <c r="D43" s="18" t="n"/>
      <c r="E43" s="18" t="n"/>
      <c r="F43" s="19" t="n"/>
      <c r="G43" s="19" t="n"/>
      <c r="H43" s="18" t="n"/>
      <c r="I43" s="18" t="n"/>
      <c r="J43" s="19" t="n"/>
      <c r="K43" s="18" t="n"/>
      <c r="L43" s="19" t="n"/>
      <c r="M43" s="19" t="n"/>
      <c r="N43" s="18" t="n"/>
      <c r="O43" s="19" t="n"/>
      <c r="P43" s="19" t="n"/>
      <c r="Q43" s="18" t="n"/>
      <c r="R43" s="19" t="n"/>
      <c r="S43" s="20" t="n"/>
      <c r="T43" s="21">
        <f>IF($A43="","",IF(OR($F43="",$L43=""),"",MAX(0,$L43-$F43)))</f>
        <v/>
      </c>
      <c r="U43" s="21">
        <f>IF($A43="","",IF(OR($L43="",$M43=""),"",MAX(0,$M43-$L43)))</f>
        <v/>
      </c>
      <c r="V43" s="21">
        <f>IF($A43="","",IF($K43&lt;&gt;"Pending","",IF($F43="","",MAX(0,Dashboard!$B$4-$F43))))</f>
        <v/>
      </c>
      <c r="W43" s="22">
        <f>IF($A43="","",IF(COUNTIF($A$2:$A$251,$A43)&gt;1,"Duplicate Application ID",IF($B43="","Missing applicant alias",IF($C43="","Missing program",IF($D43="","Missing term",IF($E43="","Missing delivery site",IF($F43="","Missing received date",IF($H43="","Missing priority",IF($I43="","Missing reviewer",IF($J43="","Missing decision due date",IF($K43="","Missing decision",IF($N43="","Missing applicant response",IF($Q43="","Missing enrollment status",IF(AND($G43&lt;&gt;"",$G43&lt;$F43),"File complete before receipt",IF(AND($J43&lt;&gt;"",$J43&lt;$F43),"Due date before receipt",IF(AND($K43="Pending",$L43&lt;&gt;""),"Pending record has decision date",IF(AND($K43&lt;&gt;"Pending",$L43=""),"Missing decision date",IF(AND($L43&lt;&gt;"",$L43&lt;$F43),"Decision before receipt",IF(AND($M43&lt;&gt;"",$L43=""),"Notification without decision",IF(AND($M43&lt;&gt;"",$L43&lt;&gt;"",$M43&lt;$L43),"Notification before decision",IF(AND(OR($K43="Admit",$K43="Deny",$K43="Waitlist"),$M43=""),"Missing notification date",IF(AND(OR($N43="Accepted",$N43="Declined"),$O43=""),"Missing response date",IF(AND($O43&lt;&gt;"",$N43="Awaiting"),"Awaiting response has response date",IF(AND($O43&lt;&gt;"",$M43=""),"Response without notification",IF(AND($O43&lt;&gt;"",$M43&lt;&gt;"",$O43&lt;$M43),"Response before notification",IF(AND($P43&lt;&gt;"",$O43=""),"Deposit without response date",IF(AND($R43&lt;&gt;"",$R43&gt;Dashboard!$B$4),"Last reviewed after as-of date","OK")))))))))))))))))))))))))))</f>
        <v/>
      </c>
      <c r="X43" s="22">
        <f>IF($A43="","",IF($W43&lt;&gt;"OK","Fix record",IF(AND($K43="Pending",$J43&lt;Dashboard!$B$4),"Decision overdue",IF(AND($K43="Pending",$J43&gt;=Dashboard!$B$4,$J43&lt;=Dashboard!$B$4+Dashboard!$B$8),"Decision due soon",IF(AND(OR($K43="Admit",$K43="Deny",$K43="Waitlist"),$L43&lt;&gt;"",$M43=""),"Send notification",IF(AND($U43&lt;&gt;"",$U43&gt;Dashboard!$B$10),"Notification delayed",IF(AND($K43="Admit",$N43="Awaiting",$M43&lt;&gt;"",Dashboard!$B$4-$M43&gt;=Dashboard!$B$9),"Follow up on response","No action")))))))</f>
        <v/>
      </c>
    </row>
    <row r="44">
      <c r="A44" s="18" t="n"/>
      <c r="B44" s="18" t="n"/>
      <c r="C44" s="18" t="n"/>
      <c r="D44" s="18" t="n"/>
      <c r="E44" s="18" t="n"/>
      <c r="F44" s="19" t="n"/>
      <c r="G44" s="19" t="n"/>
      <c r="H44" s="18" t="n"/>
      <c r="I44" s="18" t="n"/>
      <c r="J44" s="19" t="n"/>
      <c r="K44" s="18" t="n"/>
      <c r="L44" s="19" t="n"/>
      <c r="M44" s="19" t="n"/>
      <c r="N44" s="18" t="n"/>
      <c r="O44" s="19" t="n"/>
      <c r="P44" s="19" t="n"/>
      <c r="Q44" s="18" t="n"/>
      <c r="R44" s="19" t="n"/>
      <c r="S44" s="20" t="n"/>
      <c r="T44" s="21">
        <f>IF($A44="","",IF(OR($F44="",$L44=""),"",MAX(0,$L44-$F44)))</f>
        <v/>
      </c>
      <c r="U44" s="21">
        <f>IF($A44="","",IF(OR($L44="",$M44=""),"",MAX(0,$M44-$L44)))</f>
        <v/>
      </c>
      <c r="V44" s="21">
        <f>IF($A44="","",IF($K44&lt;&gt;"Pending","",IF($F44="","",MAX(0,Dashboard!$B$4-$F44))))</f>
        <v/>
      </c>
      <c r="W44" s="22">
        <f>IF($A44="","",IF(COUNTIF($A$2:$A$251,$A44)&gt;1,"Duplicate Application ID",IF($B44="","Missing applicant alias",IF($C44="","Missing program",IF($D44="","Missing term",IF($E44="","Missing delivery site",IF($F44="","Missing received date",IF($H44="","Missing priority",IF($I44="","Missing reviewer",IF($J44="","Missing decision due date",IF($K44="","Missing decision",IF($N44="","Missing applicant response",IF($Q44="","Missing enrollment status",IF(AND($G44&lt;&gt;"",$G44&lt;$F44),"File complete before receipt",IF(AND($J44&lt;&gt;"",$J44&lt;$F44),"Due date before receipt",IF(AND($K44="Pending",$L44&lt;&gt;""),"Pending record has decision date",IF(AND($K44&lt;&gt;"Pending",$L44=""),"Missing decision date",IF(AND($L44&lt;&gt;"",$L44&lt;$F44),"Decision before receipt",IF(AND($M44&lt;&gt;"",$L44=""),"Notification without decision",IF(AND($M44&lt;&gt;"",$L44&lt;&gt;"",$M44&lt;$L44),"Notification before decision",IF(AND(OR($K44="Admit",$K44="Deny",$K44="Waitlist"),$M44=""),"Missing notification date",IF(AND(OR($N44="Accepted",$N44="Declined"),$O44=""),"Missing response date",IF(AND($O44&lt;&gt;"",$N44="Awaiting"),"Awaiting response has response date",IF(AND($O44&lt;&gt;"",$M44=""),"Response without notification",IF(AND($O44&lt;&gt;"",$M44&lt;&gt;"",$O44&lt;$M44),"Response before notification",IF(AND($P44&lt;&gt;"",$O44=""),"Deposit without response date",IF(AND($R44&lt;&gt;"",$R44&gt;Dashboard!$B$4),"Last reviewed after as-of date","OK")))))))))))))))))))))))))))</f>
        <v/>
      </c>
      <c r="X44" s="22">
        <f>IF($A44="","",IF($W44&lt;&gt;"OK","Fix record",IF(AND($K44="Pending",$J44&lt;Dashboard!$B$4),"Decision overdue",IF(AND($K44="Pending",$J44&gt;=Dashboard!$B$4,$J44&lt;=Dashboard!$B$4+Dashboard!$B$8),"Decision due soon",IF(AND(OR($K44="Admit",$K44="Deny",$K44="Waitlist"),$L44&lt;&gt;"",$M44=""),"Send notification",IF(AND($U44&lt;&gt;"",$U44&gt;Dashboard!$B$10),"Notification delayed",IF(AND($K44="Admit",$N44="Awaiting",$M44&lt;&gt;"",Dashboard!$B$4-$M44&gt;=Dashboard!$B$9),"Follow up on response","No action")))))))</f>
        <v/>
      </c>
    </row>
    <row r="45">
      <c r="A45" s="18" t="n"/>
      <c r="B45" s="18" t="n"/>
      <c r="C45" s="18" t="n"/>
      <c r="D45" s="18" t="n"/>
      <c r="E45" s="18" t="n"/>
      <c r="F45" s="19" t="n"/>
      <c r="G45" s="19" t="n"/>
      <c r="H45" s="18" t="n"/>
      <c r="I45" s="18" t="n"/>
      <c r="J45" s="19" t="n"/>
      <c r="K45" s="18" t="n"/>
      <c r="L45" s="19" t="n"/>
      <c r="M45" s="19" t="n"/>
      <c r="N45" s="18" t="n"/>
      <c r="O45" s="19" t="n"/>
      <c r="P45" s="19" t="n"/>
      <c r="Q45" s="18" t="n"/>
      <c r="R45" s="19" t="n"/>
      <c r="S45" s="20" t="n"/>
      <c r="T45" s="21">
        <f>IF($A45="","",IF(OR($F45="",$L45=""),"",MAX(0,$L45-$F45)))</f>
        <v/>
      </c>
      <c r="U45" s="21">
        <f>IF($A45="","",IF(OR($L45="",$M45=""),"",MAX(0,$M45-$L45)))</f>
        <v/>
      </c>
      <c r="V45" s="21">
        <f>IF($A45="","",IF($K45&lt;&gt;"Pending","",IF($F45="","",MAX(0,Dashboard!$B$4-$F45))))</f>
        <v/>
      </c>
      <c r="W45" s="22">
        <f>IF($A45="","",IF(COUNTIF($A$2:$A$251,$A45)&gt;1,"Duplicate Application ID",IF($B45="","Missing applicant alias",IF($C45="","Missing program",IF($D45="","Missing term",IF($E45="","Missing delivery site",IF($F45="","Missing received date",IF($H45="","Missing priority",IF($I45="","Missing reviewer",IF($J45="","Missing decision due date",IF($K45="","Missing decision",IF($N45="","Missing applicant response",IF($Q45="","Missing enrollment status",IF(AND($G45&lt;&gt;"",$G45&lt;$F45),"File complete before receipt",IF(AND($J45&lt;&gt;"",$J45&lt;$F45),"Due date before receipt",IF(AND($K45="Pending",$L45&lt;&gt;""),"Pending record has decision date",IF(AND($K45&lt;&gt;"Pending",$L45=""),"Missing decision date",IF(AND($L45&lt;&gt;"",$L45&lt;$F45),"Decision before receipt",IF(AND($M45&lt;&gt;"",$L45=""),"Notification without decision",IF(AND($M45&lt;&gt;"",$L45&lt;&gt;"",$M45&lt;$L45),"Notification before decision",IF(AND(OR($K45="Admit",$K45="Deny",$K45="Waitlist"),$M45=""),"Missing notification date",IF(AND(OR($N45="Accepted",$N45="Declined"),$O45=""),"Missing response date",IF(AND($O45&lt;&gt;"",$N45="Awaiting"),"Awaiting response has response date",IF(AND($O45&lt;&gt;"",$M45=""),"Response without notification",IF(AND($O45&lt;&gt;"",$M45&lt;&gt;"",$O45&lt;$M45),"Response before notification",IF(AND($P45&lt;&gt;"",$O45=""),"Deposit without response date",IF(AND($R45&lt;&gt;"",$R45&gt;Dashboard!$B$4),"Last reviewed after as-of date","OK")))))))))))))))))))))))))))</f>
        <v/>
      </c>
      <c r="X45" s="22">
        <f>IF($A45="","",IF($W45&lt;&gt;"OK","Fix record",IF(AND($K45="Pending",$J45&lt;Dashboard!$B$4),"Decision overdue",IF(AND($K45="Pending",$J45&gt;=Dashboard!$B$4,$J45&lt;=Dashboard!$B$4+Dashboard!$B$8),"Decision due soon",IF(AND(OR($K45="Admit",$K45="Deny",$K45="Waitlist"),$L45&lt;&gt;"",$M45=""),"Send notification",IF(AND($U45&lt;&gt;"",$U45&gt;Dashboard!$B$10),"Notification delayed",IF(AND($K45="Admit",$N45="Awaiting",$M45&lt;&gt;"",Dashboard!$B$4-$M45&gt;=Dashboard!$B$9),"Follow up on response","No action")))))))</f>
        <v/>
      </c>
    </row>
    <row r="46">
      <c r="A46" s="18" t="n"/>
      <c r="B46" s="18" t="n"/>
      <c r="C46" s="18" t="n"/>
      <c r="D46" s="18" t="n"/>
      <c r="E46" s="18" t="n"/>
      <c r="F46" s="19" t="n"/>
      <c r="G46" s="19" t="n"/>
      <c r="H46" s="18" t="n"/>
      <c r="I46" s="18" t="n"/>
      <c r="J46" s="19" t="n"/>
      <c r="K46" s="18" t="n"/>
      <c r="L46" s="19" t="n"/>
      <c r="M46" s="19" t="n"/>
      <c r="N46" s="18" t="n"/>
      <c r="O46" s="19" t="n"/>
      <c r="P46" s="19" t="n"/>
      <c r="Q46" s="18" t="n"/>
      <c r="R46" s="19" t="n"/>
      <c r="S46" s="20" t="n"/>
      <c r="T46" s="21">
        <f>IF($A46="","",IF(OR($F46="",$L46=""),"",MAX(0,$L46-$F46)))</f>
        <v/>
      </c>
      <c r="U46" s="21">
        <f>IF($A46="","",IF(OR($L46="",$M46=""),"",MAX(0,$M46-$L46)))</f>
        <v/>
      </c>
      <c r="V46" s="21">
        <f>IF($A46="","",IF($K46&lt;&gt;"Pending","",IF($F46="","",MAX(0,Dashboard!$B$4-$F46))))</f>
        <v/>
      </c>
      <c r="W46" s="22">
        <f>IF($A46="","",IF(COUNTIF($A$2:$A$251,$A46)&gt;1,"Duplicate Application ID",IF($B46="","Missing applicant alias",IF($C46="","Missing program",IF($D46="","Missing term",IF($E46="","Missing delivery site",IF($F46="","Missing received date",IF($H46="","Missing priority",IF($I46="","Missing reviewer",IF($J46="","Missing decision due date",IF($K46="","Missing decision",IF($N46="","Missing applicant response",IF($Q46="","Missing enrollment status",IF(AND($G46&lt;&gt;"",$G46&lt;$F46),"File complete before receipt",IF(AND($J46&lt;&gt;"",$J46&lt;$F46),"Due date before receipt",IF(AND($K46="Pending",$L46&lt;&gt;""),"Pending record has decision date",IF(AND($K46&lt;&gt;"Pending",$L46=""),"Missing decision date",IF(AND($L46&lt;&gt;"",$L46&lt;$F46),"Decision before receipt",IF(AND($M46&lt;&gt;"",$L46=""),"Notification without decision",IF(AND($M46&lt;&gt;"",$L46&lt;&gt;"",$M46&lt;$L46),"Notification before decision",IF(AND(OR($K46="Admit",$K46="Deny",$K46="Waitlist"),$M46=""),"Missing notification date",IF(AND(OR($N46="Accepted",$N46="Declined"),$O46=""),"Missing response date",IF(AND($O46&lt;&gt;"",$N46="Awaiting"),"Awaiting response has response date",IF(AND($O46&lt;&gt;"",$M46=""),"Response without notification",IF(AND($O46&lt;&gt;"",$M46&lt;&gt;"",$O46&lt;$M46),"Response before notification",IF(AND($P46&lt;&gt;"",$O46=""),"Deposit without response date",IF(AND($R46&lt;&gt;"",$R46&gt;Dashboard!$B$4),"Last reviewed after as-of date","OK")))))))))))))))))))))))))))</f>
        <v/>
      </c>
      <c r="X46" s="22">
        <f>IF($A46="","",IF($W46&lt;&gt;"OK","Fix record",IF(AND($K46="Pending",$J46&lt;Dashboard!$B$4),"Decision overdue",IF(AND($K46="Pending",$J46&gt;=Dashboard!$B$4,$J46&lt;=Dashboard!$B$4+Dashboard!$B$8),"Decision due soon",IF(AND(OR($K46="Admit",$K46="Deny",$K46="Waitlist"),$L46&lt;&gt;"",$M46=""),"Send notification",IF(AND($U46&lt;&gt;"",$U46&gt;Dashboard!$B$10),"Notification delayed",IF(AND($K46="Admit",$N46="Awaiting",$M46&lt;&gt;"",Dashboard!$B$4-$M46&gt;=Dashboard!$B$9),"Follow up on response","No action")))))))</f>
        <v/>
      </c>
    </row>
    <row r="47">
      <c r="A47" s="18" t="n"/>
      <c r="B47" s="18" t="n"/>
      <c r="C47" s="18" t="n"/>
      <c r="D47" s="18" t="n"/>
      <c r="E47" s="18" t="n"/>
      <c r="F47" s="19" t="n"/>
      <c r="G47" s="19" t="n"/>
      <c r="H47" s="18" t="n"/>
      <c r="I47" s="18" t="n"/>
      <c r="J47" s="19" t="n"/>
      <c r="K47" s="18" t="n"/>
      <c r="L47" s="19" t="n"/>
      <c r="M47" s="19" t="n"/>
      <c r="N47" s="18" t="n"/>
      <c r="O47" s="19" t="n"/>
      <c r="P47" s="19" t="n"/>
      <c r="Q47" s="18" t="n"/>
      <c r="R47" s="19" t="n"/>
      <c r="S47" s="20" t="n"/>
      <c r="T47" s="21">
        <f>IF($A47="","",IF(OR($F47="",$L47=""),"",MAX(0,$L47-$F47)))</f>
        <v/>
      </c>
      <c r="U47" s="21">
        <f>IF($A47="","",IF(OR($L47="",$M47=""),"",MAX(0,$M47-$L47)))</f>
        <v/>
      </c>
      <c r="V47" s="21">
        <f>IF($A47="","",IF($K47&lt;&gt;"Pending","",IF($F47="","",MAX(0,Dashboard!$B$4-$F47))))</f>
        <v/>
      </c>
      <c r="W47" s="22">
        <f>IF($A47="","",IF(COUNTIF($A$2:$A$251,$A47)&gt;1,"Duplicate Application ID",IF($B47="","Missing applicant alias",IF($C47="","Missing program",IF($D47="","Missing term",IF($E47="","Missing delivery site",IF($F47="","Missing received date",IF($H47="","Missing priority",IF($I47="","Missing reviewer",IF($J47="","Missing decision due date",IF($K47="","Missing decision",IF($N47="","Missing applicant response",IF($Q47="","Missing enrollment status",IF(AND($G47&lt;&gt;"",$G47&lt;$F47),"File complete before receipt",IF(AND($J47&lt;&gt;"",$J47&lt;$F47),"Due date before receipt",IF(AND($K47="Pending",$L47&lt;&gt;""),"Pending record has decision date",IF(AND($K47&lt;&gt;"Pending",$L47=""),"Missing decision date",IF(AND($L47&lt;&gt;"",$L47&lt;$F47),"Decision before receipt",IF(AND($M47&lt;&gt;"",$L47=""),"Notification without decision",IF(AND($M47&lt;&gt;"",$L47&lt;&gt;"",$M47&lt;$L47),"Notification before decision",IF(AND(OR($K47="Admit",$K47="Deny",$K47="Waitlist"),$M47=""),"Missing notification date",IF(AND(OR($N47="Accepted",$N47="Declined"),$O47=""),"Missing response date",IF(AND($O47&lt;&gt;"",$N47="Awaiting"),"Awaiting response has response date",IF(AND($O47&lt;&gt;"",$M47=""),"Response without notification",IF(AND($O47&lt;&gt;"",$M47&lt;&gt;"",$O47&lt;$M47),"Response before notification",IF(AND($P47&lt;&gt;"",$O47=""),"Deposit without response date",IF(AND($R47&lt;&gt;"",$R47&gt;Dashboard!$B$4),"Last reviewed after as-of date","OK")))))))))))))))))))))))))))</f>
        <v/>
      </c>
      <c r="X47" s="22">
        <f>IF($A47="","",IF($W47&lt;&gt;"OK","Fix record",IF(AND($K47="Pending",$J47&lt;Dashboard!$B$4),"Decision overdue",IF(AND($K47="Pending",$J47&gt;=Dashboard!$B$4,$J47&lt;=Dashboard!$B$4+Dashboard!$B$8),"Decision due soon",IF(AND(OR($K47="Admit",$K47="Deny",$K47="Waitlist"),$L47&lt;&gt;"",$M47=""),"Send notification",IF(AND($U47&lt;&gt;"",$U47&gt;Dashboard!$B$10),"Notification delayed",IF(AND($K47="Admit",$N47="Awaiting",$M47&lt;&gt;"",Dashboard!$B$4-$M47&gt;=Dashboard!$B$9),"Follow up on response","No action")))))))</f>
        <v/>
      </c>
    </row>
    <row r="48">
      <c r="A48" s="18" t="n"/>
      <c r="B48" s="18" t="n"/>
      <c r="C48" s="18" t="n"/>
      <c r="D48" s="18" t="n"/>
      <c r="E48" s="18" t="n"/>
      <c r="F48" s="19" t="n"/>
      <c r="G48" s="19" t="n"/>
      <c r="H48" s="18" t="n"/>
      <c r="I48" s="18" t="n"/>
      <c r="J48" s="19" t="n"/>
      <c r="K48" s="18" t="n"/>
      <c r="L48" s="19" t="n"/>
      <c r="M48" s="19" t="n"/>
      <c r="N48" s="18" t="n"/>
      <c r="O48" s="19" t="n"/>
      <c r="P48" s="19" t="n"/>
      <c r="Q48" s="18" t="n"/>
      <c r="R48" s="19" t="n"/>
      <c r="S48" s="20" t="n"/>
      <c r="T48" s="21">
        <f>IF($A48="","",IF(OR($F48="",$L48=""),"",MAX(0,$L48-$F48)))</f>
        <v/>
      </c>
      <c r="U48" s="21">
        <f>IF($A48="","",IF(OR($L48="",$M48=""),"",MAX(0,$M48-$L48)))</f>
        <v/>
      </c>
      <c r="V48" s="21">
        <f>IF($A48="","",IF($K48&lt;&gt;"Pending","",IF($F48="","",MAX(0,Dashboard!$B$4-$F48))))</f>
        <v/>
      </c>
      <c r="W48" s="22">
        <f>IF($A48="","",IF(COUNTIF($A$2:$A$251,$A48)&gt;1,"Duplicate Application ID",IF($B48="","Missing applicant alias",IF($C48="","Missing program",IF($D48="","Missing term",IF($E48="","Missing delivery site",IF($F48="","Missing received date",IF($H48="","Missing priority",IF($I48="","Missing reviewer",IF($J48="","Missing decision due date",IF($K48="","Missing decision",IF($N48="","Missing applicant response",IF($Q48="","Missing enrollment status",IF(AND($G48&lt;&gt;"",$G48&lt;$F48),"File complete before receipt",IF(AND($J48&lt;&gt;"",$J48&lt;$F48),"Due date before receipt",IF(AND($K48="Pending",$L48&lt;&gt;""),"Pending record has decision date",IF(AND($K48&lt;&gt;"Pending",$L48=""),"Missing decision date",IF(AND($L48&lt;&gt;"",$L48&lt;$F48),"Decision before receipt",IF(AND($M48&lt;&gt;"",$L48=""),"Notification without decision",IF(AND($M48&lt;&gt;"",$L48&lt;&gt;"",$M48&lt;$L48),"Notification before decision",IF(AND(OR($K48="Admit",$K48="Deny",$K48="Waitlist"),$M48=""),"Missing notification date",IF(AND(OR($N48="Accepted",$N48="Declined"),$O48=""),"Missing response date",IF(AND($O48&lt;&gt;"",$N48="Awaiting"),"Awaiting response has response date",IF(AND($O48&lt;&gt;"",$M48=""),"Response without notification",IF(AND($O48&lt;&gt;"",$M48&lt;&gt;"",$O48&lt;$M48),"Response before notification",IF(AND($P48&lt;&gt;"",$O48=""),"Deposit without response date",IF(AND($R48&lt;&gt;"",$R48&gt;Dashboard!$B$4),"Last reviewed after as-of date","OK")))))))))))))))))))))))))))</f>
        <v/>
      </c>
      <c r="X48" s="22">
        <f>IF($A48="","",IF($W48&lt;&gt;"OK","Fix record",IF(AND($K48="Pending",$J48&lt;Dashboard!$B$4),"Decision overdue",IF(AND($K48="Pending",$J48&gt;=Dashboard!$B$4,$J48&lt;=Dashboard!$B$4+Dashboard!$B$8),"Decision due soon",IF(AND(OR($K48="Admit",$K48="Deny",$K48="Waitlist"),$L48&lt;&gt;"",$M48=""),"Send notification",IF(AND($U48&lt;&gt;"",$U48&gt;Dashboard!$B$10),"Notification delayed",IF(AND($K48="Admit",$N48="Awaiting",$M48&lt;&gt;"",Dashboard!$B$4-$M48&gt;=Dashboard!$B$9),"Follow up on response","No action")))))))</f>
        <v/>
      </c>
    </row>
    <row r="49">
      <c r="A49" s="18" t="n"/>
      <c r="B49" s="18" t="n"/>
      <c r="C49" s="18" t="n"/>
      <c r="D49" s="18" t="n"/>
      <c r="E49" s="18" t="n"/>
      <c r="F49" s="19" t="n"/>
      <c r="G49" s="19" t="n"/>
      <c r="H49" s="18" t="n"/>
      <c r="I49" s="18" t="n"/>
      <c r="J49" s="19" t="n"/>
      <c r="K49" s="18" t="n"/>
      <c r="L49" s="19" t="n"/>
      <c r="M49" s="19" t="n"/>
      <c r="N49" s="18" t="n"/>
      <c r="O49" s="19" t="n"/>
      <c r="P49" s="19" t="n"/>
      <c r="Q49" s="18" t="n"/>
      <c r="R49" s="19" t="n"/>
      <c r="S49" s="20" t="n"/>
      <c r="T49" s="21">
        <f>IF($A49="","",IF(OR($F49="",$L49=""),"",MAX(0,$L49-$F49)))</f>
        <v/>
      </c>
      <c r="U49" s="21">
        <f>IF($A49="","",IF(OR($L49="",$M49=""),"",MAX(0,$M49-$L49)))</f>
        <v/>
      </c>
      <c r="V49" s="21">
        <f>IF($A49="","",IF($K49&lt;&gt;"Pending","",IF($F49="","",MAX(0,Dashboard!$B$4-$F49))))</f>
        <v/>
      </c>
      <c r="W49" s="22">
        <f>IF($A49="","",IF(COUNTIF($A$2:$A$251,$A49)&gt;1,"Duplicate Application ID",IF($B49="","Missing applicant alias",IF($C49="","Missing program",IF($D49="","Missing term",IF($E49="","Missing delivery site",IF($F49="","Missing received date",IF($H49="","Missing priority",IF($I49="","Missing reviewer",IF($J49="","Missing decision due date",IF($K49="","Missing decision",IF($N49="","Missing applicant response",IF($Q49="","Missing enrollment status",IF(AND($G49&lt;&gt;"",$G49&lt;$F49),"File complete before receipt",IF(AND($J49&lt;&gt;"",$J49&lt;$F49),"Due date before receipt",IF(AND($K49="Pending",$L49&lt;&gt;""),"Pending record has decision date",IF(AND($K49&lt;&gt;"Pending",$L49=""),"Missing decision date",IF(AND($L49&lt;&gt;"",$L49&lt;$F49),"Decision before receipt",IF(AND($M49&lt;&gt;"",$L49=""),"Notification without decision",IF(AND($M49&lt;&gt;"",$L49&lt;&gt;"",$M49&lt;$L49),"Notification before decision",IF(AND(OR($K49="Admit",$K49="Deny",$K49="Waitlist"),$M49=""),"Missing notification date",IF(AND(OR($N49="Accepted",$N49="Declined"),$O49=""),"Missing response date",IF(AND($O49&lt;&gt;"",$N49="Awaiting"),"Awaiting response has response date",IF(AND($O49&lt;&gt;"",$M49=""),"Response without notification",IF(AND($O49&lt;&gt;"",$M49&lt;&gt;"",$O49&lt;$M49),"Response before notification",IF(AND($P49&lt;&gt;"",$O49=""),"Deposit without response date",IF(AND($R49&lt;&gt;"",$R49&gt;Dashboard!$B$4),"Last reviewed after as-of date","OK")))))))))))))))))))))))))))</f>
        <v/>
      </c>
      <c r="X49" s="22">
        <f>IF($A49="","",IF($W49&lt;&gt;"OK","Fix record",IF(AND($K49="Pending",$J49&lt;Dashboard!$B$4),"Decision overdue",IF(AND($K49="Pending",$J49&gt;=Dashboard!$B$4,$J49&lt;=Dashboard!$B$4+Dashboard!$B$8),"Decision due soon",IF(AND(OR($K49="Admit",$K49="Deny",$K49="Waitlist"),$L49&lt;&gt;"",$M49=""),"Send notification",IF(AND($U49&lt;&gt;"",$U49&gt;Dashboard!$B$10),"Notification delayed",IF(AND($K49="Admit",$N49="Awaiting",$M49&lt;&gt;"",Dashboard!$B$4-$M49&gt;=Dashboard!$B$9),"Follow up on response","No action")))))))</f>
        <v/>
      </c>
    </row>
    <row r="50">
      <c r="A50" s="18" t="n"/>
      <c r="B50" s="18" t="n"/>
      <c r="C50" s="18" t="n"/>
      <c r="D50" s="18" t="n"/>
      <c r="E50" s="18" t="n"/>
      <c r="F50" s="19" t="n"/>
      <c r="G50" s="19" t="n"/>
      <c r="H50" s="18" t="n"/>
      <c r="I50" s="18" t="n"/>
      <c r="J50" s="19" t="n"/>
      <c r="K50" s="18" t="n"/>
      <c r="L50" s="19" t="n"/>
      <c r="M50" s="19" t="n"/>
      <c r="N50" s="18" t="n"/>
      <c r="O50" s="19" t="n"/>
      <c r="P50" s="19" t="n"/>
      <c r="Q50" s="18" t="n"/>
      <c r="R50" s="19" t="n"/>
      <c r="S50" s="20" t="n"/>
      <c r="T50" s="21">
        <f>IF($A50="","",IF(OR($F50="",$L50=""),"",MAX(0,$L50-$F50)))</f>
        <v/>
      </c>
      <c r="U50" s="21">
        <f>IF($A50="","",IF(OR($L50="",$M50=""),"",MAX(0,$M50-$L50)))</f>
        <v/>
      </c>
      <c r="V50" s="21">
        <f>IF($A50="","",IF($K50&lt;&gt;"Pending","",IF($F50="","",MAX(0,Dashboard!$B$4-$F50))))</f>
        <v/>
      </c>
      <c r="W50" s="22">
        <f>IF($A50="","",IF(COUNTIF($A$2:$A$251,$A50)&gt;1,"Duplicate Application ID",IF($B50="","Missing applicant alias",IF($C50="","Missing program",IF($D50="","Missing term",IF($E50="","Missing delivery site",IF($F50="","Missing received date",IF($H50="","Missing priority",IF($I50="","Missing reviewer",IF($J50="","Missing decision due date",IF($K50="","Missing decision",IF($N50="","Missing applicant response",IF($Q50="","Missing enrollment status",IF(AND($G50&lt;&gt;"",$G50&lt;$F50),"File complete before receipt",IF(AND($J50&lt;&gt;"",$J50&lt;$F50),"Due date before receipt",IF(AND($K50="Pending",$L50&lt;&gt;""),"Pending record has decision date",IF(AND($K50&lt;&gt;"Pending",$L50=""),"Missing decision date",IF(AND($L50&lt;&gt;"",$L50&lt;$F50),"Decision before receipt",IF(AND($M50&lt;&gt;"",$L50=""),"Notification without decision",IF(AND($M50&lt;&gt;"",$L50&lt;&gt;"",$M50&lt;$L50),"Notification before decision",IF(AND(OR($K50="Admit",$K50="Deny",$K50="Waitlist"),$M50=""),"Missing notification date",IF(AND(OR($N50="Accepted",$N50="Declined"),$O50=""),"Missing response date",IF(AND($O50&lt;&gt;"",$N50="Awaiting"),"Awaiting response has response date",IF(AND($O50&lt;&gt;"",$M50=""),"Response without notification",IF(AND($O50&lt;&gt;"",$M50&lt;&gt;"",$O50&lt;$M50),"Response before notification",IF(AND($P50&lt;&gt;"",$O50=""),"Deposit without response date",IF(AND($R50&lt;&gt;"",$R50&gt;Dashboard!$B$4),"Last reviewed after as-of date","OK")))))))))))))))))))))))))))</f>
        <v/>
      </c>
      <c r="X50" s="22">
        <f>IF($A50="","",IF($W50&lt;&gt;"OK","Fix record",IF(AND($K50="Pending",$J50&lt;Dashboard!$B$4),"Decision overdue",IF(AND($K50="Pending",$J50&gt;=Dashboard!$B$4,$J50&lt;=Dashboard!$B$4+Dashboard!$B$8),"Decision due soon",IF(AND(OR($K50="Admit",$K50="Deny",$K50="Waitlist"),$L50&lt;&gt;"",$M50=""),"Send notification",IF(AND($U50&lt;&gt;"",$U50&gt;Dashboard!$B$10),"Notification delayed",IF(AND($K50="Admit",$N50="Awaiting",$M50&lt;&gt;"",Dashboard!$B$4-$M50&gt;=Dashboard!$B$9),"Follow up on response","No action")))))))</f>
        <v/>
      </c>
    </row>
    <row r="51">
      <c r="A51" s="18" t="n"/>
      <c r="B51" s="18" t="n"/>
      <c r="C51" s="18" t="n"/>
      <c r="D51" s="18" t="n"/>
      <c r="E51" s="18" t="n"/>
      <c r="F51" s="19" t="n"/>
      <c r="G51" s="19" t="n"/>
      <c r="H51" s="18" t="n"/>
      <c r="I51" s="18" t="n"/>
      <c r="J51" s="19" t="n"/>
      <c r="K51" s="18" t="n"/>
      <c r="L51" s="19" t="n"/>
      <c r="M51" s="19" t="n"/>
      <c r="N51" s="18" t="n"/>
      <c r="O51" s="19" t="n"/>
      <c r="P51" s="19" t="n"/>
      <c r="Q51" s="18" t="n"/>
      <c r="R51" s="19" t="n"/>
      <c r="S51" s="20" t="n"/>
      <c r="T51" s="21">
        <f>IF($A51="","",IF(OR($F51="",$L51=""),"",MAX(0,$L51-$F51)))</f>
        <v/>
      </c>
      <c r="U51" s="21">
        <f>IF($A51="","",IF(OR($L51="",$M51=""),"",MAX(0,$M51-$L51)))</f>
        <v/>
      </c>
      <c r="V51" s="21">
        <f>IF($A51="","",IF($K51&lt;&gt;"Pending","",IF($F51="","",MAX(0,Dashboard!$B$4-$F51))))</f>
        <v/>
      </c>
      <c r="W51" s="22">
        <f>IF($A51="","",IF(COUNTIF($A$2:$A$251,$A51)&gt;1,"Duplicate Application ID",IF($B51="","Missing applicant alias",IF($C51="","Missing program",IF($D51="","Missing term",IF($E51="","Missing delivery site",IF($F51="","Missing received date",IF($H51="","Missing priority",IF($I51="","Missing reviewer",IF($J51="","Missing decision due date",IF($K51="","Missing decision",IF($N51="","Missing applicant response",IF($Q51="","Missing enrollment status",IF(AND($G51&lt;&gt;"",$G51&lt;$F51),"File complete before receipt",IF(AND($J51&lt;&gt;"",$J51&lt;$F51),"Due date before receipt",IF(AND($K51="Pending",$L51&lt;&gt;""),"Pending record has decision date",IF(AND($K51&lt;&gt;"Pending",$L51=""),"Missing decision date",IF(AND($L51&lt;&gt;"",$L51&lt;$F51),"Decision before receipt",IF(AND($M51&lt;&gt;"",$L51=""),"Notification without decision",IF(AND($M51&lt;&gt;"",$L51&lt;&gt;"",$M51&lt;$L51),"Notification before decision",IF(AND(OR($K51="Admit",$K51="Deny",$K51="Waitlist"),$M51=""),"Missing notification date",IF(AND(OR($N51="Accepted",$N51="Declined"),$O51=""),"Missing response date",IF(AND($O51&lt;&gt;"",$N51="Awaiting"),"Awaiting response has response date",IF(AND($O51&lt;&gt;"",$M51=""),"Response without notification",IF(AND($O51&lt;&gt;"",$M51&lt;&gt;"",$O51&lt;$M51),"Response before notification",IF(AND($P51&lt;&gt;"",$O51=""),"Deposit without response date",IF(AND($R51&lt;&gt;"",$R51&gt;Dashboard!$B$4),"Last reviewed after as-of date","OK")))))))))))))))))))))))))))</f>
        <v/>
      </c>
      <c r="X51" s="22">
        <f>IF($A51="","",IF($W51&lt;&gt;"OK","Fix record",IF(AND($K51="Pending",$J51&lt;Dashboard!$B$4),"Decision overdue",IF(AND($K51="Pending",$J51&gt;=Dashboard!$B$4,$J51&lt;=Dashboard!$B$4+Dashboard!$B$8),"Decision due soon",IF(AND(OR($K51="Admit",$K51="Deny",$K51="Waitlist"),$L51&lt;&gt;"",$M51=""),"Send notification",IF(AND($U51&lt;&gt;"",$U51&gt;Dashboard!$B$10),"Notification delayed",IF(AND($K51="Admit",$N51="Awaiting",$M51&lt;&gt;"",Dashboard!$B$4-$M51&gt;=Dashboard!$B$9),"Follow up on response","No action")))))))</f>
        <v/>
      </c>
    </row>
    <row r="52">
      <c r="A52" s="18" t="n"/>
      <c r="B52" s="18" t="n"/>
      <c r="C52" s="18" t="n"/>
      <c r="D52" s="18" t="n"/>
      <c r="E52" s="18" t="n"/>
      <c r="F52" s="19" t="n"/>
      <c r="G52" s="19" t="n"/>
      <c r="H52" s="18" t="n"/>
      <c r="I52" s="18" t="n"/>
      <c r="J52" s="19" t="n"/>
      <c r="K52" s="18" t="n"/>
      <c r="L52" s="19" t="n"/>
      <c r="M52" s="19" t="n"/>
      <c r="N52" s="18" t="n"/>
      <c r="O52" s="19" t="n"/>
      <c r="P52" s="19" t="n"/>
      <c r="Q52" s="18" t="n"/>
      <c r="R52" s="19" t="n"/>
      <c r="S52" s="20" t="n"/>
      <c r="T52" s="21">
        <f>IF($A52="","",IF(OR($F52="",$L52=""),"",MAX(0,$L52-$F52)))</f>
        <v/>
      </c>
      <c r="U52" s="21">
        <f>IF($A52="","",IF(OR($L52="",$M52=""),"",MAX(0,$M52-$L52)))</f>
        <v/>
      </c>
      <c r="V52" s="21">
        <f>IF($A52="","",IF($K52&lt;&gt;"Pending","",IF($F52="","",MAX(0,Dashboard!$B$4-$F52))))</f>
        <v/>
      </c>
      <c r="W52" s="22">
        <f>IF($A52="","",IF(COUNTIF($A$2:$A$251,$A52)&gt;1,"Duplicate Application ID",IF($B52="","Missing applicant alias",IF($C52="","Missing program",IF($D52="","Missing term",IF($E52="","Missing delivery site",IF($F52="","Missing received date",IF($H52="","Missing priority",IF($I52="","Missing reviewer",IF($J52="","Missing decision due date",IF($K52="","Missing decision",IF($N52="","Missing applicant response",IF($Q52="","Missing enrollment status",IF(AND($G52&lt;&gt;"",$G52&lt;$F52),"File complete before receipt",IF(AND($J52&lt;&gt;"",$J52&lt;$F52),"Due date before receipt",IF(AND($K52="Pending",$L52&lt;&gt;""),"Pending record has decision date",IF(AND($K52&lt;&gt;"Pending",$L52=""),"Missing decision date",IF(AND($L52&lt;&gt;"",$L52&lt;$F52),"Decision before receipt",IF(AND($M52&lt;&gt;"",$L52=""),"Notification without decision",IF(AND($M52&lt;&gt;"",$L52&lt;&gt;"",$M52&lt;$L52),"Notification before decision",IF(AND(OR($K52="Admit",$K52="Deny",$K52="Waitlist"),$M52=""),"Missing notification date",IF(AND(OR($N52="Accepted",$N52="Declined"),$O52=""),"Missing response date",IF(AND($O52&lt;&gt;"",$N52="Awaiting"),"Awaiting response has response date",IF(AND($O52&lt;&gt;"",$M52=""),"Response without notification",IF(AND($O52&lt;&gt;"",$M52&lt;&gt;"",$O52&lt;$M52),"Response before notification",IF(AND($P52&lt;&gt;"",$O52=""),"Deposit without response date",IF(AND($R52&lt;&gt;"",$R52&gt;Dashboard!$B$4),"Last reviewed after as-of date","OK")))))))))))))))))))))))))))</f>
        <v/>
      </c>
      <c r="X52" s="22">
        <f>IF($A52="","",IF($W52&lt;&gt;"OK","Fix record",IF(AND($K52="Pending",$J52&lt;Dashboard!$B$4),"Decision overdue",IF(AND($K52="Pending",$J52&gt;=Dashboard!$B$4,$J52&lt;=Dashboard!$B$4+Dashboard!$B$8),"Decision due soon",IF(AND(OR($K52="Admit",$K52="Deny",$K52="Waitlist"),$L52&lt;&gt;"",$M52=""),"Send notification",IF(AND($U52&lt;&gt;"",$U52&gt;Dashboard!$B$10),"Notification delayed",IF(AND($K52="Admit",$N52="Awaiting",$M52&lt;&gt;"",Dashboard!$B$4-$M52&gt;=Dashboard!$B$9),"Follow up on response","No action")))))))</f>
        <v/>
      </c>
    </row>
    <row r="53">
      <c r="A53" s="18" t="n"/>
      <c r="B53" s="18" t="n"/>
      <c r="C53" s="18" t="n"/>
      <c r="D53" s="18" t="n"/>
      <c r="E53" s="18" t="n"/>
      <c r="F53" s="19" t="n"/>
      <c r="G53" s="19" t="n"/>
      <c r="H53" s="18" t="n"/>
      <c r="I53" s="18" t="n"/>
      <c r="J53" s="19" t="n"/>
      <c r="K53" s="18" t="n"/>
      <c r="L53" s="19" t="n"/>
      <c r="M53" s="19" t="n"/>
      <c r="N53" s="18" t="n"/>
      <c r="O53" s="19" t="n"/>
      <c r="P53" s="19" t="n"/>
      <c r="Q53" s="18" t="n"/>
      <c r="R53" s="19" t="n"/>
      <c r="S53" s="20" t="n"/>
      <c r="T53" s="21">
        <f>IF($A53="","",IF(OR($F53="",$L53=""),"",MAX(0,$L53-$F53)))</f>
        <v/>
      </c>
      <c r="U53" s="21">
        <f>IF($A53="","",IF(OR($L53="",$M53=""),"",MAX(0,$M53-$L53)))</f>
        <v/>
      </c>
      <c r="V53" s="21">
        <f>IF($A53="","",IF($K53&lt;&gt;"Pending","",IF($F53="","",MAX(0,Dashboard!$B$4-$F53))))</f>
        <v/>
      </c>
      <c r="W53" s="22">
        <f>IF($A53="","",IF(COUNTIF($A$2:$A$251,$A53)&gt;1,"Duplicate Application ID",IF($B53="","Missing applicant alias",IF($C53="","Missing program",IF($D53="","Missing term",IF($E53="","Missing delivery site",IF($F53="","Missing received date",IF($H53="","Missing priority",IF($I53="","Missing reviewer",IF($J53="","Missing decision due date",IF($K53="","Missing decision",IF($N53="","Missing applicant response",IF($Q53="","Missing enrollment status",IF(AND($G53&lt;&gt;"",$G53&lt;$F53),"File complete before receipt",IF(AND($J53&lt;&gt;"",$J53&lt;$F53),"Due date before receipt",IF(AND($K53="Pending",$L53&lt;&gt;""),"Pending record has decision date",IF(AND($K53&lt;&gt;"Pending",$L53=""),"Missing decision date",IF(AND($L53&lt;&gt;"",$L53&lt;$F53),"Decision before receipt",IF(AND($M53&lt;&gt;"",$L53=""),"Notification without decision",IF(AND($M53&lt;&gt;"",$L53&lt;&gt;"",$M53&lt;$L53),"Notification before decision",IF(AND(OR($K53="Admit",$K53="Deny",$K53="Waitlist"),$M53=""),"Missing notification date",IF(AND(OR($N53="Accepted",$N53="Declined"),$O53=""),"Missing response date",IF(AND($O53&lt;&gt;"",$N53="Awaiting"),"Awaiting response has response date",IF(AND($O53&lt;&gt;"",$M53=""),"Response without notification",IF(AND($O53&lt;&gt;"",$M53&lt;&gt;"",$O53&lt;$M53),"Response before notification",IF(AND($P53&lt;&gt;"",$O53=""),"Deposit without response date",IF(AND($R53&lt;&gt;"",$R53&gt;Dashboard!$B$4),"Last reviewed after as-of date","OK")))))))))))))))))))))))))))</f>
        <v/>
      </c>
      <c r="X53" s="22">
        <f>IF($A53="","",IF($W53&lt;&gt;"OK","Fix record",IF(AND($K53="Pending",$J53&lt;Dashboard!$B$4),"Decision overdue",IF(AND($K53="Pending",$J53&gt;=Dashboard!$B$4,$J53&lt;=Dashboard!$B$4+Dashboard!$B$8),"Decision due soon",IF(AND(OR($K53="Admit",$K53="Deny",$K53="Waitlist"),$L53&lt;&gt;"",$M53=""),"Send notification",IF(AND($U53&lt;&gt;"",$U53&gt;Dashboard!$B$10),"Notification delayed",IF(AND($K53="Admit",$N53="Awaiting",$M53&lt;&gt;"",Dashboard!$B$4-$M53&gt;=Dashboard!$B$9),"Follow up on response","No action")))))))</f>
        <v/>
      </c>
    </row>
    <row r="54">
      <c r="A54" s="18" t="n"/>
      <c r="B54" s="18" t="n"/>
      <c r="C54" s="18" t="n"/>
      <c r="D54" s="18" t="n"/>
      <c r="E54" s="18" t="n"/>
      <c r="F54" s="19" t="n"/>
      <c r="G54" s="19" t="n"/>
      <c r="H54" s="18" t="n"/>
      <c r="I54" s="18" t="n"/>
      <c r="J54" s="19" t="n"/>
      <c r="K54" s="18" t="n"/>
      <c r="L54" s="19" t="n"/>
      <c r="M54" s="19" t="n"/>
      <c r="N54" s="18" t="n"/>
      <c r="O54" s="19" t="n"/>
      <c r="P54" s="19" t="n"/>
      <c r="Q54" s="18" t="n"/>
      <c r="R54" s="19" t="n"/>
      <c r="S54" s="20" t="n"/>
      <c r="T54" s="21">
        <f>IF($A54="","",IF(OR($F54="",$L54=""),"",MAX(0,$L54-$F54)))</f>
        <v/>
      </c>
      <c r="U54" s="21">
        <f>IF($A54="","",IF(OR($L54="",$M54=""),"",MAX(0,$M54-$L54)))</f>
        <v/>
      </c>
      <c r="V54" s="21">
        <f>IF($A54="","",IF($K54&lt;&gt;"Pending","",IF($F54="","",MAX(0,Dashboard!$B$4-$F54))))</f>
        <v/>
      </c>
      <c r="W54" s="22">
        <f>IF($A54="","",IF(COUNTIF($A$2:$A$251,$A54)&gt;1,"Duplicate Application ID",IF($B54="","Missing applicant alias",IF($C54="","Missing program",IF($D54="","Missing term",IF($E54="","Missing delivery site",IF($F54="","Missing received date",IF($H54="","Missing priority",IF($I54="","Missing reviewer",IF($J54="","Missing decision due date",IF($K54="","Missing decision",IF($N54="","Missing applicant response",IF($Q54="","Missing enrollment status",IF(AND($G54&lt;&gt;"",$G54&lt;$F54),"File complete before receipt",IF(AND($J54&lt;&gt;"",$J54&lt;$F54),"Due date before receipt",IF(AND($K54="Pending",$L54&lt;&gt;""),"Pending record has decision date",IF(AND($K54&lt;&gt;"Pending",$L54=""),"Missing decision date",IF(AND($L54&lt;&gt;"",$L54&lt;$F54),"Decision before receipt",IF(AND($M54&lt;&gt;"",$L54=""),"Notification without decision",IF(AND($M54&lt;&gt;"",$L54&lt;&gt;"",$M54&lt;$L54),"Notification before decision",IF(AND(OR($K54="Admit",$K54="Deny",$K54="Waitlist"),$M54=""),"Missing notification date",IF(AND(OR($N54="Accepted",$N54="Declined"),$O54=""),"Missing response date",IF(AND($O54&lt;&gt;"",$N54="Awaiting"),"Awaiting response has response date",IF(AND($O54&lt;&gt;"",$M54=""),"Response without notification",IF(AND($O54&lt;&gt;"",$M54&lt;&gt;"",$O54&lt;$M54),"Response before notification",IF(AND($P54&lt;&gt;"",$O54=""),"Deposit without response date",IF(AND($R54&lt;&gt;"",$R54&gt;Dashboard!$B$4),"Last reviewed after as-of date","OK")))))))))))))))))))))))))))</f>
        <v/>
      </c>
      <c r="X54" s="22">
        <f>IF($A54="","",IF($W54&lt;&gt;"OK","Fix record",IF(AND($K54="Pending",$J54&lt;Dashboard!$B$4),"Decision overdue",IF(AND($K54="Pending",$J54&gt;=Dashboard!$B$4,$J54&lt;=Dashboard!$B$4+Dashboard!$B$8),"Decision due soon",IF(AND(OR($K54="Admit",$K54="Deny",$K54="Waitlist"),$L54&lt;&gt;"",$M54=""),"Send notification",IF(AND($U54&lt;&gt;"",$U54&gt;Dashboard!$B$10),"Notification delayed",IF(AND($K54="Admit",$N54="Awaiting",$M54&lt;&gt;"",Dashboard!$B$4-$M54&gt;=Dashboard!$B$9),"Follow up on response","No action")))))))</f>
        <v/>
      </c>
    </row>
    <row r="55">
      <c r="A55" s="18" t="n"/>
      <c r="B55" s="18" t="n"/>
      <c r="C55" s="18" t="n"/>
      <c r="D55" s="18" t="n"/>
      <c r="E55" s="18" t="n"/>
      <c r="F55" s="19" t="n"/>
      <c r="G55" s="19" t="n"/>
      <c r="H55" s="18" t="n"/>
      <c r="I55" s="18" t="n"/>
      <c r="J55" s="19" t="n"/>
      <c r="K55" s="18" t="n"/>
      <c r="L55" s="19" t="n"/>
      <c r="M55" s="19" t="n"/>
      <c r="N55" s="18" t="n"/>
      <c r="O55" s="19" t="n"/>
      <c r="P55" s="19" t="n"/>
      <c r="Q55" s="18" t="n"/>
      <c r="R55" s="19" t="n"/>
      <c r="S55" s="20" t="n"/>
      <c r="T55" s="21">
        <f>IF($A55="","",IF(OR($F55="",$L55=""),"",MAX(0,$L55-$F55)))</f>
        <v/>
      </c>
      <c r="U55" s="21">
        <f>IF($A55="","",IF(OR($L55="",$M55=""),"",MAX(0,$M55-$L55)))</f>
        <v/>
      </c>
      <c r="V55" s="21">
        <f>IF($A55="","",IF($K55&lt;&gt;"Pending","",IF($F55="","",MAX(0,Dashboard!$B$4-$F55))))</f>
        <v/>
      </c>
      <c r="W55" s="22">
        <f>IF($A55="","",IF(COUNTIF($A$2:$A$251,$A55)&gt;1,"Duplicate Application ID",IF($B55="","Missing applicant alias",IF($C55="","Missing program",IF($D55="","Missing term",IF($E55="","Missing delivery site",IF($F55="","Missing received date",IF($H55="","Missing priority",IF($I55="","Missing reviewer",IF($J55="","Missing decision due date",IF($K55="","Missing decision",IF($N55="","Missing applicant response",IF($Q55="","Missing enrollment status",IF(AND($G55&lt;&gt;"",$G55&lt;$F55),"File complete before receipt",IF(AND($J55&lt;&gt;"",$J55&lt;$F55),"Due date before receipt",IF(AND($K55="Pending",$L55&lt;&gt;""),"Pending record has decision date",IF(AND($K55&lt;&gt;"Pending",$L55=""),"Missing decision date",IF(AND($L55&lt;&gt;"",$L55&lt;$F55),"Decision before receipt",IF(AND($M55&lt;&gt;"",$L55=""),"Notification without decision",IF(AND($M55&lt;&gt;"",$L55&lt;&gt;"",$M55&lt;$L55),"Notification before decision",IF(AND(OR($K55="Admit",$K55="Deny",$K55="Waitlist"),$M55=""),"Missing notification date",IF(AND(OR($N55="Accepted",$N55="Declined"),$O55=""),"Missing response date",IF(AND($O55&lt;&gt;"",$N55="Awaiting"),"Awaiting response has response date",IF(AND($O55&lt;&gt;"",$M55=""),"Response without notification",IF(AND($O55&lt;&gt;"",$M55&lt;&gt;"",$O55&lt;$M55),"Response before notification",IF(AND($P55&lt;&gt;"",$O55=""),"Deposit without response date",IF(AND($R55&lt;&gt;"",$R55&gt;Dashboard!$B$4),"Last reviewed after as-of date","OK")))))))))))))))))))))))))))</f>
        <v/>
      </c>
      <c r="X55" s="22">
        <f>IF($A55="","",IF($W55&lt;&gt;"OK","Fix record",IF(AND($K55="Pending",$J55&lt;Dashboard!$B$4),"Decision overdue",IF(AND($K55="Pending",$J55&gt;=Dashboard!$B$4,$J55&lt;=Dashboard!$B$4+Dashboard!$B$8),"Decision due soon",IF(AND(OR($K55="Admit",$K55="Deny",$K55="Waitlist"),$L55&lt;&gt;"",$M55=""),"Send notification",IF(AND($U55&lt;&gt;"",$U55&gt;Dashboard!$B$10),"Notification delayed",IF(AND($K55="Admit",$N55="Awaiting",$M55&lt;&gt;"",Dashboard!$B$4-$M55&gt;=Dashboard!$B$9),"Follow up on response","No action")))))))</f>
        <v/>
      </c>
    </row>
    <row r="56">
      <c r="A56" s="18" t="n"/>
      <c r="B56" s="18" t="n"/>
      <c r="C56" s="18" t="n"/>
      <c r="D56" s="18" t="n"/>
      <c r="E56" s="18" t="n"/>
      <c r="F56" s="19" t="n"/>
      <c r="G56" s="19" t="n"/>
      <c r="H56" s="18" t="n"/>
      <c r="I56" s="18" t="n"/>
      <c r="J56" s="19" t="n"/>
      <c r="K56" s="18" t="n"/>
      <c r="L56" s="19" t="n"/>
      <c r="M56" s="19" t="n"/>
      <c r="N56" s="18" t="n"/>
      <c r="O56" s="19" t="n"/>
      <c r="P56" s="19" t="n"/>
      <c r="Q56" s="18" t="n"/>
      <c r="R56" s="19" t="n"/>
      <c r="S56" s="20" t="n"/>
      <c r="T56" s="21">
        <f>IF($A56="","",IF(OR($F56="",$L56=""),"",MAX(0,$L56-$F56)))</f>
        <v/>
      </c>
      <c r="U56" s="21">
        <f>IF($A56="","",IF(OR($L56="",$M56=""),"",MAX(0,$M56-$L56)))</f>
        <v/>
      </c>
      <c r="V56" s="21">
        <f>IF($A56="","",IF($K56&lt;&gt;"Pending","",IF($F56="","",MAX(0,Dashboard!$B$4-$F56))))</f>
        <v/>
      </c>
      <c r="W56" s="22">
        <f>IF($A56="","",IF(COUNTIF($A$2:$A$251,$A56)&gt;1,"Duplicate Application ID",IF($B56="","Missing applicant alias",IF($C56="","Missing program",IF($D56="","Missing term",IF($E56="","Missing delivery site",IF($F56="","Missing received date",IF($H56="","Missing priority",IF($I56="","Missing reviewer",IF($J56="","Missing decision due date",IF($K56="","Missing decision",IF($N56="","Missing applicant response",IF($Q56="","Missing enrollment status",IF(AND($G56&lt;&gt;"",$G56&lt;$F56),"File complete before receipt",IF(AND($J56&lt;&gt;"",$J56&lt;$F56),"Due date before receipt",IF(AND($K56="Pending",$L56&lt;&gt;""),"Pending record has decision date",IF(AND($K56&lt;&gt;"Pending",$L56=""),"Missing decision date",IF(AND($L56&lt;&gt;"",$L56&lt;$F56),"Decision before receipt",IF(AND($M56&lt;&gt;"",$L56=""),"Notification without decision",IF(AND($M56&lt;&gt;"",$L56&lt;&gt;"",$M56&lt;$L56),"Notification before decision",IF(AND(OR($K56="Admit",$K56="Deny",$K56="Waitlist"),$M56=""),"Missing notification date",IF(AND(OR($N56="Accepted",$N56="Declined"),$O56=""),"Missing response date",IF(AND($O56&lt;&gt;"",$N56="Awaiting"),"Awaiting response has response date",IF(AND($O56&lt;&gt;"",$M56=""),"Response without notification",IF(AND($O56&lt;&gt;"",$M56&lt;&gt;"",$O56&lt;$M56),"Response before notification",IF(AND($P56&lt;&gt;"",$O56=""),"Deposit without response date",IF(AND($R56&lt;&gt;"",$R56&gt;Dashboard!$B$4),"Last reviewed after as-of date","OK")))))))))))))))))))))))))))</f>
        <v/>
      </c>
      <c r="X56" s="22">
        <f>IF($A56="","",IF($W56&lt;&gt;"OK","Fix record",IF(AND($K56="Pending",$J56&lt;Dashboard!$B$4),"Decision overdue",IF(AND($K56="Pending",$J56&gt;=Dashboard!$B$4,$J56&lt;=Dashboard!$B$4+Dashboard!$B$8),"Decision due soon",IF(AND(OR($K56="Admit",$K56="Deny",$K56="Waitlist"),$L56&lt;&gt;"",$M56=""),"Send notification",IF(AND($U56&lt;&gt;"",$U56&gt;Dashboard!$B$10),"Notification delayed",IF(AND($K56="Admit",$N56="Awaiting",$M56&lt;&gt;"",Dashboard!$B$4-$M56&gt;=Dashboard!$B$9),"Follow up on response","No action")))))))</f>
        <v/>
      </c>
    </row>
    <row r="57">
      <c r="A57" s="18" t="n"/>
      <c r="B57" s="18" t="n"/>
      <c r="C57" s="18" t="n"/>
      <c r="D57" s="18" t="n"/>
      <c r="E57" s="18" t="n"/>
      <c r="F57" s="19" t="n"/>
      <c r="G57" s="19" t="n"/>
      <c r="H57" s="18" t="n"/>
      <c r="I57" s="18" t="n"/>
      <c r="J57" s="19" t="n"/>
      <c r="K57" s="18" t="n"/>
      <c r="L57" s="19" t="n"/>
      <c r="M57" s="19" t="n"/>
      <c r="N57" s="18" t="n"/>
      <c r="O57" s="19" t="n"/>
      <c r="P57" s="19" t="n"/>
      <c r="Q57" s="18" t="n"/>
      <c r="R57" s="19" t="n"/>
      <c r="S57" s="20" t="n"/>
      <c r="T57" s="21">
        <f>IF($A57="","",IF(OR($F57="",$L57=""),"",MAX(0,$L57-$F57)))</f>
        <v/>
      </c>
      <c r="U57" s="21">
        <f>IF($A57="","",IF(OR($L57="",$M57=""),"",MAX(0,$M57-$L57)))</f>
        <v/>
      </c>
      <c r="V57" s="21">
        <f>IF($A57="","",IF($K57&lt;&gt;"Pending","",IF($F57="","",MAX(0,Dashboard!$B$4-$F57))))</f>
        <v/>
      </c>
      <c r="W57" s="22">
        <f>IF($A57="","",IF(COUNTIF($A$2:$A$251,$A57)&gt;1,"Duplicate Application ID",IF($B57="","Missing applicant alias",IF($C57="","Missing program",IF($D57="","Missing term",IF($E57="","Missing delivery site",IF($F57="","Missing received date",IF($H57="","Missing priority",IF($I57="","Missing reviewer",IF($J57="","Missing decision due date",IF($K57="","Missing decision",IF($N57="","Missing applicant response",IF($Q57="","Missing enrollment status",IF(AND($G57&lt;&gt;"",$G57&lt;$F57),"File complete before receipt",IF(AND($J57&lt;&gt;"",$J57&lt;$F57),"Due date before receipt",IF(AND($K57="Pending",$L57&lt;&gt;""),"Pending record has decision date",IF(AND($K57&lt;&gt;"Pending",$L57=""),"Missing decision date",IF(AND($L57&lt;&gt;"",$L57&lt;$F57),"Decision before receipt",IF(AND($M57&lt;&gt;"",$L57=""),"Notification without decision",IF(AND($M57&lt;&gt;"",$L57&lt;&gt;"",$M57&lt;$L57),"Notification before decision",IF(AND(OR($K57="Admit",$K57="Deny",$K57="Waitlist"),$M57=""),"Missing notification date",IF(AND(OR($N57="Accepted",$N57="Declined"),$O57=""),"Missing response date",IF(AND($O57&lt;&gt;"",$N57="Awaiting"),"Awaiting response has response date",IF(AND($O57&lt;&gt;"",$M57=""),"Response without notification",IF(AND($O57&lt;&gt;"",$M57&lt;&gt;"",$O57&lt;$M57),"Response before notification",IF(AND($P57&lt;&gt;"",$O57=""),"Deposit without response date",IF(AND($R57&lt;&gt;"",$R57&gt;Dashboard!$B$4),"Last reviewed after as-of date","OK")))))))))))))))))))))))))))</f>
        <v/>
      </c>
      <c r="X57" s="22">
        <f>IF($A57="","",IF($W57&lt;&gt;"OK","Fix record",IF(AND($K57="Pending",$J57&lt;Dashboard!$B$4),"Decision overdue",IF(AND($K57="Pending",$J57&gt;=Dashboard!$B$4,$J57&lt;=Dashboard!$B$4+Dashboard!$B$8),"Decision due soon",IF(AND(OR($K57="Admit",$K57="Deny",$K57="Waitlist"),$L57&lt;&gt;"",$M57=""),"Send notification",IF(AND($U57&lt;&gt;"",$U57&gt;Dashboard!$B$10),"Notification delayed",IF(AND($K57="Admit",$N57="Awaiting",$M57&lt;&gt;"",Dashboard!$B$4-$M57&gt;=Dashboard!$B$9),"Follow up on response","No action")))))))</f>
        <v/>
      </c>
    </row>
    <row r="58">
      <c r="A58" s="18" t="n"/>
      <c r="B58" s="18" t="n"/>
      <c r="C58" s="18" t="n"/>
      <c r="D58" s="18" t="n"/>
      <c r="E58" s="18" t="n"/>
      <c r="F58" s="19" t="n"/>
      <c r="G58" s="19" t="n"/>
      <c r="H58" s="18" t="n"/>
      <c r="I58" s="18" t="n"/>
      <c r="J58" s="19" t="n"/>
      <c r="K58" s="18" t="n"/>
      <c r="L58" s="19" t="n"/>
      <c r="M58" s="19" t="n"/>
      <c r="N58" s="18" t="n"/>
      <c r="O58" s="19" t="n"/>
      <c r="P58" s="19" t="n"/>
      <c r="Q58" s="18" t="n"/>
      <c r="R58" s="19" t="n"/>
      <c r="S58" s="20" t="n"/>
      <c r="T58" s="21">
        <f>IF($A58="","",IF(OR($F58="",$L58=""),"",MAX(0,$L58-$F58)))</f>
        <v/>
      </c>
      <c r="U58" s="21">
        <f>IF($A58="","",IF(OR($L58="",$M58=""),"",MAX(0,$M58-$L58)))</f>
        <v/>
      </c>
      <c r="V58" s="21">
        <f>IF($A58="","",IF($K58&lt;&gt;"Pending","",IF($F58="","",MAX(0,Dashboard!$B$4-$F58))))</f>
        <v/>
      </c>
      <c r="W58" s="22">
        <f>IF($A58="","",IF(COUNTIF($A$2:$A$251,$A58)&gt;1,"Duplicate Application ID",IF($B58="","Missing applicant alias",IF($C58="","Missing program",IF($D58="","Missing term",IF($E58="","Missing delivery site",IF($F58="","Missing received date",IF($H58="","Missing priority",IF($I58="","Missing reviewer",IF($J58="","Missing decision due date",IF($K58="","Missing decision",IF($N58="","Missing applicant response",IF($Q58="","Missing enrollment status",IF(AND($G58&lt;&gt;"",$G58&lt;$F58),"File complete before receipt",IF(AND($J58&lt;&gt;"",$J58&lt;$F58),"Due date before receipt",IF(AND($K58="Pending",$L58&lt;&gt;""),"Pending record has decision date",IF(AND($K58&lt;&gt;"Pending",$L58=""),"Missing decision date",IF(AND($L58&lt;&gt;"",$L58&lt;$F58),"Decision before receipt",IF(AND($M58&lt;&gt;"",$L58=""),"Notification without decision",IF(AND($M58&lt;&gt;"",$L58&lt;&gt;"",$M58&lt;$L58),"Notification before decision",IF(AND(OR($K58="Admit",$K58="Deny",$K58="Waitlist"),$M58=""),"Missing notification date",IF(AND(OR($N58="Accepted",$N58="Declined"),$O58=""),"Missing response date",IF(AND($O58&lt;&gt;"",$N58="Awaiting"),"Awaiting response has response date",IF(AND($O58&lt;&gt;"",$M58=""),"Response without notification",IF(AND($O58&lt;&gt;"",$M58&lt;&gt;"",$O58&lt;$M58),"Response before notification",IF(AND($P58&lt;&gt;"",$O58=""),"Deposit without response date",IF(AND($R58&lt;&gt;"",$R58&gt;Dashboard!$B$4),"Last reviewed after as-of date","OK")))))))))))))))))))))))))))</f>
        <v/>
      </c>
      <c r="X58" s="22">
        <f>IF($A58="","",IF($W58&lt;&gt;"OK","Fix record",IF(AND($K58="Pending",$J58&lt;Dashboard!$B$4),"Decision overdue",IF(AND($K58="Pending",$J58&gt;=Dashboard!$B$4,$J58&lt;=Dashboard!$B$4+Dashboard!$B$8),"Decision due soon",IF(AND(OR($K58="Admit",$K58="Deny",$K58="Waitlist"),$L58&lt;&gt;"",$M58=""),"Send notification",IF(AND($U58&lt;&gt;"",$U58&gt;Dashboard!$B$10),"Notification delayed",IF(AND($K58="Admit",$N58="Awaiting",$M58&lt;&gt;"",Dashboard!$B$4-$M58&gt;=Dashboard!$B$9),"Follow up on response","No action")))))))</f>
        <v/>
      </c>
    </row>
    <row r="59">
      <c r="A59" s="18" t="n"/>
      <c r="B59" s="18" t="n"/>
      <c r="C59" s="18" t="n"/>
      <c r="D59" s="18" t="n"/>
      <c r="E59" s="18" t="n"/>
      <c r="F59" s="19" t="n"/>
      <c r="G59" s="19" t="n"/>
      <c r="H59" s="18" t="n"/>
      <c r="I59" s="18" t="n"/>
      <c r="J59" s="19" t="n"/>
      <c r="K59" s="18" t="n"/>
      <c r="L59" s="19" t="n"/>
      <c r="M59" s="19" t="n"/>
      <c r="N59" s="18" t="n"/>
      <c r="O59" s="19" t="n"/>
      <c r="P59" s="19" t="n"/>
      <c r="Q59" s="18" t="n"/>
      <c r="R59" s="19" t="n"/>
      <c r="S59" s="20" t="n"/>
      <c r="T59" s="21">
        <f>IF($A59="","",IF(OR($F59="",$L59=""),"",MAX(0,$L59-$F59)))</f>
        <v/>
      </c>
      <c r="U59" s="21">
        <f>IF($A59="","",IF(OR($L59="",$M59=""),"",MAX(0,$M59-$L59)))</f>
        <v/>
      </c>
      <c r="V59" s="21">
        <f>IF($A59="","",IF($K59&lt;&gt;"Pending","",IF($F59="","",MAX(0,Dashboard!$B$4-$F59))))</f>
        <v/>
      </c>
      <c r="W59" s="22">
        <f>IF($A59="","",IF(COUNTIF($A$2:$A$251,$A59)&gt;1,"Duplicate Application ID",IF($B59="","Missing applicant alias",IF($C59="","Missing program",IF($D59="","Missing term",IF($E59="","Missing delivery site",IF($F59="","Missing received date",IF($H59="","Missing priority",IF($I59="","Missing reviewer",IF($J59="","Missing decision due date",IF($K59="","Missing decision",IF($N59="","Missing applicant response",IF($Q59="","Missing enrollment status",IF(AND($G59&lt;&gt;"",$G59&lt;$F59),"File complete before receipt",IF(AND($J59&lt;&gt;"",$J59&lt;$F59),"Due date before receipt",IF(AND($K59="Pending",$L59&lt;&gt;""),"Pending record has decision date",IF(AND($K59&lt;&gt;"Pending",$L59=""),"Missing decision date",IF(AND($L59&lt;&gt;"",$L59&lt;$F59),"Decision before receipt",IF(AND($M59&lt;&gt;"",$L59=""),"Notification without decision",IF(AND($M59&lt;&gt;"",$L59&lt;&gt;"",$M59&lt;$L59),"Notification before decision",IF(AND(OR($K59="Admit",$K59="Deny",$K59="Waitlist"),$M59=""),"Missing notification date",IF(AND(OR($N59="Accepted",$N59="Declined"),$O59=""),"Missing response date",IF(AND($O59&lt;&gt;"",$N59="Awaiting"),"Awaiting response has response date",IF(AND($O59&lt;&gt;"",$M59=""),"Response without notification",IF(AND($O59&lt;&gt;"",$M59&lt;&gt;"",$O59&lt;$M59),"Response before notification",IF(AND($P59&lt;&gt;"",$O59=""),"Deposit without response date",IF(AND($R59&lt;&gt;"",$R59&gt;Dashboard!$B$4),"Last reviewed after as-of date","OK")))))))))))))))))))))))))))</f>
        <v/>
      </c>
      <c r="X59" s="22">
        <f>IF($A59="","",IF($W59&lt;&gt;"OK","Fix record",IF(AND($K59="Pending",$J59&lt;Dashboard!$B$4),"Decision overdue",IF(AND($K59="Pending",$J59&gt;=Dashboard!$B$4,$J59&lt;=Dashboard!$B$4+Dashboard!$B$8),"Decision due soon",IF(AND(OR($K59="Admit",$K59="Deny",$K59="Waitlist"),$L59&lt;&gt;"",$M59=""),"Send notification",IF(AND($U59&lt;&gt;"",$U59&gt;Dashboard!$B$10),"Notification delayed",IF(AND($K59="Admit",$N59="Awaiting",$M59&lt;&gt;"",Dashboard!$B$4-$M59&gt;=Dashboard!$B$9),"Follow up on response","No action")))))))</f>
        <v/>
      </c>
    </row>
    <row r="60">
      <c r="A60" s="18" t="n"/>
      <c r="B60" s="18" t="n"/>
      <c r="C60" s="18" t="n"/>
      <c r="D60" s="18" t="n"/>
      <c r="E60" s="18" t="n"/>
      <c r="F60" s="19" t="n"/>
      <c r="G60" s="19" t="n"/>
      <c r="H60" s="18" t="n"/>
      <c r="I60" s="18" t="n"/>
      <c r="J60" s="19" t="n"/>
      <c r="K60" s="18" t="n"/>
      <c r="L60" s="19" t="n"/>
      <c r="M60" s="19" t="n"/>
      <c r="N60" s="18" t="n"/>
      <c r="O60" s="19" t="n"/>
      <c r="P60" s="19" t="n"/>
      <c r="Q60" s="18" t="n"/>
      <c r="R60" s="19" t="n"/>
      <c r="S60" s="20" t="n"/>
      <c r="T60" s="21">
        <f>IF($A60="","",IF(OR($F60="",$L60=""),"",MAX(0,$L60-$F60)))</f>
        <v/>
      </c>
      <c r="U60" s="21">
        <f>IF($A60="","",IF(OR($L60="",$M60=""),"",MAX(0,$M60-$L60)))</f>
        <v/>
      </c>
      <c r="V60" s="21">
        <f>IF($A60="","",IF($K60&lt;&gt;"Pending","",IF($F60="","",MAX(0,Dashboard!$B$4-$F60))))</f>
        <v/>
      </c>
      <c r="W60" s="22">
        <f>IF($A60="","",IF(COUNTIF($A$2:$A$251,$A60)&gt;1,"Duplicate Application ID",IF($B60="","Missing applicant alias",IF($C60="","Missing program",IF($D60="","Missing term",IF($E60="","Missing delivery site",IF($F60="","Missing received date",IF($H60="","Missing priority",IF($I60="","Missing reviewer",IF($J60="","Missing decision due date",IF($K60="","Missing decision",IF($N60="","Missing applicant response",IF($Q60="","Missing enrollment status",IF(AND($G60&lt;&gt;"",$G60&lt;$F60),"File complete before receipt",IF(AND($J60&lt;&gt;"",$J60&lt;$F60),"Due date before receipt",IF(AND($K60="Pending",$L60&lt;&gt;""),"Pending record has decision date",IF(AND($K60&lt;&gt;"Pending",$L60=""),"Missing decision date",IF(AND($L60&lt;&gt;"",$L60&lt;$F60),"Decision before receipt",IF(AND($M60&lt;&gt;"",$L60=""),"Notification without decision",IF(AND($M60&lt;&gt;"",$L60&lt;&gt;"",$M60&lt;$L60),"Notification before decision",IF(AND(OR($K60="Admit",$K60="Deny",$K60="Waitlist"),$M60=""),"Missing notification date",IF(AND(OR($N60="Accepted",$N60="Declined"),$O60=""),"Missing response date",IF(AND($O60&lt;&gt;"",$N60="Awaiting"),"Awaiting response has response date",IF(AND($O60&lt;&gt;"",$M60=""),"Response without notification",IF(AND($O60&lt;&gt;"",$M60&lt;&gt;"",$O60&lt;$M60),"Response before notification",IF(AND($P60&lt;&gt;"",$O60=""),"Deposit without response date",IF(AND($R60&lt;&gt;"",$R60&gt;Dashboard!$B$4),"Last reviewed after as-of date","OK")))))))))))))))))))))))))))</f>
        <v/>
      </c>
      <c r="X60" s="22">
        <f>IF($A60="","",IF($W60&lt;&gt;"OK","Fix record",IF(AND($K60="Pending",$J60&lt;Dashboard!$B$4),"Decision overdue",IF(AND($K60="Pending",$J60&gt;=Dashboard!$B$4,$J60&lt;=Dashboard!$B$4+Dashboard!$B$8),"Decision due soon",IF(AND(OR($K60="Admit",$K60="Deny",$K60="Waitlist"),$L60&lt;&gt;"",$M60=""),"Send notification",IF(AND($U60&lt;&gt;"",$U60&gt;Dashboard!$B$10),"Notification delayed",IF(AND($K60="Admit",$N60="Awaiting",$M60&lt;&gt;"",Dashboard!$B$4-$M60&gt;=Dashboard!$B$9),"Follow up on response","No action")))))))</f>
        <v/>
      </c>
    </row>
    <row r="61">
      <c r="A61" s="18" t="n"/>
      <c r="B61" s="18" t="n"/>
      <c r="C61" s="18" t="n"/>
      <c r="D61" s="18" t="n"/>
      <c r="E61" s="18" t="n"/>
      <c r="F61" s="19" t="n"/>
      <c r="G61" s="19" t="n"/>
      <c r="H61" s="18" t="n"/>
      <c r="I61" s="18" t="n"/>
      <c r="J61" s="19" t="n"/>
      <c r="K61" s="18" t="n"/>
      <c r="L61" s="19" t="n"/>
      <c r="M61" s="19" t="n"/>
      <c r="N61" s="18" t="n"/>
      <c r="O61" s="19" t="n"/>
      <c r="P61" s="19" t="n"/>
      <c r="Q61" s="18" t="n"/>
      <c r="R61" s="19" t="n"/>
      <c r="S61" s="20" t="n"/>
      <c r="T61" s="21">
        <f>IF($A61="","",IF(OR($F61="",$L61=""),"",MAX(0,$L61-$F61)))</f>
        <v/>
      </c>
      <c r="U61" s="21">
        <f>IF($A61="","",IF(OR($L61="",$M61=""),"",MAX(0,$M61-$L61)))</f>
        <v/>
      </c>
      <c r="V61" s="21">
        <f>IF($A61="","",IF($K61&lt;&gt;"Pending","",IF($F61="","",MAX(0,Dashboard!$B$4-$F61))))</f>
        <v/>
      </c>
      <c r="W61" s="22">
        <f>IF($A61="","",IF(COUNTIF($A$2:$A$251,$A61)&gt;1,"Duplicate Application ID",IF($B61="","Missing applicant alias",IF($C61="","Missing program",IF($D61="","Missing term",IF($E61="","Missing delivery site",IF($F61="","Missing received date",IF($H61="","Missing priority",IF($I61="","Missing reviewer",IF($J61="","Missing decision due date",IF($K61="","Missing decision",IF($N61="","Missing applicant response",IF($Q61="","Missing enrollment status",IF(AND($G61&lt;&gt;"",$G61&lt;$F61),"File complete before receipt",IF(AND($J61&lt;&gt;"",$J61&lt;$F61),"Due date before receipt",IF(AND($K61="Pending",$L61&lt;&gt;""),"Pending record has decision date",IF(AND($K61&lt;&gt;"Pending",$L61=""),"Missing decision date",IF(AND($L61&lt;&gt;"",$L61&lt;$F61),"Decision before receipt",IF(AND($M61&lt;&gt;"",$L61=""),"Notification without decision",IF(AND($M61&lt;&gt;"",$L61&lt;&gt;"",$M61&lt;$L61),"Notification before decision",IF(AND(OR($K61="Admit",$K61="Deny",$K61="Waitlist"),$M61=""),"Missing notification date",IF(AND(OR($N61="Accepted",$N61="Declined"),$O61=""),"Missing response date",IF(AND($O61&lt;&gt;"",$N61="Awaiting"),"Awaiting response has response date",IF(AND($O61&lt;&gt;"",$M61=""),"Response without notification",IF(AND($O61&lt;&gt;"",$M61&lt;&gt;"",$O61&lt;$M61),"Response before notification",IF(AND($P61&lt;&gt;"",$O61=""),"Deposit without response date",IF(AND($R61&lt;&gt;"",$R61&gt;Dashboard!$B$4),"Last reviewed after as-of date","OK")))))))))))))))))))))))))))</f>
        <v/>
      </c>
      <c r="X61" s="22">
        <f>IF($A61="","",IF($W61&lt;&gt;"OK","Fix record",IF(AND($K61="Pending",$J61&lt;Dashboard!$B$4),"Decision overdue",IF(AND($K61="Pending",$J61&gt;=Dashboard!$B$4,$J61&lt;=Dashboard!$B$4+Dashboard!$B$8),"Decision due soon",IF(AND(OR($K61="Admit",$K61="Deny",$K61="Waitlist"),$L61&lt;&gt;"",$M61=""),"Send notification",IF(AND($U61&lt;&gt;"",$U61&gt;Dashboard!$B$10),"Notification delayed",IF(AND($K61="Admit",$N61="Awaiting",$M61&lt;&gt;"",Dashboard!$B$4-$M61&gt;=Dashboard!$B$9),"Follow up on response","No action")))))))</f>
        <v/>
      </c>
    </row>
    <row r="62">
      <c r="A62" s="18" t="n"/>
      <c r="B62" s="18" t="n"/>
      <c r="C62" s="18" t="n"/>
      <c r="D62" s="18" t="n"/>
      <c r="E62" s="18" t="n"/>
      <c r="F62" s="19" t="n"/>
      <c r="G62" s="19" t="n"/>
      <c r="H62" s="18" t="n"/>
      <c r="I62" s="18" t="n"/>
      <c r="J62" s="19" t="n"/>
      <c r="K62" s="18" t="n"/>
      <c r="L62" s="19" t="n"/>
      <c r="M62" s="19" t="n"/>
      <c r="N62" s="18" t="n"/>
      <c r="O62" s="19" t="n"/>
      <c r="P62" s="19" t="n"/>
      <c r="Q62" s="18" t="n"/>
      <c r="R62" s="19" t="n"/>
      <c r="S62" s="20" t="n"/>
      <c r="T62" s="21">
        <f>IF($A62="","",IF(OR($F62="",$L62=""),"",MAX(0,$L62-$F62)))</f>
        <v/>
      </c>
      <c r="U62" s="21">
        <f>IF($A62="","",IF(OR($L62="",$M62=""),"",MAX(0,$M62-$L62)))</f>
        <v/>
      </c>
      <c r="V62" s="21">
        <f>IF($A62="","",IF($K62&lt;&gt;"Pending","",IF($F62="","",MAX(0,Dashboard!$B$4-$F62))))</f>
        <v/>
      </c>
      <c r="W62" s="22">
        <f>IF($A62="","",IF(COUNTIF($A$2:$A$251,$A62)&gt;1,"Duplicate Application ID",IF($B62="","Missing applicant alias",IF($C62="","Missing program",IF($D62="","Missing term",IF($E62="","Missing delivery site",IF($F62="","Missing received date",IF($H62="","Missing priority",IF($I62="","Missing reviewer",IF($J62="","Missing decision due date",IF($K62="","Missing decision",IF($N62="","Missing applicant response",IF($Q62="","Missing enrollment status",IF(AND($G62&lt;&gt;"",$G62&lt;$F62),"File complete before receipt",IF(AND($J62&lt;&gt;"",$J62&lt;$F62),"Due date before receipt",IF(AND($K62="Pending",$L62&lt;&gt;""),"Pending record has decision date",IF(AND($K62&lt;&gt;"Pending",$L62=""),"Missing decision date",IF(AND($L62&lt;&gt;"",$L62&lt;$F62),"Decision before receipt",IF(AND($M62&lt;&gt;"",$L62=""),"Notification without decision",IF(AND($M62&lt;&gt;"",$L62&lt;&gt;"",$M62&lt;$L62),"Notification before decision",IF(AND(OR($K62="Admit",$K62="Deny",$K62="Waitlist"),$M62=""),"Missing notification date",IF(AND(OR($N62="Accepted",$N62="Declined"),$O62=""),"Missing response date",IF(AND($O62&lt;&gt;"",$N62="Awaiting"),"Awaiting response has response date",IF(AND($O62&lt;&gt;"",$M62=""),"Response without notification",IF(AND($O62&lt;&gt;"",$M62&lt;&gt;"",$O62&lt;$M62),"Response before notification",IF(AND($P62&lt;&gt;"",$O62=""),"Deposit without response date",IF(AND($R62&lt;&gt;"",$R62&gt;Dashboard!$B$4),"Last reviewed after as-of date","OK")))))))))))))))))))))))))))</f>
        <v/>
      </c>
      <c r="X62" s="22">
        <f>IF($A62="","",IF($W62&lt;&gt;"OK","Fix record",IF(AND($K62="Pending",$J62&lt;Dashboard!$B$4),"Decision overdue",IF(AND($K62="Pending",$J62&gt;=Dashboard!$B$4,$J62&lt;=Dashboard!$B$4+Dashboard!$B$8),"Decision due soon",IF(AND(OR($K62="Admit",$K62="Deny",$K62="Waitlist"),$L62&lt;&gt;"",$M62=""),"Send notification",IF(AND($U62&lt;&gt;"",$U62&gt;Dashboard!$B$10),"Notification delayed",IF(AND($K62="Admit",$N62="Awaiting",$M62&lt;&gt;"",Dashboard!$B$4-$M62&gt;=Dashboard!$B$9),"Follow up on response","No action")))))))</f>
        <v/>
      </c>
    </row>
    <row r="63">
      <c r="A63" s="18" t="n"/>
      <c r="B63" s="18" t="n"/>
      <c r="C63" s="18" t="n"/>
      <c r="D63" s="18" t="n"/>
      <c r="E63" s="18" t="n"/>
      <c r="F63" s="19" t="n"/>
      <c r="G63" s="19" t="n"/>
      <c r="H63" s="18" t="n"/>
      <c r="I63" s="18" t="n"/>
      <c r="J63" s="19" t="n"/>
      <c r="K63" s="18" t="n"/>
      <c r="L63" s="19" t="n"/>
      <c r="M63" s="19" t="n"/>
      <c r="N63" s="18" t="n"/>
      <c r="O63" s="19" t="n"/>
      <c r="P63" s="19" t="n"/>
      <c r="Q63" s="18" t="n"/>
      <c r="R63" s="19" t="n"/>
      <c r="S63" s="20" t="n"/>
      <c r="T63" s="21">
        <f>IF($A63="","",IF(OR($F63="",$L63=""),"",MAX(0,$L63-$F63)))</f>
        <v/>
      </c>
      <c r="U63" s="21">
        <f>IF($A63="","",IF(OR($L63="",$M63=""),"",MAX(0,$M63-$L63)))</f>
        <v/>
      </c>
      <c r="V63" s="21">
        <f>IF($A63="","",IF($K63&lt;&gt;"Pending","",IF($F63="","",MAX(0,Dashboard!$B$4-$F63))))</f>
        <v/>
      </c>
      <c r="W63" s="22">
        <f>IF($A63="","",IF(COUNTIF($A$2:$A$251,$A63)&gt;1,"Duplicate Application ID",IF($B63="","Missing applicant alias",IF($C63="","Missing program",IF($D63="","Missing term",IF($E63="","Missing delivery site",IF($F63="","Missing received date",IF($H63="","Missing priority",IF($I63="","Missing reviewer",IF($J63="","Missing decision due date",IF($K63="","Missing decision",IF($N63="","Missing applicant response",IF($Q63="","Missing enrollment status",IF(AND($G63&lt;&gt;"",$G63&lt;$F63),"File complete before receipt",IF(AND($J63&lt;&gt;"",$J63&lt;$F63),"Due date before receipt",IF(AND($K63="Pending",$L63&lt;&gt;""),"Pending record has decision date",IF(AND($K63&lt;&gt;"Pending",$L63=""),"Missing decision date",IF(AND($L63&lt;&gt;"",$L63&lt;$F63),"Decision before receipt",IF(AND($M63&lt;&gt;"",$L63=""),"Notification without decision",IF(AND($M63&lt;&gt;"",$L63&lt;&gt;"",$M63&lt;$L63),"Notification before decision",IF(AND(OR($K63="Admit",$K63="Deny",$K63="Waitlist"),$M63=""),"Missing notification date",IF(AND(OR($N63="Accepted",$N63="Declined"),$O63=""),"Missing response date",IF(AND($O63&lt;&gt;"",$N63="Awaiting"),"Awaiting response has response date",IF(AND($O63&lt;&gt;"",$M63=""),"Response without notification",IF(AND($O63&lt;&gt;"",$M63&lt;&gt;"",$O63&lt;$M63),"Response before notification",IF(AND($P63&lt;&gt;"",$O63=""),"Deposit without response date",IF(AND($R63&lt;&gt;"",$R63&gt;Dashboard!$B$4),"Last reviewed after as-of date","OK")))))))))))))))))))))))))))</f>
        <v/>
      </c>
      <c r="X63" s="22">
        <f>IF($A63="","",IF($W63&lt;&gt;"OK","Fix record",IF(AND($K63="Pending",$J63&lt;Dashboard!$B$4),"Decision overdue",IF(AND($K63="Pending",$J63&gt;=Dashboard!$B$4,$J63&lt;=Dashboard!$B$4+Dashboard!$B$8),"Decision due soon",IF(AND(OR($K63="Admit",$K63="Deny",$K63="Waitlist"),$L63&lt;&gt;"",$M63=""),"Send notification",IF(AND($U63&lt;&gt;"",$U63&gt;Dashboard!$B$10),"Notification delayed",IF(AND($K63="Admit",$N63="Awaiting",$M63&lt;&gt;"",Dashboard!$B$4-$M63&gt;=Dashboard!$B$9),"Follow up on response","No action")))))))</f>
        <v/>
      </c>
    </row>
    <row r="64">
      <c r="A64" s="18" t="n"/>
      <c r="B64" s="18" t="n"/>
      <c r="C64" s="18" t="n"/>
      <c r="D64" s="18" t="n"/>
      <c r="E64" s="18" t="n"/>
      <c r="F64" s="19" t="n"/>
      <c r="G64" s="19" t="n"/>
      <c r="H64" s="18" t="n"/>
      <c r="I64" s="18" t="n"/>
      <c r="J64" s="19" t="n"/>
      <c r="K64" s="18" t="n"/>
      <c r="L64" s="19" t="n"/>
      <c r="M64" s="19" t="n"/>
      <c r="N64" s="18" t="n"/>
      <c r="O64" s="19" t="n"/>
      <c r="P64" s="19" t="n"/>
      <c r="Q64" s="18" t="n"/>
      <c r="R64" s="19" t="n"/>
      <c r="S64" s="20" t="n"/>
      <c r="T64" s="21">
        <f>IF($A64="","",IF(OR($F64="",$L64=""),"",MAX(0,$L64-$F64)))</f>
        <v/>
      </c>
      <c r="U64" s="21">
        <f>IF($A64="","",IF(OR($L64="",$M64=""),"",MAX(0,$M64-$L64)))</f>
        <v/>
      </c>
      <c r="V64" s="21">
        <f>IF($A64="","",IF($K64&lt;&gt;"Pending","",IF($F64="","",MAX(0,Dashboard!$B$4-$F64))))</f>
        <v/>
      </c>
      <c r="W64" s="22">
        <f>IF($A64="","",IF(COUNTIF($A$2:$A$251,$A64)&gt;1,"Duplicate Application ID",IF($B64="","Missing applicant alias",IF($C64="","Missing program",IF($D64="","Missing term",IF($E64="","Missing delivery site",IF($F64="","Missing received date",IF($H64="","Missing priority",IF($I64="","Missing reviewer",IF($J64="","Missing decision due date",IF($K64="","Missing decision",IF($N64="","Missing applicant response",IF($Q64="","Missing enrollment status",IF(AND($G64&lt;&gt;"",$G64&lt;$F64),"File complete before receipt",IF(AND($J64&lt;&gt;"",$J64&lt;$F64),"Due date before receipt",IF(AND($K64="Pending",$L64&lt;&gt;""),"Pending record has decision date",IF(AND($K64&lt;&gt;"Pending",$L64=""),"Missing decision date",IF(AND($L64&lt;&gt;"",$L64&lt;$F64),"Decision before receipt",IF(AND($M64&lt;&gt;"",$L64=""),"Notification without decision",IF(AND($M64&lt;&gt;"",$L64&lt;&gt;"",$M64&lt;$L64),"Notification before decision",IF(AND(OR($K64="Admit",$K64="Deny",$K64="Waitlist"),$M64=""),"Missing notification date",IF(AND(OR($N64="Accepted",$N64="Declined"),$O64=""),"Missing response date",IF(AND($O64&lt;&gt;"",$N64="Awaiting"),"Awaiting response has response date",IF(AND($O64&lt;&gt;"",$M64=""),"Response without notification",IF(AND($O64&lt;&gt;"",$M64&lt;&gt;"",$O64&lt;$M64),"Response before notification",IF(AND($P64&lt;&gt;"",$O64=""),"Deposit without response date",IF(AND($R64&lt;&gt;"",$R64&gt;Dashboard!$B$4),"Last reviewed after as-of date","OK")))))))))))))))))))))))))))</f>
        <v/>
      </c>
      <c r="X64" s="22">
        <f>IF($A64="","",IF($W64&lt;&gt;"OK","Fix record",IF(AND($K64="Pending",$J64&lt;Dashboard!$B$4),"Decision overdue",IF(AND($K64="Pending",$J64&gt;=Dashboard!$B$4,$J64&lt;=Dashboard!$B$4+Dashboard!$B$8),"Decision due soon",IF(AND(OR($K64="Admit",$K64="Deny",$K64="Waitlist"),$L64&lt;&gt;"",$M64=""),"Send notification",IF(AND($U64&lt;&gt;"",$U64&gt;Dashboard!$B$10),"Notification delayed",IF(AND($K64="Admit",$N64="Awaiting",$M64&lt;&gt;"",Dashboard!$B$4-$M64&gt;=Dashboard!$B$9),"Follow up on response","No action")))))))</f>
        <v/>
      </c>
    </row>
    <row r="65">
      <c r="A65" s="18" t="n"/>
      <c r="B65" s="18" t="n"/>
      <c r="C65" s="18" t="n"/>
      <c r="D65" s="18" t="n"/>
      <c r="E65" s="18" t="n"/>
      <c r="F65" s="19" t="n"/>
      <c r="G65" s="19" t="n"/>
      <c r="H65" s="18" t="n"/>
      <c r="I65" s="18" t="n"/>
      <c r="J65" s="19" t="n"/>
      <c r="K65" s="18" t="n"/>
      <c r="L65" s="19" t="n"/>
      <c r="M65" s="19" t="n"/>
      <c r="N65" s="18" t="n"/>
      <c r="O65" s="19" t="n"/>
      <c r="P65" s="19" t="n"/>
      <c r="Q65" s="18" t="n"/>
      <c r="R65" s="19" t="n"/>
      <c r="S65" s="20" t="n"/>
      <c r="T65" s="21">
        <f>IF($A65="","",IF(OR($F65="",$L65=""),"",MAX(0,$L65-$F65)))</f>
        <v/>
      </c>
      <c r="U65" s="21">
        <f>IF($A65="","",IF(OR($L65="",$M65=""),"",MAX(0,$M65-$L65)))</f>
        <v/>
      </c>
      <c r="V65" s="21">
        <f>IF($A65="","",IF($K65&lt;&gt;"Pending","",IF($F65="","",MAX(0,Dashboard!$B$4-$F65))))</f>
        <v/>
      </c>
      <c r="W65" s="22">
        <f>IF($A65="","",IF(COUNTIF($A$2:$A$251,$A65)&gt;1,"Duplicate Application ID",IF($B65="","Missing applicant alias",IF($C65="","Missing program",IF($D65="","Missing term",IF($E65="","Missing delivery site",IF($F65="","Missing received date",IF($H65="","Missing priority",IF($I65="","Missing reviewer",IF($J65="","Missing decision due date",IF($K65="","Missing decision",IF($N65="","Missing applicant response",IF($Q65="","Missing enrollment status",IF(AND($G65&lt;&gt;"",$G65&lt;$F65),"File complete before receipt",IF(AND($J65&lt;&gt;"",$J65&lt;$F65),"Due date before receipt",IF(AND($K65="Pending",$L65&lt;&gt;""),"Pending record has decision date",IF(AND($K65&lt;&gt;"Pending",$L65=""),"Missing decision date",IF(AND($L65&lt;&gt;"",$L65&lt;$F65),"Decision before receipt",IF(AND($M65&lt;&gt;"",$L65=""),"Notification without decision",IF(AND($M65&lt;&gt;"",$L65&lt;&gt;"",$M65&lt;$L65),"Notification before decision",IF(AND(OR($K65="Admit",$K65="Deny",$K65="Waitlist"),$M65=""),"Missing notification date",IF(AND(OR($N65="Accepted",$N65="Declined"),$O65=""),"Missing response date",IF(AND($O65&lt;&gt;"",$N65="Awaiting"),"Awaiting response has response date",IF(AND($O65&lt;&gt;"",$M65=""),"Response without notification",IF(AND($O65&lt;&gt;"",$M65&lt;&gt;"",$O65&lt;$M65),"Response before notification",IF(AND($P65&lt;&gt;"",$O65=""),"Deposit without response date",IF(AND($R65&lt;&gt;"",$R65&gt;Dashboard!$B$4),"Last reviewed after as-of date","OK")))))))))))))))))))))))))))</f>
        <v/>
      </c>
      <c r="X65" s="22">
        <f>IF($A65="","",IF($W65&lt;&gt;"OK","Fix record",IF(AND($K65="Pending",$J65&lt;Dashboard!$B$4),"Decision overdue",IF(AND($K65="Pending",$J65&gt;=Dashboard!$B$4,$J65&lt;=Dashboard!$B$4+Dashboard!$B$8),"Decision due soon",IF(AND(OR($K65="Admit",$K65="Deny",$K65="Waitlist"),$L65&lt;&gt;"",$M65=""),"Send notification",IF(AND($U65&lt;&gt;"",$U65&gt;Dashboard!$B$10),"Notification delayed",IF(AND($K65="Admit",$N65="Awaiting",$M65&lt;&gt;"",Dashboard!$B$4-$M65&gt;=Dashboard!$B$9),"Follow up on response","No action")))))))</f>
        <v/>
      </c>
    </row>
    <row r="66">
      <c r="A66" s="18" t="n"/>
      <c r="B66" s="18" t="n"/>
      <c r="C66" s="18" t="n"/>
      <c r="D66" s="18" t="n"/>
      <c r="E66" s="18" t="n"/>
      <c r="F66" s="19" t="n"/>
      <c r="G66" s="19" t="n"/>
      <c r="H66" s="18" t="n"/>
      <c r="I66" s="18" t="n"/>
      <c r="J66" s="19" t="n"/>
      <c r="K66" s="18" t="n"/>
      <c r="L66" s="19" t="n"/>
      <c r="M66" s="19" t="n"/>
      <c r="N66" s="18" t="n"/>
      <c r="O66" s="19" t="n"/>
      <c r="P66" s="19" t="n"/>
      <c r="Q66" s="18" t="n"/>
      <c r="R66" s="19" t="n"/>
      <c r="S66" s="20" t="n"/>
      <c r="T66" s="21">
        <f>IF($A66="","",IF(OR($F66="",$L66=""),"",MAX(0,$L66-$F66)))</f>
        <v/>
      </c>
      <c r="U66" s="21">
        <f>IF($A66="","",IF(OR($L66="",$M66=""),"",MAX(0,$M66-$L66)))</f>
        <v/>
      </c>
      <c r="V66" s="21">
        <f>IF($A66="","",IF($K66&lt;&gt;"Pending","",IF($F66="","",MAX(0,Dashboard!$B$4-$F66))))</f>
        <v/>
      </c>
      <c r="W66" s="22">
        <f>IF($A66="","",IF(COUNTIF($A$2:$A$251,$A66)&gt;1,"Duplicate Application ID",IF($B66="","Missing applicant alias",IF($C66="","Missing program",IF($D66="","Missing term",IF($E66="","Missing delivery site",IF($F66="","Missing received date",IF($H66="","Missing priority",IF($I66="","Missing reviewer",IF($J66="","Missing decision due date",IF($K66="","Missing decision",IF($N66="","Missing applicant response",IF($Q66="","Missing enrollment status",IF(AND($G66&lt;&gt;"",$G66&lt;$F66),"File complete before receipt",IF(AND($J66&lt;&gt;"",$J66&lt;$F66),"Due date before receipt",IF(AND($K66="Pending",$L66&lt;&gt;""),"Pending record has decision date",IF(AND($K66&lt;&gt;"Pending",$L66=""),"Missing decision date",IF(AND($L66&lt;&gt;"",$L66&lt;$F66),"Decision before receipt",IF(AND($M66&lt;&gt;"",$L66=""),"Notification without decision",IF(AND($M66&lt;&gt;"",$L66&lt;&gt;"",$M66&lt;$L66),"Notification before decision",IF(AND(OR($K66="Admit",$K66="Deny",$K66="Waitlist"),$M66=""),"Missing notification date",IF(AND(OR($N66="Accepted",$N66="Declined"),$O66=""),"Missing response date",IF(AND($O66&lt;&gt;"",$N66="Awaiting"),"Awaiting response has response date",IF(AND($O66&lt;&gt;"",$M66=""),"Response without notification",IF(AND($O66&lt;&gt;"",$M66&lt;&gt;"",$O66&lt;$M66),"Response before notification",IF(AND($P66&lt;&gt;"",$O66=""),"Deposit without response date",IF(AND($R66&lt;&gt;"",$R66&gt;Dashboard!$B$4),"Last reviewed after as-of date","OK")))))))))))))))))))))))))))</f>
        <v/>
      </c>
      <c r="X66" s="22">
        <f>IF($A66="","",IF($W66&lt;&gt;"OK","Fix record",IF(AND($K66="Pending",$J66&lt;Dashboard!$B$4),"Decision overdue",IF(AND($K66="Pending",$J66&gt;=Dashboard!$B$4,$J66&lt;=Dashboard!$B$4+Dashboard!$B$8),"Decision due soon",IF(AND(OR($K66="Admit",$K66="Deny",$K66="Waitlist"),$L66&lt;&gt;"",$M66=""),"Send notification",IF(AND($U66&lt;&gt;"",$U66&gt;Dashboard!$B$10),"Notification delayed",IF(AND($K66="Admit",$N66="Awaiting",$M66&lt;&gt;"",Dashboard!$B$4-$M66&gt;=Dashboard!$B$9),"Follow up on response","No action")))))))</f>
        <v/>
      </c>
    </row>
    <row r="67">
      <c r="A67" s="18" t="n"/>
      <c r="B67" s="18" t="n"/>
      <c r="C67" s="18" t="n"/>
      <c r="D67" s="18" t="n"/>
      <c r="E67" s="18" t="n"/>
      <c r="F67" s="19" t="n"/>
      <c r="G67" s="19" t="n"/>
      <c r="H67" s="18" t="n"/>
      <c r="I67" s="18" t="n"/>
      <c r="J67" s="19" t="n"/>
      <c r="K67" s="18" t="n"/>
      <c r="L67" s="19" t="n"/>
      <c r="M67" s="19" t="n"/>
      <c r="N67" s="18" t="n"/>
      <c r="O67" s="19" t="n"/>
      <c r="P67" s="19" t="n"/>
      <c r="Q67" s="18" t="n"/>
      <c r="R67" s="19" t="n"/>
      <c r="S67" s="20" t="n"/>
      <c r="T67" s="21">
        <f>IF($A67="","",IF(OR($F67="",$L67=""),"",MAX(0,$L67-$F67)))</f>
        <v/>
      </c>
      <c r="U67" s="21">
        <f>IF($A67="","",IF(OR($L67="",$M67=""),"",MAX(0,$M67-$L67)))</f>
        <v/>
      </c>
      <c r="V67" s="21">
        <f>IF($A67="","",IF($K67&lt;&gt;"Pending","",IF($F67="","",MAX(0,Dashboard!$B$4-$F67))))</f>
        <v/>
      </c>
      <c r="W67" s="22">
        <f>IF($A67="","",IF(COUNTIF($A$2:$A$251,$A67)&gt;1,"Duplicate Application ID",IF($B67="","Missing applicant alias",IF($C67="","Missing program",IF($D67="","Missing term",IF($E67="","Missing delivery site",IF($F67="","Missing received date",IF($H67="","Missing priority",IF($I67="","Missing reviewer",IF($J67="","Missing decision due date",IF($K67="","Missing decision",IF($N67="","Missing applicant response",IF($Q67="","Missing enrollment status",IF(AND($G67&lt;&gt;"",$G67&lt;$F67),"File complete before receipt",IF(AND($J67&lt;&gt;"",$J67&lt;$F67),"Due date before receipt",IF(AND($K67="Pending",$L67&lt;&gt;""),"Pending record has decision date",IF(AND($K67&lt;&gt;"Pending",$L67=""),"Missing decision date",IF(AND($L67&lt;&gt;"",$L67&lt;$F67),"Decision before receipt",IF(AND($M67&lt;&gt;"",$L67=""),"Notification without decision",IF(AND($M67&lt;&gt;"",$L67&lt;&gt;"",$M67&lt;$L67),"Notification before decision",IF(AND(OR($K67="Admit",$K67="Deny",$K67="Waitlist"),$M67=""),"Missing notification date",IF(AND(OR($N67="Accepted",$N67="Declined"),$O67=""),"Missing response date",IF(AND($O67&lt;&gt;"",$N67="Awaiting"),"Awaiting response has response date",IF(AND($O67&lt;&gt;"",$M67=""),"Response without notification",IF(AND($O67&lt;&gt;"",$M67&lt;&gt;"",$O67&lt;$M67),"Response before notification",IF(AND($P67&lt;&gt;"",$O67=""),"Deposit without response date",IF(AND($R67&lt;&gt;"",$R67&gt;Dashboard!$B$4),"Last reviewed after as-of date","OK")))))))))))))))))))))))))))</f>
        <v/>
      </c>
      <c r="X67" s="22">
        <f>IF($A67="","",IF($W67&lt;&gt;"OK","Fix record",IF(AND($K67="Pending",$J67&lt;Dashboard!$B$4),"Decision overdue",IF(AND($K67="Pending",$J67&gt;=Dashboard!$B$4,$J67&lt;=Dashboard!$B$4+Dashboard!$B$8),"Decision due soon",IF(AND(OR($K67="Admit",$K67="Deny",$K67="Waitlist"),$L67&lt;&gt;"",$M67=""),"Send notification",IF(AND($U67&lt;&gt;"",$U67&gt;Dashboard!$B$10),"Notification delayed",IF(AND($K67="Admit",$N67="Awaiting",$M67&lt;&gt;"",Dashboard!$B$4-$M67&gt;=Dashboard!$B$9),"Follow up on response","No action")))))))</f>
        <v/>
      </c>
    </row>
    <row r="68">
      <c r="A68" s="18" t="n"/>
      <c r="B68" s="18" t="n"/>
      <c r="C68" s="18" t="n"/>
      <c r="D68" s="18" t="n"/>
      <c r="E68" s="18" t="n"/>
      <c r="F68" s="19" t="n"/>
      <c r="G68" s="19" t="n"/>
      <c r="H68" s="18" t="n"/>
      <c r="I68" s="18" t="n"/>
      <c r="J68" s="19" t="n"/>
      <c r="K68" s="18" t="n"/>
      <c r="L68" s="19" t="n"/>
      <c r="M68" s="19" t="n"/>
      <c r="N68" s="18" t="n"/>
      <c r="O68" s="19" t="n"/>
      <c r="P68" s="19" t="n"/>
      <c r="Q68" s="18" t="n"/>
      <c r="R68" s="19" t="n"/>
      <c r="S68" s="20" t="n"/>
      <c r="T68" s="21">
        <f>IF($A68="","",IF(OR($F68="",$L68=""),"",MAX(0,$L68-$F68)))</f>
        <v/>
      </c>
      <c r="U68" s="21">
        <f>IF($A68="","",IF(OR($L68="",$M68=""),"",MAX(0,$M68-$L68)))</f>
        <v/>
      </c>
      <c r="V68" s="21">
        <f>IF($A68="","",IF($K68&lt;&gt;"Pending","",IF($F68="","",MAX(0,Dashboard!$B$4-$F68))))</f>
        <v/>
      </c>
      <c r="W68" s="22">
        <f>IF($A68="","",IF(COUNTIF($A$2:$A$251,$A68)&gt;1,"Duplicate Application ID",IF($B68="","Missing applicant alias",IF($C68="","Missing program",IF($D68="","Missing term",IF($E68="","Missing delivery site",IF($F68="","Missing received date",IF($H68="","Missing priority",IF($I68="","Missing reviewer",IF($J68="","Missing decision due date",IF($K68="","Missing decision",IF($N68="","Missing applicant response",IF($Q68="","Missing enrollment status",IF(AND($G68&lt;&gt;"",$G68&lt;$F68),"File complete before receipt",IF(AND($J68&lt;&gt;"",$J68&lt;$F68),"Due date before receipt",IF(AND($K68="Pending",$L68&lt;&gt;""),"Pending record has decision date",IF(AND($K68&lt;&gt;"Pending",$L68=""),"Missing decision date",IF(AND($L68&lt;&gt;"",$L68&lt;$F68),"Decision before receipt",IF(AND($M68&lt;&gt;"",$L68=""),"Notification without decision",IF(AND($M68&lt;&gt;"",$L68&lt;&gt;"",$M68&lt;$L68),"Notification before decision",IF(AND(OR($K68="Admit",$K68="Deny",$K68="Waitlist"),$M68=""),"Missing notification date",IF(AND(OR($N68="Accepted",$N68="Declined"),$O68=""),"Missing response date",IF(AND($O68&lt;&gt;"",$N68="Awaiting"),"Awaiting response has response date",IF(AND($O68&lt;&gt;"",$M68=""),"Response without notification",IF(AND($O68&lt;&gt;"",$M68&lt;&gt;"",$O68&lt;$M68),"Response before notification",IF(AND($P68&lt;&gt;"",$O68=""),"Deposit without response date",IF(AND($R68&lt;&gt;"",$R68&gt;Dashboard!$B$4),"Last reviewed after as-of date","OK")))))))))))))))))))))))))))</f>
        <v/>
      </c>
      <c r="X68" s="22">
        <f>IF($A68="","",IF($W68&lt;&gt;"OK","Fix record",IF(AND($K68="Pending",$J68&lt;Dashboard!$B$4),"Decision overdue",IF(AND($K68="Pending",$J68&gt;=Dashboard!$B$4,$J68&lt;=Dashboard!$B$4+Dashboard!$B$8),"Decision due soon",IF(AND(OR($K68="Admit",$K68="Deny",$K68="Waitlist"),$L68&lt;&gt;"",$M68=""),"Send notification",IF(AND($U68&lt;&gt;"",$U68&gt;Dashboard!$B$10),"Notification delayed",IF(AND($K68="Admit",$N68="Awaiting",$M68&lt;&gt;"",Dashboard!$B$4-$M68&gt;=Dashboard!$B$9),"Follow up on response","No action")))))))</f>
        <v/>
      </c>
    </row>
    <row r="69">
      <c r="A69" s="18" t="n"/>
      <c r="B69" s="18" t="n"/>
      <c r="C69" s="18" t="n"/>
      <c r="D69" s="18" t="n"/>
      <c r="E69" s="18" t="n"/>
      <c r="F69" s="19" t="n"/>
      <c r="G69" s="19" t="n"/>
      <c r="H69" s="18" t="n"/>
      <c r="I69" s="18" t="n"/>
      <c r="J69" s="19" t="n"/>
      <c r="K69" s="18" t="n"/>
      <c r="L69" s="19" t="n"/>
      <c r="M69" s="19" t="n"/>
      <c r="N69" s="18" t="n"/>
      <c r="O69" s="19" t="n"/>
      <c r="P69" s="19" t="n"/>
      <c r="Q69" s="18" t="n"/>
      <c r="R69" s="19" t="n"/>
      <c r="S69" s="20" t="n"/>
      <c r="T69" s="21">
        <f>IF($A69="","",IF(OR($F69="",$L69=""),"",MAX(0,$L69-$F69)))</f>
        <v/>
      </c>
      <c r="U69" s="21">
        <f>IF($A69="","",IF(OR($L69="",$M69=""),"",MAX(0,$M69-$L69)))</f>
        <v/>
      </c>
      <c r="V69" s="21">
        <f>IF($A69="","",IF($K69&lt;&gt;"Pending","",IF($F69="","",MAX(0,Dashboard!$B$4-$F69))))</f>
        <v/>
      </c>
      <c r="W69" s="22">
        <f>IF($A69="","",IF(COUNTIF($A$2:$A$251,$A69)&gt;1,"Duplicate Application ID",IF($B69="","Missing applicant alias",IF($C69="","Missing program",IF($D69="","Missing term",IF($E69="","Missing delivery site",IF($F69="","Missing received date",IF($H69="","Missing priority",IF($I69="","Missing reviewer",IF($J69="","Missing decision due date",IF($K69="","Missing decision",IF($N69="","Missing applicant response",IF($Q69="","Missing enrollment status",IF(AND($G69&lt;&gt;"",$G69&lt;$F69),"File complete before receipt",IF(AND($J69&lt;&gt;"",$J69&lt;$F69),"Due date before receipt",IF(AND($K69="Pending",$L69&lt;&gt;""),"Pending record has decision date",IF(AND($K69&lt;&gt;"Pending",$L69=""),"Missing decision date",IF(AND($L69&lt;&gt;"",$L69&lt;$F69),"Decision before receipt",IF(AND($M69&lt;&gt;"",$L69=""),"Notification without decision",IF(AND($M69&lt;&gt;"",$L69&lt;&gt;"",$M69&lt;$L69),"Notification before decision",IF(AND(OR($K69="Admit",$K69="Deny",$K69="Waitlist"),$M69=""),"Missing notification date",IF(AND(OR($N69="Accepted",$N69="Declined"),$O69=""),"Missing response date",IF(AND($O69&lt;&gt;"",$N69="Awaiting"),"Awaiting response has response date",IF(AND($O69&lt;&gt;"",$M69=""),"Response without notification",IF(AND($O69&lt;&gt;"",$M69&lt;&gt;"",$O69&lt;$M69),"Response before notification",IF(AND($P69&lt;&gt;"",$O69=""),"Deposit without response date",IF(AND($R69&lt;&gt;"",$R69&gt;Dashboard!$B$4),"Last reviewed after as-of date","OK")))))))))))))))))))))))))))</f>
        <v/>
      </c>
      <c r="X69" s="22">
        <f>IF($A69="","",IF($W69&lt;&gt;"OK","Fix record",IF(AND($K69="Pending",$J69&lt;Dashboard!$B$4),"Decision overdue",IF(AND($K69="Pending",$J69&gt;=Dashboard!$B$4,$J69&lt;=Dashboard!$B$4+Dashboard!$B$8),"Decision due soon",IF(AND(OR($K69="Admit",$K69="Deny",$K69="Waitlist"),$L69&lt;&gt;"",$M69=""),"Send notification",IF(AND($U69&lt;&gt;"",$U69&gt;Dashboard!$B$10),"Notification delayed",IF(AND($K69="Admit",$N69="Awaiting",$M69&lt;&gt;"",Dashboard!$B$4-$M69&gt;=Dashboard!$B$9),"Follow up on response","No action")))))))</f>
        <v/>
      </c>
    </row>
    <row r="70">
      <c r="A70" s="18" t="n"/>
      <c r="B70" s="18" t="n"/>
      <c r="C70" s="18" t="n"/>
      <c r="D70" s="18" t="n"/>
      <c r="E70" s="18" t="n"/>
      <c r="F70" s="19" t="n"/>
      <c r="G70" s="19" t="n"/>
      <c r="H70" s="18" t="n"/>
      <c r="I70" s="18" t="n"/>
      <c r="J70" s="19" t="n"/>
      <c r="K70" s="18" t="n"/>
      <c r="L70" s="19" t="n"/>
      <c r="M70" s="19" t="n"/>
      <c r="N70" s="18" t="n"/>
      <c r="O70" s="19" t="n"/>
      <c r="P70" s="19" t="n"/>
      <c r="Q70" s="18" t="n"/>
      <c r="R70" s="19" t="n"/>
      <c r="S70" s="20" t="n"/>
      <c r="T70" s="21">
        <f>IF($A70="","",IF(OR($F70="",$L70=""),"",MAX(0,$L70-$F70)))</f>
        <v/>
      </c>
      <c r="U70" s="21">
        <f>IF($A70="","",IF(OR($L70="",$M70=""),"",MAX(0,$M70-$L70)))</f>
        <v/>
      </c>
      <c r="V70" s="21">
        <f>IF($A70="","",IF($K70&lt;&gt;"Pending","",IF($F70="","",MAX(0,Dashboard!$B$4-$F70))))</f>
        <v/>
      </c>
      <c r="W70" s="22">
        <f>IF($A70="","",IF(COUNTIF($A$2:$A$251,$A70)&gt;1,"Duplicate Application ID",IF($B70="","Missing applicant alias",IF($C70="","Missing program",IF($D70="","Missing term",IF($E70="","Missing delivery site",IF($F70="","Missing received date",IF($H70="","Missing priority",IF($I70="","Missing reviewer",IF($J70="","Missing decision due date",IF($K70="","Missing decision",IF($N70="","Missing applicant response",IF($Q70="","Missing enrollment status",IF(AND($G70&lt;&gt;"",$G70&lt;$F70),"File complete before receipt",IF(AND($J70&lt;&gt;"",$J70&lt;$F70),"Due date before receipt",IF(AND($K70="Pending",$L70&lt;&gt;""),"Pending record has decision date",IF(AND($K70&lt;&gt;"Pending",$L70=""),"Missing decision date",IF(AND($L70&lt;&gt;"",$L70&lt;$F70),"Decision before receipt",IF(AND($M70&lt;&gt;"",$L70=""),"Notification without decision",IF(AND($M70&lt;&gt;"",$L70&lt;&gt;"",$M70&lt;$L70),"Notification before decision",IF(AND(OR($K70="Admit",$K70="Deny",$K70="Waitlist"),$M70=""),"Missing notification date",IF(AND(OR($N70="Accepted",$N70="Declined"),$O70=""),"Missing response date",IF(AND($O70&lt;&gt;"",$N70="Awaiting"),"Awaiting response has response date",IF(AND($O70&lt;&gt;"",$M70=""),"Response without notification",IF(AND($O70&lt;&gt;"",$M70&lt;&gt;"",$O70&lt;$M70),"Response before notification",IF(AND($P70&lt;&gt;"",$O70=""),"Deposit without response date",IF(AND($R70&lt;&gt;"",$R70&gt;Dashboard!$B$4),"Last reviewed after as-of date","OK")))))))))))))))))))))))))))</f>
        <v/>
      </c>
      <c r="X70" s="22">
        <f>IF($A70="","",IF($W70&lt;&gt;"OK","Fix record",IF(AND($K70="Pending",$J70&lt;Dashboard!$B$4),"Decision overdue",IF(AND($K70="Pending",$J70&gt;=Dashboard!$B$4,$J70&lt;=Dashboard!$B$4+Dashboard!$B$8),"Decision due soon",IF(AND(OR($K70="Admit",$K70="Deny",$K70="Waitlist"),$L70&lt;&gt;"",$M70=""),"Send notification",IF(AND($U70&lt;&gt;"",$U70&gt;Dashboard!$B$10),"Notification delayed",IF(AND($K70="Admit",$N70="Awaiting",$M70&lt;&gt;"",Dashboard!$B$4-$M70&gt;=Dashboard!$B$9),"Follow up on response","No action")))))))</f>
        <v/>
      </c>
    </row>
    <row r="71">
      <c r="A71" s="18" t="n"/>
      <c r="B71" s="18" t="n"/>
      <c r="C71" s="18" t="n"/>
      <c r="D71" s="18" t="n"/>
      <c r="E71" s="18" t="n"/>
      <c r="F71" s="19" t="n"/>
      <c r="G71" s="19" t="n"/>
      <c r="H71" s="18" t="n"/>
      <c r="I71" s="18" t="n"/>
      <c r="J71" s="19" t="n"/>
      <c r="K71" s="18" t="n"/>
      <c r="L71" s="19" t="n"/>
      <c r="M71" s="19" t="n"/>
      <c r="N71" s="18" t="n"/>
      <c r="O71" s="19" t="n"/>
      <c r="P71" s="19" t="n"/>
      <c r="Q71" s="18" t="n"/>
      <c r="R71" s="19" t="n"/>
      <c r="S71" s="20" t="n"/>
      <c r="T71" s="21">
        <f>IF($A71="","",IF(OR($F71="",$L71=""),"",MAX(0,$L71-$F71)))</f>
        <v/>
      </c>
      <c r="U71" s="21">
        <f>IF($A71="","",IF(OR($L71="",$M71=""),"",MAX(0,$M71-$L71)))</f>
        <v/>
      </c>
      <c r="V71" s="21">
        <f>IF($A71="","",IF($K71&lt;&gt;"Pending","",IF($F71="","",MAX(0,Dashboard!$B$4-$F71))))</f>
        <v/>
      </c>
      <c r="W71" s="22">
        <f>IF($A71="","",IF(COUNTIF($A$2:$A$251,$A71)&gt;1,"Duplicate Application ID",IF($B71="","Missing applicant alias",IF($C71="","Missing program",IF($D71="","Missing term",IF($E71="","Missing delivery site",IF($F71="","Missing received date",IF($H71="","Missing priority",IF($I71="","Missing reviewer",IF($J71="","Missing decision due date",IF($K71="","Missing decision",IF($N71="","Missing applicant response",IF($Q71="","Missing enrollment status",IF(AND($G71&lt;&gt;"",$G71&lt;$F71),"File complete before receipt",IF(AND($J71&lt;&gt;"",$J71&lt;$F71),"Due date before receipt",IF(AND($K71="Pending",$L71&lt;&gt;""),"Pending record has decision date",IF(AND($K71&lt;&gt;"Pending",$L71=""),"Missing decision date",IF(AND($L71&lt;&gt;"",$L71&lt;$F71),"Decision before receipt",IF(AND($M71&lt;&gt;"",$L71=""),"Notification without decision",IF(AND($M71&lt;&gt;"",$L71&lt;&gt;"",$M71&lt;$L71),"Notification before decision",IF(AND(OR($K71="Admit",$K71="Deny",$K71="Waitlist"),$M71=""),"Missing notification date",IF(AND(OR($N71="Accepted",$N71="Declined"),$O71=""),"Missing response date",IF(AND($O71&lt;&gt;"",$N71="Awaiting"),"Awaiting response has response date",IF(AND($O71&lt;&gt;"",$M71=""),"Response without notification",IF(AND($O71&lt;&gt;"",$M71&lt;&gt;"",$O71&lt;$M71),"Response before notification",IF(AND($P71&lt;&gt;"",$O71=""),"Deposit without response date",IF(AND($R71&lt;&gt;"",$R71&gt;Dashboard!$B$4),"Last reviewed after as-of date","OK")))))))))))))))))))))))))))</f>
        <v/>
      </c>
      <c r="X71" s="22">
        <f>IF($A71="","",IF($W71&lt;&gt;"OK","Fix record",IF(AND($K71="Pending",$J71&lt;Dashboard!$B$4),"Decision overdue",IF(AND($K71="Pending",$J71&gt;=Dashboard!$B$4,$J71&lt;=Dashboard!$B$4+Dashboard!$B$8),"Decision due soon",IF(AND(OR($K71="Admit",$K71="Deny",$K71="Waitlist"),$L71&lt;&gt;"",$M71=""),"Send notification",IF(AND($U71&lt;&gt;"",$U71&gt;Dashboard!$B$10),"Notification delayed",IF(AND($K71="Admit",$N71="Awaiting",$M71&lt;&gt;"",Dashboard!$B$4-$M71&gt;=Dashboard!$B$9),"Follow up on response","No action")))))))</f>
        <v/>
      </c>
    </row>
    <row r="72">
      <c r="A72" s="18" t="n"/>
      <c r="B72" s="18" t="n"/>
      <c r="C72" s="18" t="n"/>
      <c r="D72" s="18" t="n"/>
      <c r="E72" s="18" t="n"/>
      <c r="F72" s="19" t="n"/>
      <c r="G72" s="19" t="n"/>
      <c r="H72" s="18" t="n"/>
      <c r="I72" s="18" t="n"/>
      <c r="J72" s="19" t="n"/>
      <c r="K72" s="18" t="n"/>
      <c r="L72" s="19" t="n"/>
      <c r="M72" s="19" t="n"/>
      <c r="N72" s="18" t="n"/>
      <c r="O72" s="19" t="n"/>
      <c r="P72" s="19" t="n"/>
      <c r="Q72" s="18" t="n"/>
      <c r="R72" s="19" t="n"/>
      <c r="S72" s="20" t="n"/>
      <c r="T72" s="21">
        <f>IF($A72="","",IF(OR($F72="",$L72=""),"",MAX(0,$L72-$F72)))</f>
        <v/>
      </c>
      <c r="U72" s="21">
        <f>IF($A72="","",IF(OR($L72="",$M72=""),"",MAX(0,$M72-$L72)))</f>
        <v/>
      </c>
      <c r="V72" s="21">
        <f>IF($A72="","",IF($K72&lt;&gt;"Pending","",IF($F72="","",MAX(0,Dashboard!$B$4-$F72))))</f>
        <v/>
      </c>
      <c r="W72" s="22">
        <f>IF($A72="","",IF(COUNTIF($A$2:$A$251,$A72)&gt;1,"Duplicate Application ID",IF($B72="","Missing applicant alias",IF($C72="","Missing program",IF($D72="","Missing term",IF($E72="","Missing delivery site",IF($F72="","Missing received date",IF($H72="","Missing priority",IF($I72="","Missing reviewer",IF($J72="","Missing decision due date",IF($K72="","Missing decision",IF($N72="","Missing applicant response",IF($Q72="","Missing enrollment status",IF(AND($G72&lt;&gt;"",$G72&lt;$F72),"File complete before receipt",IF(AND($J72&lt;&gt;"",$J72&lt;$F72),"Due date before receipt",IF(AND($K72="Pending",$L72&lt;&gt;""),"Pending record has decision date",IF(AND($K72&lt;&gt;"Pending",$L72=""),"Missing decision date",IF(AND($L72&lt;&gt;"",$L72&lt;$F72),"Decision before receipt",IF(AND($M72&lt;&gt;"",$L72=""),"Notification without decision",IF(AND($M72&lt;&gt;"",$L72&lt;&gt;"",$M72&lt;$L72),"Notification before decision",IF(AND(OR($K72="Admit",$K72="Deny",$K72="Waitlist"),$M72=""),"Missing notification date",IF(AND(OR($N72="Accepted",$N72="Declined"),$O72=""),"Missing response date",IF(AND($O72&lt;&gt;"",$N72="Awaiting"),"Awaiting response has response date",IF(AND($O72&lt;&gt;"",$M72=""),"Response without notification",IF(AND($O72&lt;&gt;"",$M72&lt;&gt;"",$O72&lt;$M72),"Response before notification",IF(AND($P72&lt;&gt;"",$O72=""),"Deposit without response date",IF(AND($R72&lt;&gt;"",$R72&gt;Dashboard!$B$4),"Last reviewed after as-of date","OK")))))))))))))))))))))))))))</f>
        <v/>
      </c>
      <c r="X72" s="22">
        <f>IF($A72="","",IF($W72&lt;&gt;"OK","Fix record",IF(AND($K72="Pending",$J72&lt;Dashboard!$B$4),"Decision overdue",IF(AND($K72="Pending",$J72&gt;=Dashboard!$B$4,$J72&lt;=Dashboard!$B$4+Dashboard!$B$8),"Decision due soon",IF(AND(OR($K72="Admit",$K72="Deny",$K72="Waitlist"),$L72&lt;&gt;"",$M72=""),"Send notification",IF(AND($U72&lt;&gt;"",$U72&gt;Dashboard!$B$10),"Notification delayed",IF(AND($K72="Admit",$N72="Awaiting",$M72&lt;&gt;"",Dashboard!$B$4-$M72&gt;=Dashboard!$B$9),"Follow up on response","No action")))))))</f>
        <v/>
      </c>
    </row>
    <row r="73">
      <c r="A73" s="18" t="n"/>
      <c r="B73" s="18" t="n"/>
      <c r="C73" s="18" t="n"/>
      <c r="D73" s="18" t="n"/>
      <c r="E73" s="18" t="n"/>
      <c r="F73" s="19" t="n"/>
      <c r="G73" s="19" t="n"/>
      <c r="H73" s="18" t="n"/>
      <c r="I73" s="18" t="n"/>
      <c r="J73" s="19" t="n"/>
      <c r="K73" s="18" t="n"/>
      <c r="L73" s="19" t="n"/>
      <c r="M73" s="19" t="n"/>
      <c r="N73" s="18" t="n"/>
      <c r="O73" s="19" t="n"/>
      <c r="P73" s="19" t="n"/>
      <c r="Q73" s="18" t="n"/>
      <c r="R73" s="19" t="n"/>
      <c r="S73" s="20" t="n"/>
      <c r="T73" s="21">
        <f>IF($A73="","",IF(OR($F73="",$L73=""),"",MAX(0,$L73-$F73)))</f>
        <v/>
      </c>
      <c r="U73" s="21">
        <f>IF($A73="","",IF(OR($L73="",$M73=""),"",MAX(0,$M73-$L73)))</f>
        <v/>
      </c>
      <c r="V73" s="21">
        <f>IF($A73="","",IF($K73&lt;&gt;"Pending","",IF($F73="","",MAX(0,Dashboard!$B$4-$F73))))</f>
        <v/>
      </c>
      <c r="W73" s="22">
        <f>IF($A73="","",IF(COUNTIF($A$2:$A$251,$A73)&gt;1,"Duplicate Application ID",IF($B73="","Missing applicant alias",IF($C73="","Missing program",IF($D73="","Missing term",IF($E73="","Missing delivery site",IF($F73="","Missing received date",IF($H73="","Missing priority",IF($I73="","Missing reviewer",IF($J73="","Missing decision due date",IF($K73="","Missing decision",IF($N73="","Missing applicant response",IF($Q73="","Missing enrollment status",IF(AND($G73&lt;&gt;"",$G73&lt;$F73),"File complete before receipt",IF(AND($J73&lt;&gt;"",$J73&lt;$F73),"Due date before receipt",IF(AND($K73="Pending",$L73&lt;&gt;""),"Pending record has decision date",IF(AND($K73&lt;&gt;"Pending",$L73=""),"Missing decision date",IF(AND($L73&lt;&gt;"",$L73&lt;$F73),"Decision before receipt",IF(AND($M73&lt;&gt;"",$L73=""),"Notification without decision",IF(AND($M73&lt;&gt;"",$L73&lt;&gt;"",$M73&lt;$L73),"Notification before decision",IF(AND(OR($K73="Admit",$K73="Deny",$K73="Waitlist"),$M73=""),"Missing notification date",IF(AND(OR($N73="Accepted",$N73="Declined"),$O73=""),"Missing response date",IF(AND($O73&lt;&gt;"",$N73="Awaiting"),"Awaiting response has response date",IF(AND($O73&lt;&gt;"",$M73=""),"Response without notification",IF(AND($O73&lt;&gt;"",$M73&lt;&gt;"",$O73&lt;$M73),"Response before notification",IF(AND($P73&lt;&gt;"",$O73=""),"Deposit without response date",IF(AND($R73&lt;&gt;"",$R73&gt;Dashboard!$B$4),"Last reviewed after as-of date","OK")))))))))))))))))))))))))))</f>
        <v/>
      </c>
      <c r="X73" s="22">
        <f>IF($A73="","",IF($W73&lt;&gt;"OK","Fix record",IF(AND($K73="Pending",$J73&lt;Dashboard!$B$4),"Decision overdue",IF(AND($K73="Pending",$J73&gt;=Dashboard!$B$4,$J73&lt;=Dashboard!$B$4+Dashboard!$B$8),"Decision due soon",IF(AND(OR($K73="Admit",$K73="Deny",$K73="Waitlist"),$L73&lt;&gt;"",$M73=""),"Send notification",IF(AND($U73&lt;&gt;"",$U73&gt;Dashboard!$B$10),"Notification delayed",IF(AND($K73="Admit",$N73="Awaiting",$M73&lt;&gt;"",Dashboard!$B$4-$M73&gt;=Dashboard!$B$9),"Follow up on response","No action")))))))</f>
        <v/>
      </c>
    </row>
    <row r="74">
      <c r="A74" s="18" t="n"/>
      <c r="B74" s="18" t="n"/>
      <c r="C74" s="18" t="n"/>
      <c r="D74" s="18" t="n"/>
      <c r="E74" s="18" t="n"/>
      <c r="F74" s="19" t="n"/>
      <c r="G74" s="19" t="n"/>
      <c r="H74" s="18" t="n"/>
      <c r="I74" s="18" t="n"/>
      <c r="J74" s="19" t="n"/>
      <c r="K74" s="18" t="n"/>
      <c r="L74" s="19" t="n"/>
      <c r="M74" s="19" t="n"/>
      <c r="N74" s="18" t="n"/>
      <c r="O74" s="19" t="n"/>
      <c r="P74" s="19" t="n"/>
      <c r="Q74" s="18" t="n"/>
      <c r="R74" s="19" t="n"/>
      <c r="S74" s="20" t="n"/>
      <c r="T74" s="21">
        <f>IF($A74="","",IF(OR($F74="",$L74=""),"",MAX(0,$L74-$F74)))</f>
        <v/>
      </c>
      <c r="U74" s="21">
        <f>IF($A74="","",IF(OR($L74="",$M74=""),"",MAX(0,$M74-$L74)))</f>
        <v/>
      </c>
      <c r="V74" s="21">
        <f>IF($A74="","",IF($K74&lt;&gt;"Pending","",IF($F74="","",MAX(0,Dashboard!$B$4-$F74))))</f>
        <v/>
      </c>
      <c r="W74" s="22">
        <f>IF($A74="","",IF(COUNTIF($A$2:$A$251,$A74)&gt;1,"Duplicate Application ID",IF($B74="","Missing applicant alias",IF($C74="","Missing program",IF($D74="","Missing term",IF($E74="","Missing delivery site",IF($F74="","Missing received date",IF($H74="","Missing priority",IF($I74="","Missing reviewer",IF($J74="","Missing decision due date",IF($K74="","Missing decision",IF($N74="","Missing applicant response",IF($Q74="","Missing enrollment status",IF(AND($G74&lt;&gt;"",$G74&lt;$F74),"File complete before receipt",IF(AND($J74&lt;&gt;"",$J74&lt;$F74),"Due date before receipt",IF(AND($K74="Pending",$L74&lt;&gt;""),"Pending record has decision date",IF(AND($K74&lt;&gt;"Pending",$L74=""),"Missing decision date",IF(AND($L74&lt;&gt;"",$L74&lt;$F74),"Decision before receipt",IF(AND($M74&lt;&gt;"",$L74=""),"Notification without decision",IF(AND($M74&lt;&gt;"",$L74&lt;&gt;"",$M74&lt;$L74),"Notification before decision",IF(AND(OR($K74="Admit",$K74="Deny",$K74="Waitlist"),$M74=""),"Missing notification date",IF(AND(OR($N74="Accepted",$N74="Declined"),$O74=""),"Missing response date",IF(AND($O74&lt;&gt;"",$N74="Awaiting"),"Awaiting response has response date",IF(AND($O74&lt;&gt;"",$M74=""),"Response without notification",IF(AND($O74&lt;&gt;"",$M74&lt;&gt;"",$O74&lt;$M74),"Response before notification",IF(AND($P74&lt;&gt;"",$O74=""),"Deposit without response date",IF(AND($R74&lt;&gt;"",$R74&gt;Dashboard!$B$4),"Last reviewed after as-of date","OK")))))))))))))))))))))))))))</f>
        <v/>
      </c>
      <c r="X74" s="22">
        <f>IF($A74="","",IF($W74&lt;&gt;"OK","Fix record",IF(AND($K74="Pending",$J74&lt;Dashboard!$B$4),"Decision overdue",IF(AND($K74="Pending",$J74&gt;=Dashboard!$B$4,$J74&lt;=Dashboard!$B$4+Dashboard!$B$8),"Decision due soon",IF(AND(OR($K74="Admit",$K74="Deny",$K74="Waitlist"),$L74&lt;&gt;"",$M74=""),"Send notification",IF(AND($U74&lt;&gt;"",$U74&gt;Dashboard!$B$10),"Notification delayed",IF(AND($K74="Admit",$N74="Awaiting",$M74&lt;&gt;"",Dashboard!$B$4-$M74&gt;=Dashboard!$B$9),"Follow up on response","No action")))))))</f>
        <v/>
      </c>
    </row>
    <row r="75">
      <c r="A75" s="18" t="n"/>
      <c r="B75" s="18" t="n"/>
      <c r="C75" s="18" t="n"/>
      <c r="D75" s="18" t="n"/>
      <c r="E75" s="18" t="n"/>
      <c r="F75" s="19" t="n"/>
      <c r="G75" s="19" t="n"/>
      <c r="H75" s="18" t="n"/>
      <c r="I75" s="18" t="n"/>
      <c r="J75" s="19" t="n"/>
      <c r="K75" s="18" t="n"/>
      <c r="L75" s="19" t="n"/>
      <c r="M75" s="19" t="n"/>
      <c r="N75" s="18" t="n"/>
      <c r="O75" s="19" t="n"/>
      <c r="P75" s="19" t="n"/>
      <c r="Q75" s="18" t="n"/>
      <c r="R75" s="19" t="n"/>
      <c r="S75" s="20" t="n"/>
      <c r="T75" s="21">
        <f>IF($A75="","",IF(OR($F75="",$L75=""),"",MAX(0,$L75-$F75)))</f>
        <v/>
      </c>
      <c r="U75" s="21">
        <f>IF($A75="","",IF(OR($L75="",$M75=""),"",MAX(0,$M75-$L75)))</f>
        <v/>
      </c>
      <c r="V75" s="21">
        <f>IF($A75="","",IF($K75&lt;&gt;"Pending","",IF($F75="","",MAX(0,Dashboard!$B$4-$F75))))</f>
        <v/>
      </c>
      <c r="W75" s="22">
        <f>IF($A75="","",IF(COUNTIF($A$2:$A$251,$A75)&gt;1,"Duplicate Application ID",IF($B75="","Missing applicant alias",IF($C75="","Missing program",IF($D75="","Missing term",IF($E75="","Missing delivery site",IF($F75="","Missing received date",IF($H75="","Missing priority",IF($I75="","Missing reviewer",IF($J75="","Missing decision due date",IF($K75="","Missing decision",IF($N75="","Missing applicant response",IF($Q75="","Missing enrollment status",IF(AND($G75&lt;&gt;"",$G75&lt;$F75),"File complete before receipt",IF(AND($J75&lt;&gt;"",$J75&lt;$F75),"Due date before receipt",IF(AND($K75="Pending",$L75&lt;&gt;""),"Pending record has decision date",IF(AND($K75&lt;&gt;"Pending",$L75=""),"Missing decision date",IF(AND($L75&lt;&gt;"",$L75&lt;$F75),"Decision before receipt",IF(AND($M75&lt;&gt;"",$L75=""),"Notification without decision",IF(AND($M75&lt;&gt;"",$L75&lt;&gt;"",$M75&lt;$L75),"Notification before decision",IF(AND(OR($K75="Admit",$K75="Deny",$K75="Waitlist"),$M75=""),"Missing notification date",IF(AND(OR($N75="Accepted",$N75="Declined"),$O75=""),"Missing response date",IF(AND($O75&lt;&gt;"",$N75="Awaiting"),"Awaiting response has response date",IF(AND($O75&lt;&gt;"",$M75=""),"Response without notification",IF(AND($O75&lt;&gt;"",$M75&lt;&gt;"",$O75&lt;$M75),"Response before notification",IF(AND($P75&lt;&gt;"",$O75=""),"Deposit without response date",IF(AND($R75&lt;&gt;"",$R75&gt;Dashboard!$B$4),"Last reviewed after as-of date","OK")))))))))))))))))))))))))))</f>
        <v/>
      </c>
      <c r="X75" s="22">
        <f>IF($A75="","",IF($W75&lt;&gt;"OK","Fix record",IF(AND($K75="Pending",$J75&lt;Dashboard!$B$4),"Decision overdue",IF(AND($K75="Pending",$J75&gt;=Dashboard!$B$4,$J75&lt;=Dashboard!$B$4+Dashboard!$B$8),"Decision due soon",IF(AND(OR($K75="Admit",$K75="Deny",$K75="Waitlist"),$L75&lt;&gt;"",$M75=""),"Send notification",IF(AND($U75&lt;&gt;"",$U75&gt;Dashboard!$B$10),"Notification delayed",IF(AND($K75="Admit",$N75="Awaiting",$M75&lt;&gt;"",Dashboard!$B$4-$M75&gt;=Dashboard!$B$9),"Follow up on response","No action")))))))</f>
        <v/>
      </c>
    </row>
    <row r="76">
      <c r="A76" s="18" t="n"/>
      <c r="B76" s="18" t="n"/>
      <c r="C76" s="18" t="n"/>
      <c r="D76" s="18" t="n"/>
      <c r="E76" s="18" t="n"/>
      <c r="F76" s="19" t="n"/>
      <c r="G76" s="19" t="n"/>
      <c r="H76" s="18" t="n"/>
      <c r="I76" s="18" t="n"/>
      <c r="J76" s="19" t="n"/>
      <c r="K76" s="18" t="n"/>
      <c r="L76" s="19" t="n"/>
      <c r="M76" s="19" t="n"/>
      <c r="N76" s="18" t="n"/>
      <c r="O76" s="19" t="n"/>
      <c r="P76" s="19" t="n"/>
      <c r="Q76" s="18" t="n"/>
      <c r="R76" s="19" t="n"/>
      <c r="S76" s="20" t="n"/>
      <c r="T76" s="21">
        <f>IF($A76="","",IF(OR($F76="",$L76=""),"",MAX(0,$L76-$F76)))</f>
        <v/>
      </c>
      <c r="U76" s="21">
        <f>IF($A76="","",IF(OR($L76="",$M76=""),"",MAX(0,$M76-$L76)))</f>
        <v/>
      </c>
      <c r="V76" s="21">
        <f>IF($A76="","",IF($K76&lt;&gt;"Pending","",IF($F76="","",MAX(0,Dashboard!$B$4-$F76))))</f>
        <v/>
      </c>
      <c r="W76" s="22">
        <f>IF($A76="","",IF(COUNTIF($A$2:$A$251,$A76)&gt;1,"Duplicate Application ID",IF($B76="","Missing applicant alias",IF($C76="","Missing program",IF($D76="","Missing term",IF($E76="","Missing delivery site",IF($F76="","Missing received date",IF($H76="","Missing priority",IF($I76="","Missing reviewer",IF($J76="","Missing decision due date",IF($K76="","Missing decision",IF($N76="","Missing applicant response",IF($Q76="","Missing enrollment status",IF(AND($G76&lt;&gt;"",$G76&lt;$F76),"File complete before receipt",IF(AND($J76&lt;&gt;"",$J76&lt;$F76),"Due date before receipt",IF(AND($K76="Pending",$L76&lt;&gt;""),"Pending record has decision date",IF(AND($K76&lt;&gt;"Pending",$L76=""),"Missing decision date",IF(AND($L76&lt;&gt;"",$L76&lt;$F76),"Decision before receipt",IF(AND($M76&lt;&gt;"",$L76=""),"Notification without decision",IF(AND($M76&lt;&gt;"",$L76&lt;&gt;"",$M76&lt;$L76),"Notification before decision",IF(AND(OR($K76="Admit",$K76="Deny",$K76="Waitlist"),$M76=""),"Missing notification date",IF(AND(OR($N76="Accepted",$N76="Declined"),$O76=""),"Missing response date",IF(AND($O76&lt;&gt;"",$N76="Awaiting"),"Awaiting response has response date",IF(AND($O76&lt;&gt;"",$M76=""),"Response without notification",IF(AND($O76&lt;&gt;"",$M76&lt;&gt;"",$O76&lt;$M76),"Response before notification",IF(AND($P76&lt;&gt;"",$O76=""),"Deposit without response date",IF(AND($R76&lt;&gt;"",$R76&gt;Dashboard!$B$4),"Last reviewed after as-of date","OK")))))))))))))))))))))))))))</f>
        <v/>
      </c>
      <c r="X76" s="22">
        <f>IF($A76="","",IF($W76&lt;&gt;"OK","Fix record",IF(AND($K76="Pending",$J76&lt;Dashboard!$B$4),"Decision overdue",IF(AND($K76="Pending",$J76&gt;=Dashboard!$B$4,$J76&lt;=Dashboard!$B$4+Dashboard!$B$8),"Decision due soon",IF(AND(OR($K76="Admit",$K76="Deny",$K76="Waitlist"),$L76&lt;&gt;"",$M76=""),"Send notification",IF(AND($U76&lt;&gt;"",$U76&gt;Dashboard!$B$10),"Notification delayed",IF(AND($K76="Admit",$N76="Awaiting",$M76&lt;&gt;"",Dashboard!$B$4-$M76&gt;=Dashboard!$B$9),"Follow up on response","No action")))))))</f>
        <v/>
      </c>
    </row>
    <row r="77">
      <c r="A77" s="18" t="n"/>
      <c r="B77" s="18" t="n"/>
      <c r="C77" s="18" t="n"/>
      <c r="D77" s="18" t="n"/>
      <c r="E77" s="18" t="n"/>
      <c r="F77" s="19" t="n"/>
      <c r="G77" s="19" t="n"/>
      <c r="H77" s="18" t="n"/>
      <c r="I77" s="18" t="n"/>
      <c r="J77" s="19" t="n"/>
      <c r="K77" s="18" t="n"/>
      <c r="L77" s="19" t="n"/>
      <c r="M77" s="19" t="n"/>
      <c r="N77" s="18" t="n"/>
      <c r="O77" s="19" t="n"/>
      <c r="P77" s="19" t="n"/>
      <c r="Q77" s="18" t="n"/>
      <c r="R77" s="19" t="n"/>
      <c r="S77" s="20" t="n"/>
      <c r="T77" s="21">
        <f>IF($A77="","",IF(OR($F77="",$L77=""),"",MAX(0,$L77-$F77)))</f>
        <v/>
      </c>
      <c r="U77" s="21">
        <f>IF($A77="","",IF(OR($L77="",$M77=""),"",MAX(0,$M77-$L77)))</f>
        <v/>
      </c>
      <c r="V77" s="21">
        <f>IF($A77="","",IF($K77&lt;&gt;"Pending","",IF($F77="","",MAX(0,Dashboard!$B$4-$F77))))</f>
        <v/>
      </c>
      <c r="W77" s="22">
        <f>IF($A77="","",IF(COUNTIF($A$2:$A$251,$A77)&gt;1,"Duplicate Application ID",IF($B77="","Missing applicant alias",IF($C77="","Missing program",IF($D77="","Missing term",IF($E77="","Missing delivery site",IF($F77="","Missing received date",IF($H77="","Missing priority",IF($I77="","Missing reviewer",IF($J77="","Missing decision due date",IF($K77="","Missing decision",IF($N77="","Missing applicant response",IF($Q77="","Missing enrollment status",IF(AND($G77&lt;&gt;"",$G77&lt;$F77),"File complete before receipt",IF(AND($J77&lt;&gt;"",$J77&lt;$F77),"Due date before receipt",IF(AND($K77="Pending",$L77&lt;&gt;""),"Pending record has decision date",IF(AND($K77&lt;&gt;"Pending",$L77=""),"Missing decision date",IF(AND($L77&lt;&gt;"",$L77&lt;$F77),"Decision before receipt",IF(AND($M77&lt;&gt;"",$L77=""),"Notification without decision",IF(AND($M77&lt;&gt;"",$L77&lt;&gt;"",$M77&lt;$L77),"Notification before decision",IF(AND(OR($K77="Admit",$K77="Deny",$K77="Waitlist"),$M77=""),"Missing notification date",IF(AND(OR($N77="Accepted",$N77="Declined"),$O77=""),"Missing response date",IF(AND($O77&lt;&gt;"",$N77="Awaiting"),"Awaiting response has response date",IF(AND($O77&lt;&gt;"",$M77=""),"Response without notification",IF(AND($O77&lt;&gt;"",$M77&lt;&gt;"",$O77&lt;$M77),"Response before notification",IF(AND($P77&lt;&gt;"",$O77=""),"Deposit without response date",IF(AND($R77&lt;&gt;"",$R77&gt;Dashboard!$B$4),"Last reviewed after as-of date","OK")))))))))))))))))))))))))))</f>
        <v/>
      </c>
      <c r="X77" s="22">
        <f>IF($A77="","",IF($W77&lt;&gt;"OK","Fix record",IF(AND($K77="Pending",$J77&lt;Dashboard!$B$4),"Decision overdue",IF(AND($K77="Pending",$J77&gt;=Dashboard!$B$4,$J77&lt;=Dashboard!$B$4+Dashboard!$B$8),"Decision due soon",IF(AND(OR($K77="Admit",$K77="Deny",$K77="Waitlist"),$L77&lt;&gt;"",$M77=""),"Send notification",IF(AND($U77&lt;&gt;"",$U77&gt;Dashboard!$B$10),"Notification delayed",IF(AND($K77="Admit",$N77="Awaiting",$M77&lt;&gt;"",Dashboard!$B$4-$M77&gt;=Dashboard!$B$9),"Follow up on response","No action")))))))</f>
        <v/>
      </c>
    </row>
    <row r="78">
      <c r="A78" s="18" t="n"/>
      <c r="B78" s="18" t="n"/>
      <c r="C78" s="18" t="n"/>
      <c r="D78" s="18" t="n"/>
      <c r="E78" s="18" t="n"/>
      <c r="F78" s="19" t="n"/>
      <c r="G78" s="19" t="n"/>
      <c r="H78" s="18" t="n"/>
      <c r="I78" s="18" t="n"/>
      <c r="J78" s="19" t="n"/>
      <c r="K78" s="18" t="n"/>
      <c r="L78" s="19" t="n"/>
      <c r="M78" s="19" t="n"/>
      <c r="N78" s="18" t="n"/>
      <c r="O78" s="19" t="n"/>
      <c r="P78" s="19" t="n"/>
      <c r="Q78" s="18" t="n"/>
      <c r="R78" s="19" t="n"/>
      <c r="S78" s="20" t="n"/>
      <c r="T78" s="21">
        <f>IF($A78="","",IF(OR($F78="",$L78=""),"",MAX(0,$L78-$F78)))</f>
        <v/>
      </c>
      <c r="U78" s="21">
        <f>IF($A78="","",IF(OR($L78="",$M78=""),"",MAX(0,$M78-$L78)))</f>
        <v/>
      </c>
      <c r="V78" s="21">
        <f>IF($A78="","",IF($K78&lt;&gt;"Pending","",IF($F78="","",MAX(0,Dashboard!$B$4-$F78))))</f>
        <v/>
      </c>
      <c r="W78" s="22">
        <f>IF($A78="","",IF(COUNTIF($A$2:$A$251,$A78)&gt;1,"Duplicate Application ID",IF($B78="","Missing applicant alias",IF($C78="","Missing program",IF($D78="","Missing term",IF($E78="","Missing delivery site",IF($F78="","Missing received date",IF($H78="","Missing priority",IF($I78="","Missing reviewer",IF($J78="","Missing decision due date",IF($K78="","Missing decision",IF($N78="","Missing applicant response",IF($Q78="","Missing enrollment status",IF(AND($G78&lt;&gt;"",$G78&lt;$F78),"File complete before receipt",IF(AND($J78&lt;&gt;"",$J78&lt;$F78),"Due date before receipt",IF(AND($K78="Pending",$L78&lt;&gt;""),"Pending record has decision date",IF(AND($K78&lt;&gt;"Pending",$L78=""),"Missing decision date",IF(AND($L78&lt;&gt;"",$L78&lt;$F78),"Decision before receipt",IF(AND($M78&lt;&gt;"",$L78=""),"Notification without decision",IF(AND($M78&lt;&gt;"",$L78&lt;&gt;"",$M78&lt;$L78),"Notification before decision",IF(AND(OR($K78="Admit",$K78="Deny",$K78="Waitlist"),$M78=""),"Missing notification date",IF(AND(OR($N78="Accepted",$N78="Declined"),$O78=""),"Missing response date",IF(AND($O78&lt;&gt;"",$N78="Awaiting"),"Awaiting response has response date",IF(AND($O78&lt;&gt;"",$M78=""),"Response without notification",IF(AND($O78&lt;&gt;"",$M78&lt;&gt;"",$O78&lt;$M78),"Response before notification",IF(AND($P78&lt;&gt;"",$O78=""),"Deposit without response date",IF(AND($R78&lt;&gt;"",$R78&gt;Dashboard!$B$4),"Last reviewed after as-of date","OK")))))))))))))))))))))))))))</f>
        <v/>
      </c>
      <c r="X78" s="22">
        <f>IF($A78="","",IF($W78&lt;&gt;"OK","Fix record",IF(AND($K78="Pending",$J78&lt;Dashboard!$B$4),"Decision overdue",IF(AND($K78="Pending",$J78&gt;=Dashboard!$B$4,$J78&lt;=Dashboard!$B$4+Dashboard!$B$8),"Decision due soon",IF(AND(OR($K78="Admit",$K78="Deny",$K78="Waitlist"),$L78&lt;&gt;"",$M78=""),"Send notification",IF(AND($U78&lt;&gt;"",$U78&gt;Dashboard!$B$10),"Notification delayed",IF(AND($K78="Admit",$N78="Awaiting",$M78&lt;&gt;"",Dashboard!$B$4-$M78&gt;=Dashboard!$B$9),"Follow up on response","No action")))))))</f>
        <v/>
      </c>
    </row>
    <row r="79">
      <c r="A79" s="18" t="n"/>
      <c r="B79" s="18" t="n"/>
      <c r="C79" s="18" t="n"/>
      <c r="D79" s="18" t="n"/>
      <c r="E79" s="18" t="n"/>
      <c r="F79" s="19" t="n"/>
      <c r="G79" s="19" t="n"/>
      <c r="H79" s="18" t="n"/>
      <c r="I79" s="18" t="n"/>
      <c r="J79" s="19" t="n"/>
      <c r="K79" s="18" t="n"/>
      <c r="L79" s="19" t="n"/>
      <c r="M79" s="19" t="n"/>
      <c r="N79" s="18" t="n"/>
      <c r="O79" s="19" t="n"/>
      <c r="P79" s="19" t="n"/>
      <c r="Q79" s="18" t="n"/>
      <c r="R79" s="19" t="n"/>
      <c r="S79" s="20" t="n"/>
      <c r="T79" s="21">
        <f>IF($A79="","",IF(OR($F79="",$L79=""),"",MAX(0,$L79-$F79)))</f>
        <v/>
      </c>
      <c r="U79" s="21">
        <f>IF($A79="","",IF(OR($L79="",$M79=""),"",MAX(0,$M79-$L79)))</f>
        <v/>
      </c>
      <c r="V79" s="21">
        <f>IF($A79="","",IF($K79&lt;&gt;"Pending","",IF($F79="","",MAX(0,Dashboard!$B$4-$F79))))</f>
        <v/>
      </c>
      <c r="W79" s="22">
        <f>IF($A79="","",IF(COUNTIF($A$2:$A$251,$A79)&gt;1,"Duplicate Application ID",IF($B79="","Missing applicant alias",IF($C79="","Missing program",IF($D79="","Missing term",IF($E79="","Missing delivery site",IF($F79="","Missing received date",IF($H79="","Missing priority",IF($I79="","Missing reviewer",IF($J79="","Missing decision due date",IF($K79="","Missing decision",IF($N79="","Missing applicant response",IF($Q79="","Missing enrollment status",IF(AND($G79&lt;&gt;"",$G79&lt;$F79),"File complete before receipt",IF(AND($J79&lt;&gt;"",$J79&lt;$F79),"Due date before receipt",IF(AND($K79="Pending",$L79&lt;&gt;""),"Pending record has decision date",IF(AND($K79&lt;&gt;"Pending",$L79=""),"Missing decision date",IF(AND($L79&lt;&gt;"",$L79&lt;$F79),"Decision before receipt",IF(AND($M79&lt;&gt;"",$L79=""),"Notification without decision",IF(AND($M79&lt;&gt;"",$L79&lt;&gt;"",$M79&lt;$L79),"Notification before decision",IF(AND(OR($K79="Admit",$K79="Deny",$K79="Waitlist"),$M79=""),"Missing notification date",IF(AND(OR($N79="Accepted",$N79="Declined"),$O79=""),"Missing response date",IF(AND($O79&lt;&gt;"",$N79="Awaiting"),"Awaiting response has response date",IF(AND($O79&lt;&gt;"",$M79=""),"Response without notification",IF(AND($O79&lt;&gt;"",$M79&lt;&gt;"",$O79&lt;$M79),"Response before notification",IF(AND($P79&lt;&gt;"",$O79=""),"Deposit without response date",IF(AND($R79&lt;&gt;"",$R79&gt;Dashboard!$B$4),"Last reviewed after as-of date","OK")))))))))))))))))))))))))))</f>
        <v/>
      </c>
      <c r="X79" s="22">
        <f>IF($A79="","",IF($W79&lt;&gt;"OK","Fix record",IF(AND($K79="Pending",$J79&lt;Dashboard!$B$4),"Decision overdue",IF(AND($K79="Pending",$J79&gt;=Dashboard!$B$4,$J79&lt;=Dashboard!$B$4+Dashboard!$B$8),"Decision due soon",IF(AND(OR($K79="Admit",$K79="Deny",$K79="Waitlist"),$L79&lt;&gt;"",$M79=""),"Send notification",IF(AND($U79&lt;&gt;"",$U79&gt;Dashboard!$B$10),"Notification delayed",IF(AND($K79="Admit",$N79="Awaiting",$M79&lt;&gt;"",Dashboard!$B$4-$M79&gt;=Dashboard!$B$9),"Follow up on response","No action")))))))</f>
        <v/>
      </c>
    </row>
    <row r="80">
      <c r="A80" s="18" t="n"/>
      <c r="B80" s="18" t="n"/>
      <c r="C80" s="18" t="n"/>
      <c r="D80" s="18" t="n"/>
      <c r="E80" s="18" t="n"/>
      <c r="F80" s="19" t="n"/>
      <c r="G80" s="19" t="n"/>
      <c r="H80" s="18" t="n"/>
      <c r="I80" s="18" t="n"/>
      <c r="J80" s="19" t="n"/>
      <c r="K80" s="18" t="n"/>
      <c r="L80" s="19" t="n"/>
      <c r="M80" s="19" t="n"/>
      <c r="N80" s="18" t="n"/>
      <c r="O80" s="19" t="n"/>
      <c r="P80" s="19" t="n"/>
      <c r="Q80" s="18" t="n"/>
      <c r="R80" s="19" t="n"/>
      <c r="S80" s="20" t="n"/>
      <c r="T80" s="21">
        <f>IF($A80="","",IF(OR($F80="",$L80=""),"",MAX(0,$L80-$F80)))</f>
        <v/>
      </c>
      <c r="U80" s="21">
        <f>IF($A80="","",IF(OR($L80="",$M80=""),"",MAX(0,$M80-$L80)))</f>
        <v/>
      </c>
      <c r="V80" s="21">
        <f>IF($A80="","",IF($K80&lt;&gt;"Pending","",IF($F80="","",MAX(0,Dashboard!$B$4-$F80))))</f>
        <v/>
      </c>
      <c r="W80" s="22">
        <f>IF($A80="","",IF(COUNTIF($A$2:$A$251,$A80)&gt;1,"Duplicate Application ID",IF($B80="","Missing applicant alias",IF($C80="","Missing program",IF($D80="","Missing term",IF($E80="","Missing delivery site",IF($F80="","Missing received date",IF($H80="","Missing priority",IF($I80="","Missing reviewer",IF($J80="","Missing decision due date",IF($K80="","Missing decision",IF($N80="","Missing applicant response",IF($Q80="","Missing enrollment status",IF(AND($G80&lt;&gt;"",$G80&lt;$F80),"File complete before receipt",IF(AND($J80&lt;&gt;"",$J80&lt;$F80),"Due date before receipt",IF(AND($K80="Pending",$L80&lt;&gt;""),"Pending record has decision date",IF(AND($K80&lt;&gt;"Pending",$L80=""),"Missing decision date",IF(AND($L80&lt;&gt;"",$L80&lt;$F80),"Decision before receipt",IF(AND($M80&lt;&gt;"",$L80=""),"Notification without decision",IF(AND($M80&lt;&gt;"",$L80&lt;&gt;"",$M80&lt;$L80),"Notification before decision",IF(AND(OR($K80="Admit",$K80="Deny",$K80="Waitlist"),$M80=""),"Missing notification date",IF(AND(OR($N80="Accepted",$N80="Declined"),$O80=""),"Missing response date",IF(AND($O80&lt;&gt;"",$N80="Awaiting"),"Awaiting response has response date",IF(AND($O80&lt;&gt;"",$M80=""),"Response without notification",IF(AND($O80&lt;&gt;"",$M80&lt;&gt;"",$O80&lt;$M80),"Response before notification",IF(AND($P80&lt;&gt;"",$O80=""),"Deposit without response date",IF(AND($R80&lt;&gt;"",$R80&gt;Dashboard!$B$4),"Last reviewed after as-of date","OK")))))))))))))))))))))))))))</f>
        <v/>
      </c>
      <c r="X80" s="22">
        <f>IF($A80="","",IF($W80&lt;&gt;"OK","Fix record",IF(AND($K80="Pending",$J80&lt;Dashboard!$B$4),"Decision overdue",IF(AND($K80="Pending",$J80&gt;=Dashboard!$B$4,$J80&lt;=Dashboard!$B$4+Dashboard!$B$8),"Decision due soon",IF(AND(OR($K80="Admit",$K80="Deny",$K80="Waitlist"),$L80&lt;&gt;"",$M80=""),"Send notification",IF(AND($U80&lt;&gt;"",$U80&gt;Dashboard!$B$10),"Notification delayed",IF(AND($K80="Admit",$N80="Awaiting",$M80&lt;&gt;"",Dashboard!$B$4-$M80&gt;=Dashboard!$B$9),"Follow up on response","No action")))))))</f>
        <v/>
      </c>
    </row>
    <row r="81">
      <c r="A81" s="18" t="n"/>
      <c r="B81" s="18" t="n"/>
      <c r="C81" s="18" t="n"/>
      <c r="D81" s="18" t="n"/>
      <c r="E81" s="18" t="n"/>
      <c r="F81" s="19" t="n"/>
      <c r="G81" s="19" t="n"/>
      <c r="H81" s="18" t="n"/>
      <c r="I81" s="18" t="n"/>
      <c r="J81" s="19" t="n"/>
      <c r="K81" s="18" t="n"/>
      <c r="L81" s="19" t="n"/>
      <c r="M81" s="19" t="n"/>
      <c r="N81" s="18" t="n"/>
      <c r="O81" s="19" t="n"/>
      <c r="P81" s="19" t="n"/>
      <c r="Q81" s="18" t="n"/>
      <c r="R81" s="19" t="n"/>
      <c r="S81" s="20" t="n"/>
      <c r="T81" s="21">
        <f>IF($A81="","",IF(OR($F81="",$L81=""),"",MAX(0,$L81-$F81)))</f>
        <v/>
      </c>
      <c r="U81" s="21">
        <f>IF($A81="","",IF(OR($L81="",$M81=""),"",MAX(0,$M81-$L81)))</f>
        <v/>
      </c>
      <c r="V81" s="21">
        <f>IF($A81="","",IF($K81&lt;&gt;"Pending","",IF($F81="","",MAX(0,Dashboard!$B$4-$F81))))</f>
        <v/>
      </c>
      <c r="W81" s="22">
        <f>IF($A81="","",IF(COUNTIF($A$2:$A$251,$A81)&gt;1,"Duplicate Application ID",IF($B81="","Missing applicant alias",IF($C81="","Missing program",IF($D81="","Missing term",IF($E81="","Missing delivery site",IF($F81="","Missing received date",IF($H81="","Missing priority",IF($I81="","Missing reviewer",IF($J81="","Missing decision due date",IF($K81="","Missing decision",IF($N81="","Missing applicant response",IF($Q81="","Missing enrollment status",IF(AND($G81&lt;&gt;"",$G81&lt;$F81),"File complete before receipt",IF(AND($J81&lt;&gt;"",$J81&lt;$F81),"Due date before receipt",IF(AND($K81="Pending",$L81&lt;&gt;""),"Pending record has decision date",IF(AND($K81&lt;&gt;"Pending",$L81=""),"Missing decision date",IF(AND($L81&lt;&gt;"",$L81&lt;$F81),"Decision before receipt",IF(AND($M81&lt;&gt;"",$L81=""),"Notification without decision",IF(AND($M81&lt;&gt;"",$L81&lt;&gt;"",$M81&lt;$L81),"Notification before decision",IF(AND(OR($K81="Admit",$K81="Deny",$K81="Waitlist"),$M81=""),"Missing notification date",IF(AND(OR($N81="Accepted",$N81="Declined"),$O81=""),"Missing response date",IF(AND($O81&lt;&gt;"",$N81="Awaiting"),"Awaiting response has response date",IF(AND($O81&lt;&gt;"",$M81=""),"Response without notification",IF(AND($O81&lt;&gt;"",$M81&lt;&gt;"",$O81&lt;$M81),"Response before notification",IF(AND($P81&lt;&gt;"",$O81=""),"Deposit without response date",IF(AND($R81&lt;&gt;"",$R81&gt;Dashboard!$B$4),"Last reviewed after as-of date","OK")))))))))))))))))))))))))))</f>
        <v/>
      </c>
      <c r="X81" s="22">
        <f>IF($A81="","",IF($W81&lt;&gt;"OK","Fix record",IF(AND($K81="Pending",$J81&lt;Dashboard!$B$4),"Decision overdue",IF(AND($K81="Pending",$J81&gt;=Dashboard!$B$4,$J81&lt;=Dashboard!$B$4+Dashboard!$B$8),"Decision due soon",IF(AND(OR($K81="Admit",$K81="Deny",$K81="Waitlist"),$L81&lt;&gt;"",$M81=""),"Send notification",IF(AND($U81&lt;&gt;"",$U81&gt;Dashboard!$B$10),"Notification delayed",IF(AND($K81="Admit",$N81="Awaiting",$M81&lt;&gt;"",Dashboard!$B$4-$M81&gt;=Dashboard!$B$9),"Follow up on response","No action")))))))</f>
        <v/>
      </c>
    </row>
    <row r="82">
      <c r="A82" s="18" t="n"/>
      <c r="B82" s="18" t="n"/>
      <c r="C82" s="18" t="n"/>
      <c r="D82" s="18" t="n"/>
      <c r="E82" s="18" t="n"/>
      <c r="F82" s="19" t="n"/>
      <c r="G82" s="19" t="n"/>
      <c r="H82" s="18" t="n"/>
      <c r="I82" s="18" t="n"/>
      <c r="J82" s="19" t="n"/>
      <c r="K82" s="18" t="n"/>
      <c r="L82" s="19" t="n"/>
      <c r="M82" s="19" t="n"/>
      <c r="N82" s="18" t="n"/>
      <c r="O82" s="19" t="n"/>
      <c r="P82" s="19" t="n"/>
      <c r="Q82" s="18" t="n"/>
      <c r="R82" s="19" t="n"/>
      <c r="S82" s="20" t="n"/>
      <c r="T82" s="21">
        <f>IF($A82="","",IF(OR($F82="",$L82=""),"",MAX(0,$L82-$F82)))</f>
        <v/>
      </c>
      <c r="U82" s="21">
        <f>IF($A82="","",IF(OR($L82="",$M82=""),"",MAX(0,$M82-$L82)))</f>
        <v/>
      </c>
      <c r="V82" s="21">
        <f>IF($A82="","",IF($K82&lt;&gt;"Pending","",IF($F82="","",MAX(0,Dashboard!$B$4-$F82))))</f>
        <v/>
      </c>
      <c r="W82" s="22">
        <f>IF($A82="","",IF(COUNTIF($A$2:$A$251,$A82)&gt;1,"Duplicate Application ID",IF($B82="","Missing applicant alias",IF($C82="","Missing program",IF($D82="","Missing term",IF($E82="","Missing delivery site",IF($F82="","Missing received date",IF($H82="","Missing priority",IF($I82="","Missing reviewer",IF($J82="","Missing decision due date",IF($K82="","Missing decision",IF($N82="","Missing applicant response",IF($Q82="","Missing enrollment status",IF(AND($G82&lt;&gt;"",$G82&lt;$F82),"File complete before receipt",IF(AND($J82&lt;&gt;"",$J82&lt;$F82),"Due date before receipt",IF(AND($K82="Pending",$L82&lt;&gt;""),"Pending record has decision date",IF(AND($K82&lt;&gt;"Pending",$L82=""),"Missing decision date",IF(AND($L82&lt;&gt;"",$L82&lt;$F82),"Decision before receipt",IF(AND($M82&lt;&gt;"",$L82=""),"Notification without decision",IF(AND($M82&lt;&gt;"",$L82&lt;&gt;"",$M82&lt;$L82),"Notification before decision",IF(AND(OR($K82="Admit",$K82="Deny",$K82="Waitlist"),$M82=""),"Missing notification date",IF(AND(OR($N82="Accepted",$N82="Declined"),$O82=""),"Missing response date",IF(AND($O82&lt;&gt;"",$N82="Awaiting"),"Awaiting response has response date",IF(AND($O82&lt;&gt;"",$M82=""),"Response without notification",IF(AND($O82&lt;&gt;"",$M82&lt;&gt;"",$O82&lt;$M82),"Response before notification",IF(AND($P82&lt;&gt;"",$O82=""),"Deposit without response date",IF(AND($R82&lt;&gt;"",$R82&gt;Dashboard!$B$4),"Last reviewed after as-of date","OK")))))))))))))))))))))))))))</f>
        <v/>
      </c>
      <c r="X82" s="22">
        <f>IF($A82="","",IF($W82&lt;&gt;"OK","Fix record",IF(AND($K82="Pending",$J82&lt;Dashboard!$B$4),"Decision overdue",IF(AND($K82="Pending",$J82&gt;=Dashboard!$B$4,$J82&lt;=Dashboard!$B$4+Dashboard!$B$8),"Decision due soon",IF(AND(OR($K82="Admit",$K82="Deny",$K82="Waitlist"),$L82&lt;&gt;"",$M82=""),"Send notification",IF(AND($U82&lt;&gt;"",$U82&gt;Dashboard!$B$10),"Notification delayed",IF(AND($K82="Admit",$N82="Awaiting",$M82&lt;&gt;"",Dashboard!$B$4-$M82&gt;=Dashboard!$B$9),"Follow up on response","No action")))))))</f>
        <v/>
      </c>
    </row>
    <row r="83">
      <c r="A83" s="18" t="n"/>
      <c r="B83" s="18" t="n"/>
      <c r="C83" s="18" t="n"/>
      <c r="D83" s="18" t="n"/>
      <c r="E83" s="18" t="n"/>
      <c r="F83" s="19" t="n"/>
      <c r="G83" s="19" t="n"/>
      <c r="H83" s="18" t="n"/>
      <c r="I83" s="18" t="n"/>
      <c r="J83" s="19" t="n"/>
      <c r="K83" s="18" t="n"/>
      <c r="L83" s="19" t="n"/>
      <c r="M83" s="19" t="n"/>
      <c r="N83" s="18" t="n"/>
      <c r="O83" s="19" t="n"/>
      <c r="P83" s="19" t="n"/>
      <c r="Q83" s="18" t="n"/>
      <c r="R83" s="19" t="n"/>
      <c r="S83" s="20" t="n"/>
      <c r="T83" s="21">
        <f>IF($A83="","",IF(OR($F83="",$L83=""),"",MAX(0,$L83-$F83)))</f>
        <v/>
      </c>
      <c r="U83" s="21">
        <f>IF($A83="","",IF(OR($L83="",$M83=""),"",MAX(0,$M83-$L83)))</f>
        <v/>
      </c>
      <c r="V83" s="21">
        <f>IF($A83="","",IF($K83&lt;&gt;"Pending","",IF($F83="","",MAX(0,Dashboard!$B$4-$F83))))</f>
        <v/>
      </c>
      <c r="W83" s="22">
        <f>IF($A83="","",IF(COUNTIF($A$2:$A$251,$A83)&gt;1,"Duplicate Application ID",IF($B83="","Missing applicant alias",IF($C83="","Missing program",IF($D83="","Missing term",IF($E83="","Missing delivery site",IF($F83="","Missing received date",IF($H83="","Missing priority",IF($I83="","Missing reviewer",IF($J83="","Missing decision due date",IF($K83="","Missing decision",IF($N83="","Missing applicant response",IF($Q83="","Missing enrollment status",IF(AND($G83&lt;&gt;"",$G83&lt;$F83),"File complete before receipt",IF(AND($J83&lt;&gt;"",$J83&lt;$F83),"Due date before receipt",IF(AND($K83="Pending",$L83&lt;&gt;""),"Pending record has decision date",IF(AND($K83&lt;&gt;"Pending",$L83=""),"Missing decision date",IF(AND($L83&lt;&gt;"",$L83&lt;$F83),"Decision before receipt",IF(AND($M83&lt;&gt;"",$L83=""),"Notification without decision",IF(AND($M83&lt;&gt;"",$L83&lt;&gt;"",$M83&lt;$L83),"Notification before decision",IF(AND(OR($K83="Admit",$K83="Deny",$K83="Waitlist"),$M83=""),"Missing notification date",IF(AND(OR($N83="Accepted",$N83="Declined"),$O83=""),"Missing response date",IF(AND($O83&lt;&gt;"",$N83="Awaiting"),"Awaiting response has response date",IF(AND($O83&lt;&gt;"",$M83=""),"Response without notification",IF(AND($O83&lt;&gt;"",$M83&lt;&gt;"",$O83&lt;$M83),"Response before notification",IF(AND($P83&lt;&gt;"",$O83=""),"Deposit without response date",IF(AND($R83&lt;&gt;"",$R83&gt;Dashboard!$B$4),"Last reviewed after as-of date","OK")))))))))))))))))))))))))))</f>
        <v/>
      </c>
      <c r="X83" s="22">
        <f>IF($A83="","",IF($W83&lt;&gt;"OK","Fix record",IF(AND($K83="Pending",$J83&lt;Dashboard!$B$4),"Decision overdue",IF(AND($K83="Pending",$J83&gt;=Dashboard!$B$4,$J83&lt;=Dashboard!$B$4+Dashboard!$B$8),"Decision due soon",IF(AND(OR($K83="Admit",$K83="Deny",$K83="Waitlist"),$L83&lt;&gt;"",$M83=""),"Send notification",IF(AND($U83&lt;&gt;"",$U83&gt;Dashboard!$B$10),"Notification delayed",IF(AND($K83="Admit",$N83="Awaiting",$M83&lt;&gt;"",Dashboard!$B$4-$M83&gt;=Dashboard!$B$9),"Follow up on response","No action")))))))</f>
        <v/>
      </c>
    </row>
    <row r="84">
      <c r="A84" s="18" t="n"/>
      <c r="B84" s="18" t="n"/>
      <c r="C84" s="18" t="n"/>
      <c r="D84" s="18" t="n"/>
      <c r="E84" s="18" t="n"/>
      <c r="F84" s="19" t="n"/>
      <c r="G84" s="19" t="n"/>
      <c r="H84" s="18" t="n"/>
      <c r="I84" s="18" t="n"/>
      <c r="J84" s="19" t="n"/>
      <c r="K84" s="18" t="n"/>
      <c r="L84" s="19" t="n"/>
      <c r="M84" s="19" t="n"/>
      <c r="N84" s="18" t="n"/>
      <c r="O84" s="19" t="n"/>
      <c r="P84" s="19" t="n"/>
      <c r="Q84" s="18" t="n"/>
      <c r="R84" s="19" t="n"/>
      <c r="S84" s="20" t="n"/>
      <c r="T84" s="21">
        <f>IF($A84="","",IF(OR($F84="",$L84=""),"",MAX(0,$L84-$F84)))</f>
        <v/>
      </c>
      <c r="U84" s="21">
        <f>IF($A84="","",IF(OR($L84="",$M84=""),"",MAX(0,$M84-$L84)))</f>
        <v/>
      </c>
      <c r="V84" s="21">
        <f>IF($A84="","",IF($K84&lt;&gt;"Pending","",IF($F84="","",MAX(0,Dashboard!$B$4-$F84))))</f>
        <v/>
      </c>
      <c r="W84" s="22">
        <f>IF($A84="","",IF(COUNTIF($A$2:$A$251,$A84)&gt;1,"Duplicate Application ID",IF($B84="","Missing applicant alias",IF($C84="","Missing program",IF($D84="","Missing term",IF($E84="","Missing delivery site",IF($F84="","Missing received date",IF($H84="","Missing priority",IF($I84="","Missing reviewer",IF($J84="","Missing decision due date",IF($K84="","Missing decision",IF($N84="","Missing applicant response",IF($Q84="","Missing enrollment status",IF(AND($G84&lt;&gt;"",$G84&lt;$F84),"File complete before receipt",IF(AND($J84&lt;&gt;"",$J84&lt;$F84),"Due date before receipt",IF(AND($K84="Pending",$L84&lt;&gt;""),"Pending record has decision date",IF(AND($K84&lt;&gt;"Pending",$L84=""),"Missing decision date",IF(AND($L84&lt;&gt;"",$L84&lt;$F84),"Decision before receipt",IF(AND($M84&lt;&gt;"",$L84=""),"Notification without decision",IF(AND($M84&lt;&gt;"",$L84&lt;&gt;"",$M84&lt;$L84),"Notification before decision",IF(AND(OR($K84="Admit",$K84="Deny",$K84="Waitlist"),$M84=""),"Missing notification date",IF(AND(OR($N84="Accepted",$N84="Declined"),$O84=""),"Missing response date",IF(AND($O84&lt;&gt;"",$N84="Awaiting"),"Awaiting response has response date",IF(AND($O84&lt;&gt;"",$M84=""),"Response without notification",IF(AND($O84&lt;&gt;"",$M84&lt;&gt;"",$O84&lt;$M84),"Response before notification",IF(AND($P84&lt;&gt;"",$O84=""),"Deposit without response date",IF(AND($R84&lt;&gt;"",$R84&gt;Dashboard!$B$4),"Last reviewed after as-of date","OK")))))))))))))))))))))))))))</f>
        <v/>
      </c>
      <c r="X84" s="22">
        <f>IF($A84="","",IF($W84&lt;&gt;"OK","Fix record",IF(AND($K84="Pending",$J84&lt;Dashboard!$B$4),"Decision overdue",IF(AND($K84="Pending",$J84&gt;=Dashboard!$B$4,$J84&lt;=Dashboard!$B$4+Dashboard!$B$8),"Decision due soon",IF(AND(OR($K84="Admit",$K84="Deny",$K84="Waitlist"),$L84&lt;&gt;"",$M84=""),"Send notification",IF(AND($U84&lt;&gt;"",$U84&gt;Dashboard!$B$10),"Notification delayed",IF(AND($K84="Admit",$N84="Awaiting",$M84&lt;&gt;"",Dashboard!$B$4-$M84&gt;=Dashboard!$B$9),"Follow up on response","No action")))))))</f>
        <v/>
      </c>
    </row>
    <row r="85">
      <c r="A85" s="18" t="n"/>
      <c r="B85" s="18" t="n"/>
      <c r="C85" s="18" t="n"/>
      <c r="D85" s="18" t="n"/>
      <c r="E85" s="18" t="n"/>
      <c r="F85" s="19" t="n"/>
      <c r="G85" s="19" t="n"/>
      <c r="H85" s="18" t="n"/>
      <c r="I85" s="18" t="n"/>
      <c r="J85" s="19" t="n"/>
      <c r="K85" s="18" t="n"/>
      <c r="L85" s="19" t="n"/>
      <c r="M85" s="19" t="n"/>
      <c r="N85" s="18" t="n"/>
      <c r="O85" s="19" t="n"/>
      <c r="P85" s="19" t="n"/>
      <c r="Q85" s="18" t="n"/>
      <c r="R85" s="19" t="n"/>
      <c r="S85" s="20" t="n"/>
      <c r="T85" s="21">
        <f>IF($A85="","",IF(OR($F85="",$L85=""),"",MAX(0,$L85-$F85)))</f>
        <v/>
      </c>
      <c r="U85" s="21">
        <f>IF($A85="","",IF(OR($L85="",$M85=""),"",MAX(0,$M85-$L85)))</f>
        <v/>
      </c>
      <c r="V85" s="21">
        <f>IF($A85="","",IF($K85&lt;&gt;"Pending","",IF($F85="","",MAX(0,Dashboard!$B$4-$F85))))</f>
        <v/>
      </c>
      <c r="W85" s="22">
        <f>IF($A85="","",IF(COUNTIF($A$2:$A$251,$A85)&gt;1,"Duplicate Application ID",IF($B85="","Missing applicant alias",IF($C85="","Missing program",IF($D85="","Missing term",IF($E85="","Missing delivery site",IF($F85="","Missing received date",IF($H85="","Missing priority",IF($I85="","Missing reviewer",IF($J85="","Missing decision due date",IF($K85="","Missing decision",IF($N85="","Missing applicant response",IF($Q85="","Missing enrollment status",IF(AND($G85&lt;&gt;"",$G85&lt;$F85),"File complete before receipt",IF(AND($J85&lt;&gt;"",$J85&lt;$F85),"Due date before receipt",IF(AND($K85="Pending",$L85&lt;&gt;""),"Pending record has decision date",IF(AND($K85&lt;&gt;"Pending",$L85=""),"Missing decision date",IF(AND($L85&lt;&gt;"",$L85&lt;$F85),"Decision before receipt",IF(AND($M85&lt;&gt;"",$L85=""),"Notification without decision",IF(AND($M85&lt;&gt;"",$L85&lt;&gt;"",$M85&lt;$L85),"Notification before decision",IF(AND(OR($K85="Admit",$K85="Deny",$K85="Waitlist"),$M85=""),"Missing notification date",IF(AND(OR($N85="Accepted",$N85="Declined"),$O85=""),"Missing response date",IF(AND($O85&lt;&gt;"",$N85="Awaiting"),"Awaiting response has response date",IF(AND($O85&lt;&gt;"",$M85=""),"Response without notification",IF(AND($O85&lt;&gt;"",$M85&lt;&gt;"",$O85&lt;$M85),"Response before notification",IF(AND($P85&lt;&gt;"",$O85=""),"Deposit without response date",IF(AND($R85&lt;&gt;"",$R85&gt;Dashboard!$B$4),"Last reviewed after as-of date","OK")))))))))))))))))))))))))))</f>
        <v/>
      </c>
      <c r="X85" s="22">
        <f>IF($A85="","",IF($W85&lt;&gt;"OK","Fix record",IF(AND($K85="Pending",$J85&lt;Dashboard!$B$4),"Decision overdue",IF(AND($K85="Pending",$J85&gt;=Dashboard!$B$4,$J85&lt;=Dashboard!$B$4+Dashboard!$B$8),"Decision due soon",IF(AND(OR($K85="Admit",$K85="Deny",$K85="Waitlist"),$L85&lt;&gt;"",$M85=""),"Send notification",IF(AND($U85&lt;&gt;"",$U85&gt;Dashboard!$B$10),"Notification delayed",IF(AND($K85="Admit",$N85="Awaiting",$M85&lt;&gt;"",Dashboard!$B$4-$M85&gt;=Dashboard!$B$9),"Follow up on response","No action")))))))</f>
        <v/>
      </c>
    </row>
    <row r="86">
      <c r="A86" s="18" t="n"/>
      <c r="B86" s="18" t="n"/>
      <c r="C86" s="18" t="n"/>
      <c r="D86" s="18" t="n"/>
      <c r="E86" s="18" t="n"/>
      <c r="F86" s="19" t="n"/>
      <c r="G86" s="19" t="n"/>
      <c r="H86" s="18" t="n"/>
      <c r="I86" s="18" t="n"/>
      <c r="J86" s="19" t="n"/>
      <c r="K86" s="18" t="n"/>
      <c r="L86" s="19" t="n"/>
      <c r="M86" s="19" t="n"/>
      <c r="N86" s="18" t="n"/>
      <c r="O86" s="19" t="n"/>
      <c r="P86" s="19" t="n"/>
      <c r="Q86" s="18" t="n"/>
      <c r="R86" s="19" t="n"/>
      <c r="S86" s="20" t="n"/>
      <c r="T86" s="21">
        <f>IF($A86="","",IF(OR($F86="",$L86=""),"",MAX(0,$L86-$F86)))</f>
        <v/>
      </c>
      <c r="U86" s="21">
        <f>IF($A86="","",IF(OR($L86="",$M86=""),"",MAX(0,$M86-$L86)))</f>
        <v/>
      </c>
      <c r="V86" s="21">
        <f>IF($A86="","",IF($K86&lt;&gt;"Pending","",IF($F86="","",MAX(0,Dashboard!$B$4-$F86))))</f>
        <v/>
      </c>
      <c r="W86" s="22">
        <f>IF($A86="","",IF(COUNTIF($A$2:$A$251,$A86)&gt;1,"Duplicate Application ID",IF($B86="","Missing applicant alias",IF($C86="","Missing program",IF($D86="","Missing term",IF($E86="","Missing delivery site",IF($F86="","Missing received date",IF($H86="","Missing priority",IF($I86="","Missing reviewer",IF($J86="","Missing decision due date",IF($K86="","Missing decision",IF($N86="","Missing applicant response",IF($Q86="","Missing enrollment status",IF(AND($G86&lt;&gt;"",$G86&lt;$F86),"File complete before receipt",IF(AND($J86&lt;&gt;"",$J86&lt;$F86),"Due date before receipt",IF(AND($K86="Pending",$L86&lt;&gt;""),"Pending record has decision date",IF(AND($K86&lt;&gt;"Pending",$L86=""),"Missing decision date",IF(AND($L86&lt;&gt;"",$L86&lt;$F86),"Decision before receipt",IF(AND($M86&lt;&gt;"",$L86=""),"Notification without decision",IF(AND($M86&lt;&gt;"",$L86&lt;&gt;"",$M86&lt;$L86),"Notification before decision",IF(AND(OR($K86="Admit",$K86="Deny",$K86="Waitlist"),$M86=""),"Missing notification date",IF(AND(OR($N86="Accepted",$N86="Declined"),$O86=""),"Missing response date",IF(AND($O86&lt;&gt;"",$N86="Awaiting"),"Awaiting response has response date",IF(AND($O86&lt;&gt;"",$M86=""),"Response without notification",IF(AND($O86&lt;&gt;"",$M86&lt;&gt;"",$O86&lt;$M86),"Response before notification",IF(AND($P86&lt;&gt;"",$O86=""),"Deposit without response date",IF(AND($R86&lt;&gt;"",$R86&gt;Dashboard!$B$4),"Last reviewed after as-of date","OK")))))))))))))))))))))))))))</f>
        <v/>
      </c>
      <c r="X86" s="22">
        <f>IF($A86="","",IF($W86&lt;&gt;"OK","Fix record",IF(AND($K86="Pending",$J86&lt;Dashboard!$B$4),"Decision overdue",IF(AND($K86="Pending",$J86&gt;=Dashboard!$B$4,$J86&lt;=Dashboard!$B$4+Dashboard!$B$8),"Decision due soon",IF(AND(OR($K86="Admit",$K86="Deny",$K86="Waitlist"),$L86&lt;&gt;"",$M86=""),"Send notification",IF(AND($U86&lt;&gt;"",$U86&gt;Dashboard!$B$10),"Notification delayed",IF(AND($K86="Admit",$N86="Awaiting",$M86&lt;&gt;"",Dashboard!$B$4-$M86&gt;=Dashboard!$B$9),"Follow up on response","No action")))))))</f>
        <v/>
      </c>
    </row>
    <row r="87">
      <c r="A87" s="18" t="n"/>
      <c r="B87" s="18" t="n"/>
      <c r="C87" s="18" t="n"/>
      <c r="D87" s="18" t="n"/>
      <c r="E87" s="18" t="n"/>
      <c r="F87" s="19" t="n"/>
      <c r="G87" s="19" t="n"/>
      <c r="H87" s="18" t="n"/>
      <c r="I87" s="18" t="n"/>
      <c r="J87" s="19" t="n"/>
      <c r="K87" s="18" t="n"/>
      <c r="L87" s="19" t="n"/>
      <c r="M87" s="19" t="n"/>
      <c r="N87" s="18" t="n"/>
      <c r="O87" s="19" t="n"/>
      <c r="P87" s="19" t="n"/>
      <c r="Q87" s="18" t="n"/>
      <c r="R87" s="19" t="n"/>
      <c r="S87" s="20" t="n"/>
      <c r="T87" s="21">
        <f>IF($A87="","",IF(OR($F87="",$L87=""),"",MAX(0,$L87-$F87)))</f>
        <v/>
      </c>
      <c r="U87" s="21">
        <f>IF($A87="","",IF(OR($L87="",$M87=""),"",MAX(0,$M87-$L87)))</f>
        <v/>
      </c>
      <c r="V87" s="21">
        <f>IF($A87="","",IF($K87&lt;&gt;"Pending","",IF($F87="","",MAX(0,Dashboard!$B$4-$F87))))</f>
        <v/>
      </c>
      <c r="W87" s="22">
        <f>IF($A87="","",IF(COUNTIF($A$2:$A$251,$A87)&gt;1,"Duplicate Application ID",IF($B87="","Missing applicant alias",IF($C87="","Missing program",IF($D87="","Missing term",IF($E87="","Missing delivery site",IF($F87="","Missing received date",IF($H87="","Missing priority",IF($I87="","Missing reviewer",IF($J87="","Missing decision due date",IF($K87="","Missing decision",IF($N87="","Missing applicant response",IF($Q87="","Missing enrollment status",IF(AND($G87&lt;&gt;"",$G87&lt;$F87),"File complete before receipt",IF(AND($J87&lt;&gt;"",$J87&lt;$F87),"Due date before receipt",IF(AND($K87="Pending",$L87&lt;&gt;""),"Pending record has decision date",IF(AND($K87&lt;&gt;"Pending",$L87=""),"Missing decision date",IF(AND($L87&lt;&gt;"",$L87&lt;$F87),"Decision before receipt",IF(AND($M87&lt;&gt;"",$L87=""),"Notification without decision",IF(AND($M87&lt;&gt;"",$L87&lt;&gt;"",$M87&lt;$L87),"Notification before decision",IF(AND(OR($K87="Admit",$K87="Deny",$K87="Waitlist"),$M87=""),"Missing notification date",IF(AND(OR($N87="Accepted",$N87="Declined"),$O87=""),"Missing response date",IF(AND($O87&lt;&gt;"",$N87="Awaiting"),"Awaiting response has response date",IF(AND($O87&lt;&gt;"",$M87=""),"Response without notification",IF(AND($O87&lt;&gt;"",$M87&lt;&gt;"",$O87&lt;$M87),"Response before notification",IF(AND($P87&lt;&gt;"",$O87=""),"Deposit without response date",IF(AND($R87&lt;&gt;"",$R87&gt;Dashboard!$B$4),"Last reviewed after as-of date","OK")))))))))))))))))))))))))))</f>
        <v/>
      </c>
      <c r="X87" s="22">
        <f>IF($A87="","",IF($W87&lt;&gt;"OK","Fix record",IF(AND($K87="Pending",$J87&lt;Dashboard!$B$4),"Decision overdue",IF(AND($K87="Pending",$J87&gt;=Dashboard!$B$4,$J87&lt;=Dashboard!$B$4+Dashboard!$B$8),"Decision due soon",IF(AND(OR($K87="Admit",$K87="Deny",$K87="Waitlist"),$L87&lt;&gt;"",$M87=""),"Send notification",IF(AND($U87&lt;&gt;"",$U87&gt;Dashboard!$B$10),"Notification delayed",IF(AND($K87="Admit",$N87="Awaiting",$M87&lt;&gt;"",Dashboard!$B$4-$M87&gt;=Dashboard!$B$9),"Follow up on response","No action")))))))</f>
        <v/>
      </c>
    </row>
    <row r="88">
      <c r="A88" s="18" t="n"/>
      <c r="B88" s="18" t="n"/>
      <c r="C88" s="18" t="n"/>
      <c r="D88" s="18" t="n"/>
      <c r="E88" s="18" t="n"/>
      <c r="F88" s="19" t="n"/>
      <c r="G88" s="19" t="n"/>
      <c r="H88" s="18" t="n"/>
      <c r="I88" s="18" t="n"/>
      <c r="J88" s="19" t="n"/>
      <c r="K88" s="18" t="n"/>
      <c r="L88" s="19" t="n"/>
      <c r="M88" s="19" t="n"/>
      <c r="N88" s="18" t="n"/>
      <c r="O88" s="19" t="n"/>
      <c r="P88" s="19" t="n"/>
      <c r="Q88" s="18" t="n"/>
      <c r="R88" s="19" t="n"/>
      <c r="S88" s="20" t="n"/>
      <c r="T88" s="21">
        <f>IF($A88="","",IF(OR($F88="",$L88=""),"",MAX(0,$L88-$F88)))</f>
        <v/>
      </c>
      <c r="U88" s="21">
        <f>IF($A88="","",IF(OR($L88="",$M88=""),"",MAX(0,$M88-$L88)))</f>
        <v/>
      </c>
      <c r="V88" s="21">
        <f>IF($A88="","",IF($K88&lt;&gt;"Pending","",IF($F88="","",MAX(0,Dashboard!$B$4-$F88))))</f>
        <v/>
      </c>
      <c r="W88" s="22">
        <f>IF($A88="","",IF(COUNTIF($A$2:$A$251,$A88)&gt;1,"Duplicate Application ID",IF($B88="","Missing applicant alias",IF($C88="","Missing program",IF($D88="","Missing term",IF($E88="","Missing delivery site",IF($F88="","Missing received date",IF($H88="","Missing priority",IF($I88="","Missing reviewer",IF($J88="","Missing decision due date",IF($K88="","Missing decision",IF($N88="","Missing applicant response",IF($Q88="","Missing enrollment status",IF(AND($G88&lt;&gt;"",$G88&lt;$F88),"File complete before receipt",IF(AND($J88&lt;&gt;"",$J88&lt;$F88),"Due date before receipt",IF(AND($K88="Pending",$L88&lt;&gt;""),"Pending record has decision date",IF(AND($K88&lt;&gt;"Pending",$L88=""),"Missing decision date",IF(AND($L88&lt;&gt;"",$L88&lt;$F88),"Decision before receipt",IF(AND($M88&lt;&gt;"",$L88=""),"Notification without decision",IF(AND($M88&lt;&gt;"",$L88&lt;&gt;"",$M88&lt;$L88),"Notification before decision",IF(AND(OR($K88="Admit",$K88="Deny",$K88="Waitlist"),$M88=""),"Missing notification date",IF(AND(OR($N88="Accepted",$N88="Declined"),$O88=""),"Missing response date",IF(AND($O88&lt;&gt;"",$N88="Awaiting"),"Awaiting response has response date",IF(AND($O88&lt;&gt;"",$M88=""),"Response without notification",IF(AND($O88&lt;&gt;"",$M88&lt;&gt;"",$O88&lt;$M88),"Response before notification",IF(AND($P88&lt;&gt;"",$O88=""),"Deposit without response date",IF(AND($R88&lt;&gt;"",$R88&gt;Dashboard!$B$4),"Last reviewed after as-of date","OK")))))))))))))))))))))))))))</f>
        <v/>
      </c>
      <c r="X88" s="22">
        <f>IF($A88="","",IF($W88&lt;&gt;"OK","Fix record",IF(AND($K88="Pending",$J88&lt;Dashboard!$B$4),"Decision overdue",IF(AND($K88="Pending",$J88&gt;=Dashboard!$B$4,$J88&lt;=Dashboard!$B$4+Dashboard!$B$8),"Decision due soon",IF(AND(OR($K88="Admit",$K88="Deny",$K88="Waitlist"),$L88&lt;&gt;"",$M88=""),"Send notification",IF(AND($U88&lt;&gt;"",$U88&gt;Dashboard!$B$10),"Notification delayed",IF(AND($K88="Admit",$N88="Awaiting",$M88&lt;&gt;"",Dashboard!$B$4-$M88&gt;=Dashboard!$B$9),"Follow up on response","No action")))))))</f>
        <v/>
      </c>
    </row>
    <row r="89">
      <c r="A89" s="18" t="n"/>
      <c r="B89" s="18" t="n"/>
      <c r="C89" s="18" t="n"/>
      <c r="D89" s="18" t="n"/>
      <c r="E89" s="18" t="n"/>
      <c r="F89" s="19" t="n"/>
      <c r="G89" s="19" t="n"/>
      <c r="H89" s="18" t="n"/>
      <c r="I89" s="18" t="n"/>
      <c r="J89" s="19" t="n"/>
      <c r="K89" s="18" t="n"/>
      <c r="L89" s="19" t="n"/>
      <c r="M89" s="19" t="n"/>
      <c r="N89" s="18" t="n"/>
      <c r="O89" s="19" t="n"/>
      <c r="P89" s="19" t="n"/>
      <c r="Q89" s="18" t="n"/>
      <c r="R89" s="19" t="n"/>
      <c r="S89" s="20" t="n"/>
      <c r="T89" s="21">
        <f>IF($A89="","",IF(OR($F89="",$L89=""),"",MAX(0,$L89-$F89)))</f>
        <v/>
      </c>
      <c r="U89" s="21">
        <f>IF($A89="","",IF(OR($L89="",$M89=""),"",MAX(0,$M89-$L89)))</f>
        <v/>
      </c>
      <c r="V89" s="21">
        <f>IF($A89="","",IF($K89&lt;&gt;"Pending","",IF($F89="","",MAX(0,Dashboard!$B$4-$F89))))</f>
        <v/>
      </c>
      <c r="W89" s="22">
        <f>IF($A89="","",IF(COUNTIF($A$2:$A$251,$A89)&gt;1,"Duplicate Application ID",IF($B89="","Missing applicant alias",IF($C89="","Missing program",IF($D89="","Missing term",IF($E89="","Missing delivery site",IF($F89="","Missing received date",IF($H89="","Missing priority",IF($I89="","Missing reviewer",IF($J89="","Missing decision due date",IF($K89="","Missing decision",IF($N89="","Missing applicant response",IF($Q89="","Missing enrollment status",IF(AND($G89&lt;&gt;"",$G89&lt;$F89),"File complete before receipt",IF(AND($J89&lt;&gt;"",$J89&lt;$F89),"Due date before receipt",IF(AND($K89="Pending",$L89&lt;&gt;""),"Pending record has decision date",IF(AND($K89&lt;&gt;"Pending",$L89=""),"Missing decision date",IF(AND($L89&lt;&gt;"",$L89&lt;$F89),"Decision before receipt",IF(AND($M89&lt;&gt;"",$L89=""),"Notification without decision",IF(AND($M89&lt;&gt;"",$L89&lt;&gt;"",$M89&lt;$L89),"Notification before decision",IF(AND(OR($K89="Admit",$K89="Deny",$K89="Waitlist"),$M89=""),"Missing notification date",IF(AND(OR($N89="Accepted",$N89="Declined"),$O89=""),"Missing response date",IF(AND($O89&lt;&gt;"",$N89="Awaiting"),"Awaiting response has response date",IF(AND($O89&lt;&gt;"",$M89=""),"Response without notification",IF(AND($O89&lt;&gt;"",$M89&lt;&gt;"",$O89&lt;$M89),"Response before notification",IF(AND($P89&lt;&gt;"",$O89=""),"Deposit without response date",IF(AND($R89&lt;&gt;"",$R89&gt;Dashboard!$B$4),"Last reviewed after as-of date","OK")))))))))))))))))))))))))))</f>
        <v/>
      </c>
      <c r="X89" s="22">
        <f>IF($A89="","",IF($W89&lt;&gt;"OK","Fix record",IF(AND($K89="Pending",$J89&lt;Dashboard!$B$4),"Decision overdue",IF(AND($K89="Pending",$J89&gt;=Dashboard!$B$4,$J89&lt;=Dashboard!$B$4+Dashboard!$B$8),"Decision due soon",IF(AND(OR($K89="Admit",$K89="Deny",$K89="Waitlist"),$L89&lt;&gt;"",$M89=""),"Send notification",IF(AND($U89&lt;&gt;"",$U89&gt;Dashboard!$B$10),"Notification delayed",IF(AND($K89="Admit",$N89="Awaiting",$M89&lt;&gt;"",Dashboard!$B$4-$M89&gt;=Dashboard!$B$9),"Follow up on response","No action")))))))</f>
        <v/>
      </c>
    </row>
    <row r="90">
      <c r="A90" s="18" t="n"/>
      <c r="B90" s="18" t="n"/>
      <c r="C90" s="18" t="n"/>
      <c r="D90" s="18" t="n"/>
      <c r="E90" s="18" t="n"/>
      <c r="F90" s="19" t="n"/>
      <c r="G90" s="19" t="n"/>
      <c r="H90" s="18" t="n"/>
      <c r="I90" s="18" t="n"/>
      <c r="J90" s="19" t="n"/>
      <c r="K90" s="18" t="n"/>
      <c r="L90" s="19" t="n"/>
      <c r="M90" s="19" t="n"/>
      <c r="N90" s="18" t="n"/>
      <c r="O90" s="19" t="n"/>
      <c r="P90" s="19" t="n"/>
      <c r="Q90" s="18" t="n"/>
      <c r="R90" s="19" t="n"/>
      <c r="S90" s="20" t="n"/>
      <c r="T90" s="21">
        <f>IF($A90="","",IF(OR($F90="",$L90=""),"",MAX(0,$L90-$F90)))</f>
        <v/>
      </c>
      <c r="U90" s="21">
        <f>IF($A90="","",IF(OR($L90="",$M90=""),"",MAX(0,$M90-$L90)))</f>
        <v/>
      </c>
      <c r="V90" s="21">
        <f>IF($A90="","",IF($K90&lt;&gt;"Pending","",IF($F90="","",MAX(0,Dashboard!$B$4-$F90))))</f>
        <v/>
      </c>
      <c r="W90" s="22">
        <f>IF($A90="","",IF(COUNTIF($A$2:$A$251,$A90)&gt;1,"Duplicate Application ID",IF($B90="","Missing applicant alias",IF($C90="","Missing program",IF($D90="","Missing term",IF($E90="","Missing delivery site",IF($F90="","Missing received date",IF($H90="","Missing priority",IF($I90="","Missing reviewer",IF($J90="","Missing decision due date",IF($K90="","Missing decision",IF($N90="","Missing applicant response",IF($Q90="","Missing enrollment status",IF(AND($G90&lt;&gt;"",$G90&lt;$F90),"File complete before receipt",IF(AND($J90&lt;&gt;"",$J90&lt;$F90),"Due date before receipt",IF(AND($K90="Pending",$L90&lt;&gt;""),"Pending record has decision date",IF(AND($K90&lt;&gt;"Pending",$L90=""),"Missing decision date",IF(AND($L90&lt;&gt;"",$L90&lt;$F90),"Decision before receipt",IF(AND($M90&lt;&gt;"",$L90=""),"Notification without decision",IF(AND($M90&lt;&gt;"",$L90&lt;&gt;"",$M90&lt;$L90),"Notification before decision",IF(AND(OR($K90="Admit",$K90="Deny",$K90="Waitlist"),$M90=""),"Missing notification date",IF(AND(OR($N90="Accepted",$N90="Declined"),$O90=""),"Missing response date",IF(AND($O90&lt;&gt;"",$N90="Awaiting"),"Awaiting response has response date",IF(AND($O90&lt;&gt;"",$M90=""),"Response without notification",IF(AND($O90&lt;&gt;"",$M90&lt;&gt;"",$O90&lt;$M90),"Response before notification",IF(AND($P90&lt;&gt;"",$O90=""),"Deposit without response date",IF(AND($R90&lt;&gt;"",$R90&gt;Dashboard!$B$4),"Last reviewed after as-of date","OK")))))))))))))))))))))))))))</f>
        <v/>
      </c>
      <c r="X90" s="22">
        <f>IF($A90="","",IF($W90&lt;&gt;"OK","Fix record",IF(AND($K90="Pending",$J90&lt;Dashboard!$B$4),"Decision overdue",IF(AND($K90="Pending",$J90&gt;=Dashboard!$B$4,$J90&lt;=Dashboard!$B$4+Dashboard!$B$8),"Decision due soon",IF(AND(OR($K90="Admit",$K90="Deny",$K90="Waitlist"),$L90&lt;&gt;"",$M90=""),"Send notification",IF(AND($U90&lt;&gt;"",$U90&gt;Dashboard!$B$10),"Notification delayed",IF(AND($K90="Admit",$N90="Awaiting",$M90&lt;&gt;"",Dashboard!$B$4-$M90&gt;=Dashboard!$B$9),"Follow up on response","No action")))))))</f>
        <v/>
      </c>
    </row>
    <row r="91">
      <c r="A91" s="18" t="n"/>
      <c r="B91" s="18" t="n"/>
      <c r="C91" s="18" t="n"/>
      <c r="D91" s="18" t="n"/>
      <c r="E91" s="18" t="n"/>
      <c r="F91" s="19" t="n"/>
      <c r="G91" s="19" t="n"/>
      <c r="H91" s="18" t="n"/>
      <c r="I91" s="18" t="n"/>
      <c r="J91" s="19" t="n"/>
      <c r="K91" s="18" t="n"/>
      <c r="L91" s="19" t="n"/>
      <c r="M91" s="19" t="n"/>
      <c r="N91" s="18" t="n"/>
      <c r="O91" s="19" t="n"/>
      <c r="P91" s="19" t="n"/>
      <c r="Q91" s="18" t="n"/>
      <c r="R91" s="19" t="n"/>
      <c r="S91" s="20" t="n"/>
      <c r="T91" s="21">
        <f>IF($A91="","",IF(OR($F91="",$L91=""),"",MAX(0,$L91-$F91)))</f>
        <v/>
      </c>
      <c r="U91" s="21">
        <f>IF($A91="","",IF(OR($L91="",$M91=""),"",MAX(0,$M91-$L91)))</f>
        <v/>
      </c>
      <c r="V91" s="21">
        <f>IF($A91="","",IF($K91&lt;&gt;"Pending","",IF($F91="","",MAX(0,Dashboard!$B$4-$F91))))</f>
        <v/>
      </c>
      <c r="W91" s="22">
        <f>IF($A91="","",IF(COUNTIF($A$2:$A$251,$A91)&gt;1,"Duplicate Application ID",IF($B91="","Missing applicant alias",IF($C91="","Missing program",IF($D91="","Missing term",IF($E91="","Missing delivery site",IF($F91="","Missing received date",IF($H91="","Missing priority",IF($I91="","Missing reviewer",IF($J91="","Missing decision due date",IF($K91="","Missing decision",IF($N91="","Missing applicant response",IF($Q91="","Missing enrollment status",IF(AND($G91&lt;&gt;"",$G91&lt;$F91),"File complete before receipt",IF(AND($J91&lt;&gt;"",$J91&lt;$F91),"Due date before receipt",IF(AND($K91="Pending",$L91&lt;&gt;""),"Pending record has decision date",IF(AND($K91&lt;&gt;"Pending",$L91=""),"Missing decision date",IF(AND($L91&lt;&gt;"",$L91&lt;$F91),"Decision before receipt",IF(AND($M91&lt;&gt;"",$L91=""),"Notification without decision",IF(AND($M91&lt;&gt;"",$L91&lt;&gt;"",$M91&lt;$L91),"Notification before decision",IF(AND(OR($K91="Admit",$K91="Deny",$K91="Waitlist"),$M91=""),"Missing notification date",IF(AND(OR($N91="Accepted",$N91="Declined"),$O91=""),"Missing response date",IF(AND($O91&lt;&gt;"",$N91="Awaiting"),"Awaiting response has response date",IF(AND($O91&lt;&gt;"",$M91=""),"Response without notification",IF(AND($O91&lt;&gt;"",$M91&lt;&gt;"",$O91&lt;$M91),"Response before notification",IF(AND($P91&lt;&gt;"",$O91=""),"Deposit without response date",IF(AND($R91&lt;&gt;"",$R91&gt;Dashboard!$B$4),"Last reviewed after as-of date","OK")))))))))))))))))))))))))))</f>
        <v/>
      </c>
      <c r="X91" s="22">
        <f>IF($A91="","",IF($W91&lt;&gt;"OK","Fix record",IF(AND($K91="Pending",$J91&lt;Dashboard!$B$4),"Decision overdue",IF(AND($K91="Pending",$J91&gt;=Dashboard!$B$4,$J91&lt;=Dashboard!$B$4+Dashboard!$B$8),"Decision due soon",IF(AND(OR($K91="Admit",$K91="Deny",$K91="Waitlist"),$L91&lt;&gt;"",$M91=""),"Send notification",IF(AND($U91&lt;&gt;"",$U91&gt;Dashboard!$B$10),"Notification delayed",IF(AND($K91="Admit",$N91="Awaiting",$M91&lt;&gt;"",Dashboard!$B$4-$M91&gt;=Dashboard!$B$9),"Follow up on response","No action")))))))</f>
        <v/>
      </c>
    </row>
    <row r="92">
      <c r="A92" s="18" t="n"/>
      <c r="B92" s="18" t="n"/>
      <c r="C92" s="18" t="n"/>
      <c r="D92" s="18" t="n"/>
      <c r="E92" s="18" t="n"/>
      <c r="F92" s="19" t="n"/>
      <c r="G92" s="19" t="n"/>
      <c r="H92" s="18" t="n"/>
      <c r="I92" s="18" t="n"/>
      <c r="J92" s="19" t="n"/>
      <c r="K92" s="18" t="n"/>
      <c r="L92" s="19" t="n"/>
      <c r="M92" s="19" t="n"/>
      <c r="N92" s="18" t="n"/>
      <c r="O92" s="19" t="n"/>
      <c r="P92" s="19" t="n"/>
      <c r="Q92" s="18" t="n"/>
      <c r="R92" s="19" t="n"/>
      <c r="S92" s="20" t="n"/>
      <c r="T92" s="21">
        <f>IF($A92="","",IF(OR($F92="",$L92=""),"",MAX(0,$L92-$F92)))</f>
        <v/>
      </c>
      <c r="U92" s="21">
        <f>IF($A92="","",IF(OR($L92="",$M92=""),"",MAX(0,$M92-$L92)))</f>
        <v/>
      </c>
      <c r="V92" s="21">
        <f>IF($A92="","",IF($K92&lt;&gt;"Pending","",IF($F92="","",MAX(0,Dashboard!$B$4-$F92))))</f>
        <v/>
      </c>
      <c r="W92" s="22">
        <f>IF($A92="","",IF(COUNTIF($A$2:$A$251,$A92)&gt;1,"Duplicate Application ID",IF($B92="","Missing applicant alias",IF($C92="","Missing program",IF($D92="","Missing term",IF($E92="","Missing delivery site",IF($F92="","Missing received date",IF($H92="","Missing priority",IF($I92="","Missing reviewer",IF($J92="","Missing decision due date",IF($K92="","Missing decision",IF($N92="","Missing applicant response",IF($Q92="","Missing enrollment status",IF(AND($G92&lt;&gt;"",$G92&lt;$F92),"File complete before receipt",IF(AND($J92&lt;&gt;"",$J92&lt;$F92),"Due date before receipt",IF(AND($K92="Pending",$L92&lt;&gt;""),"Pending record has decision date",IF(AND($K92&lt;&gt;"Pending",$L92=""),"Missing decision date",IF(AND($L92&lt;&gt;"",$L92&lt;$F92),"Decision before receipt",IF(AND($M92&lt;&gt;"",$L92=""),"Notification without decision",IF(AND($M92&lt;&gt;"",$L92&lt;&gt;"",$M92&lt;$L92),"Notification before decision",IF(AND(OR($K92="Admit",$K92="Deny",$K92="Waitlist"),$M92=""),"Missing notification date",IF(AND(OR($N92="Accepted",$N92="Declined"),$O92=""),"Missing response date",IF(AND($O92&lt;&gt;"",$N92="Awaiting"),"Awaiting response has response date",IF(AND($O92&lt;&gt;"",$M92=""),"Response without notification",IF(AND($O92&lt;&gt;"",$M92&lt;&gt;"",$O92&lt;$M92),"Response before notification",IF(AND($P92&lt;&gt;"",$O92=""),"Deposit without response date",IF(AND($R92&lt;&gt;"",$R92&gt;Dashboard!$B$4),"Last reviewed after as-of date","OK")))))))))))))))))))))))))))</f>
        <v/>
      </c>
      <c r="X92" s="22">
        <f>IF($A92="","",IF($W92&lt;&gt;"OK","Fix record",IF(AND($K92="Pending",$J92&lt;Dashboard!$B$4),"Decision overdue",IF(AND($K92="Pending",$J92&gt;=Dashboard!$B$4,$J92&lt;=Dashboard!$B$4+Dashboard!$B$8),"Decision due soon",IF(AND(OR($K92="Admit",$K92="Deny",$K92="Waitlist"),$L92&lt;&gt;"",$M92=""),"Send notification",IF(AND($U92&lt;&gt;"",$U92&gt;Dashboard!$B$10),"Notification delayed",IF(AND($K92="Admit",$N92="Awaiting",$M92&lt;&gt;"",Dashboard!$B$4-$M92&gt;=Dashboard!$B$9),"Follow up on response","No action")))))))</f>
        <v/>
      </c>
    </row>
    <row r="93">
      <c r="A93" s="18" t="n"/>
      <c r="B93" s="18" t="n"/>
      <c r="C93" s="18" t="n"/>
      <c r="D93" s="18" t="n"/>
      <c r="E93" s="18" t="n"/>
      <c r="F93" s="19" t="n"/>
      <c r="G93" s="19" t="n"/>
      <c r="H93" s="18" t="n"/>
      <c r="I93" s="18" t="n"/>
      <c r="J93" s="19" t="n"/>
      <c r="K93" s="18" t="n"/>
      <c r="L93" s="19" t="n"/>
      <c r="M93" s="19" t="n"/>
      <c r="N93" s="18" t="n"/>
      <c r="O93" s="19" t="n"/>
      <c r="P93" s="19" t="n"/>
      <c r="Q93" s="18" t="n"/>
      <c r="R93" s="19" t="n"/>
      <c r="S93" s="20" t="n"/>
      <c r="T93" s="21">
        <f>IF($A93="","",IF(OR($F93="",$L93=""),"",MAX(0,$L93-$F93)))</f>
        <v/>
      </c>
      <c r="U93" s="21">
        <f>IF($A93="","",IF(OR($L93="",$M93=""),"",MAX(0,$M93-$L93)))</f>
        <v/>
      </c>
      <c r="V93" s="21">
        <f>IF($A93="","",IF($K93&lt;&gt;"Pending","",IF($F93="","",MAX(0,Dashboard!$B$4-$F93))))</f>
        <v/>
      </c>
      <c r="W93" s="22">
        <f>IF($A93="","",IF(COUNTIF($A$2:$A$251,$A93)&gt;1,"Duplicate Application ID",IF($B93="","Missing applicant alias",IF($C93="","Missing program",IF($D93="","Missing term",IF($E93="","Missing delivery site",IF($F93="","Missing received date",IF($H93="","Missing priority",IF($I93="","Missing reviewer",IF($J93="","Missing decision due date",IF($K93="","Missing decision",IF($N93="","Missing applicant response",IF($Q93="","Missing enrollment status",IF(AND($G93&lt;&gt;"",$G93&lt;$F93),"File complete before receipt",IF(AND($J93&lt;&gt;"",$J93&lt;$F93),"Due date before receipt",IF(AND($K93="Pending",$L93&lt;&gt;""),"Pending record has decision date",IF(AND($K93&lt;&gt;"Pending",$L93=""),"Missing decision date",IF(AND($L93&lt;&gt;"",$L93&lt;$F93),"Decision before receipt",IF(AND($M93&lt;&gt;"",$L93=""),"Notification without decision",IF(AND($M93&lt;&gt;"",$L93&lt;&gt;"",$M93&lt;$L93),"Notification before decision",IF(AND(OR($K93="Admit",$K93="Deny",$K93="Waitlist"),$M93=""),"Missing notification date",IF(AND(OR($N93="Accepted",$N93="Declined"),$O93=""),"Missing response date",IF(AND($O93&lt;&gt;"",$N93="Awaiting"),"Awaiting response has response date",IF(AND($O93&lt;&gt;"",$M93=""),"Response without notification",IF(AND($O93&lt;&gt;"",$M93&lt;&gt;"",$O93&lt;$M93),"Response before notification",IF(AND($P93&lt;&gt;"",$O93=""),"Deposit without response date",IF(AND($R93&lt;&gt;"",$R93&gt;Dashboard!$B$4),"Last reviewed after as-of date","OK")))))))))))))))))))))))))))</f>
        <v/>
      </c>
      <c r="X93" s="22">
        <f>IF($A93="","",IF($W93&lt;&gt;"OK","Fix record",IF(AND($K93="Pending",$J93&lt;Dashboard!$B$4),"Decision overdue",IF(AND($K93="Pending",$J93&gt;=Dashboard!$B$4,$J93&lt;=Dashboard!$B$4+Dashboard!$B$8),"Decision due soon",IF(AND(OR($K93="Admit",$K93="Deny",$K93="Waitlist"),$L93&lt;&gt;"",$M93=""),"Send notification",IF(AND($U93&lt;&gt;"",$U93&gt;Dashboard!$B$10),"Notification delayed",IF(AND($K93="Admit",$N93="Awaiting",$M93&lt;&gt;"",Dashboard!$B$4-$M93&gt;=Dashboard!$B$9),"Follow up on response","No action")))))))</f>
        <v/>
      </c>
    </row>
    <row r="94">
      <c r="A94" s="18" t="n"/>
      <c r="B94" s="18" t="n"/>
      <c r="C94" s="18" t="n"/>
      <c r="D94" s="18" t="n"/>
      <c r="E94" s="18" t="n"/>
      <c r="F94" s="19" t="n"/>
      <c r="G94" s="19" t="n"/>
      <c r="H94" s="18" t="n"/>
      <c r="I94" s="18" t="n"/>
      <c r="J94" s="19" t="n"/>
      <c r="K94" s="18" t="n"/>
      <c r="L94" s="19" t="n"/>
      <c r="M94" s="19" t="n"/>
      <c r="N94" s="18" t="n"/>
      <c r="O94" s="19" t="n"/>
      <c r="P94" s="19" t="n"/>
      <c r="Q94" s="18" t="n"/>
      <c r="R94" s="19" t="n"/>
      <c r="S94" s="20" t="n"/>
      <c r="T94" s="21">
        <f>IF($A94="","",IF(OR($F94="",$L94=""),"",MAX(0,$L94-$F94)))</f>
        <v/>
      </c>
      <c r="U94" s="21">
        <f>IF($A94="","",IF(OR($L94="",$M94=""),"",MAX(0,$M94-$L94)))</f>
        <v/>
      </c>
      <c r="V94" s="21">
        <f>IF($A94="","",IF($K94&lt;&gt;"Pending","",IF($F94="","",MAX(0,Dashboard!$B$4-$F94))))</f>
        <v/>
      </c>
      <c r="W94" s="22">
        <f>IF($A94="","",IF(COUNTIF($A$2:$A$251,$A94)&gt;1,"Duplicate Application ID",IF($B94="","Missing applicant alias",IF($C94="","Missing program",IF($D94="","Missing term",IF($E94="","Missing delivery site",IF($F94="","Missing received date",IF($H94="","Missing priority",IF($I94="","Missing reviewer",IF($J94="","Missing decision due date",IF($K94="","Missing decision",IF($N94="","Missing applicant response",IF($Q94="","Missing enrollment status",IF(AND($G94&lt;&gt;"",$G94&lt;$F94),"File complete before receipt",IF(AND($J94&lt;&gt;"",$J94&lt;$F94),"Due date before receipt",IF(AND($K94="Pending",$L94&lt;&gt;""),"Pending record has decision date",IF(AND($K94&lt;&gt;"Pending",$L94=""),"Missing decision date",IF(AND($L94&lt;&gt;"",$L94&lt;$F94),"Decision before receipt",IF(AND($M94&lt;&gt;"",$L94=""),"Notification without decision",IF(AND($M94&lt;&gt;"",$L94&lt;&gt;"",$M94&lt;$L94),"Notification before decision",IF(AND(OR($K94="Admit",$K94="Deny",$K94="Waitlist"),$M94=""),"Missing notification date",IF(AND(OR($N94="Accepted",$N94="Declined"),$O94=""),"Missing response date",IF(AND($O94&lt;&gt;"",$N94="Awaiting"),"Awaiting response has response date",IF(AND($O94&lt;&gt;"",$M94=""),"Response without notification",IF(AND($O94&lt;&gt;"",$M94&lt;&gt;"",$O94&lt;$M94),"Response before notification",IF(AND($P94&lt;&gt;"",$O94=""),"Deposit without response date",IF(AND($R94&lt;&gt;"",$R94&gt;Dashboard!$B$4),"Last reviewed after as-of date","OK")))))))))))))))))))))))))))</f>
        <v/>
      </c>
      <c r="X94" s="22">
        <f>IF($A94="","",IF($W94&lt;&gt;"OK","Fix record",IF(AND($K94="Pending",$J94&lt;Dashboard!$B$4),"Decision overdue",IF(AND($K94="Pending",$J94&gt;=Dashboard!$B$4,$J94&lt;=Dashboard!$B$4+Dashboard!$B$8),"Decision due soon",IF(AND(OR($K94="Admit",$K94="Deny",$K94="Waitlist"),$L94&lt;&gt;"",$M94=""),"Send notification",IF(AND($U94&lt;&gt;"",$U94&gt;Dashboard!$B$10),"Notification delayed",IF(AND($K94="Admit",$N94="Awaiting",$M94&lt;&gt;"",Dashboard!$B$4-$M94&gt;=Dashboard!$B$9),"Follow up on response","No action")))))))</f>
        <v/>
      </c>
    </row>
    <row r="95">
      <c r="A95" s="18" t="n"/>
      <c r="B95" s="18" t="n"/>
      <c r="C95" s="18" t="n"/>
      <c r="D95" s="18" t="n"/>
      <c r="E95" s="18" t="n"/>
      <c r="F95" s="19" t="n"/>
      <c r="G95" s="19" t="n"/>
      <c r="H95" s="18" t="n"/>
      <c r="I95" s="18" t="n"/>
      <c r="J95" s="19" t="n"/>
      <c r="K95" s="18" t="n"/>
      <c r="L95" s="19" t="n"/>
      <c r="M95" s="19" t="n"/>
      <c r="N95" s="18" t="n"/>
      <c r="O95" s="19" t="n"/>
      <c r="P95" s="19" t="n"/>
      <c r="Q95" s="18" t="n"/>
      <c r="R95" s="19" t="n"/>
      <c r="S95" s="20" t="n"/>
      <c r="T95" s="21">
        <f>IF($A95="","",IF(OR($F95="",$L95=""),"",MAX(0,$L95-$F95)))</f>
        <v/>
      </c>
      <c r="U95" s="21">
        <f>IF($A95="","",IF(OR($L95="",$M95=""),"",MAX(0,$M95-$L95)))</f>
        <v/>
      </c>
      <c r="V95" s="21">
        <f>IF($A95="","",IF($K95&lt;&gt;"Pending","",IF($F95="","",MAX(0,Dashboard!$B$4-$F95))))</f>
        <v/>
      </c>
      <c r="W95" s="22">
        <f>IF($A95="","",IF(COUNTIF($A$2:$A$251,$A95)&gt;1,"Duplicate Application ID",IF($B95="","Missing applicant alias",IF($C95="","Missing program",IF($D95="","Missing term",IF($E95="","Missing delivery site",IF($F95="","Missing received date",IF($H95="","Missing priority",IF($I95="","Missing reviewer",IF($J95="","Missing decision due date",IF($K95="","Missing decision",IF($N95="","Missing applicant response",IF($Q95="","Missing enrollment status",IF(AND($G95&lt;&gt;"",$G95&lt;$F95),"File complete before receipt",IF(AND($J95&lt;&gt;"",$J95&lt;$F95),"Due date before receipt",IF(AND($K95="Pending",$L95&lt;&gt;""),"Pending record has decision date",IF(AND($K95&lt;&gt;"Pending",$L95=""),"Missing decision date",IF(AND($L95&lt;&gt;"",$L95&lt;$F95),"Decision before receipt",IF(AND($M95&lt;&gt;"",$L95=""),"Notification without decision",IF(AND($M95&lt;&gt;"",$L95&lt;&gt;"",$M95&lt;$L95),"Notification before decision",IF(AND(OR($K95="Admit",$K95="Deny",$K95="Waitlist"),$M95=""),"Missing notification date",IF(AND(OR($N95="Accepted",$N95="Declined"),$O95=""),"Missing response date",IF(AND($O95&lt;&gt;"",$N95="Awaiting"),"Awaiting response has response date",IF(AND($O95&lt;&gt;"",$M95=""),"Response without notification",IF(AND($O95&lt;&gt;"",$M95&lt;&gt;"",$O95&lt;$M95),"Response before notification",IF(AND($P95&lt;&gt;"",$O95=""),"Deposit without response date",IF(AND($R95&lt;&gt;"",$R95&gt;Dashboard!$B$4),"Last reviewed after as-of date","OK")))))))))))))))))))))))))))</f>
        <v/>
      </c>
      <c r="X95" s="22">
        <f>IF($A95="","",IF($W95&lt;&gt;"OK","Fix record",IF(AND($K95="Pending",$J95&lt;Dashboard!$B$4),"Decision overdue",IF(AND($K95="Pending",$J95&gt;=Dashboard!$B$4,$J95&lt;=Dashboard!$B$4+Dashboard!$B$8),"Decision due soon",IF(AND(OR($K95="Admit",$K95="Deny",$K95="Waitlist"),$L95&lt;&gt;"",$M95=""),"Send notification",IF(AND($U95&lt;&gt;"",$U95&gt;Dashboard!$B$10),"Notification delayed",IF(AND($K95="Admit",$N95="Awaiting",$M95&lt;&gt;"",Dashboard!$B$4-$M95&gt;=Dashboard!$B$9),"Follow up on response","No action")))))))</f>
        <v/>
      </c>
    </row>
    <row r="96">
      <c r="A96" s="18" t="n"/>
      <c r="B96" s="18" t="n"/>
      <c r="C96" s="18" t="n"/>
      <c r="D96" s="18" t="n"/>
      <c r="E96" s="18" t="n"/>
      <c r="F96" s="19" t="n"/>
      <c r="G96" s="19" t="n"/>
      <c r="H96" s="18" t="n"/>
      <c r="I96" s="18" t="n"/>
      <c r="J96" s="19" t="n"/>
      <c r="K96" s="18" t="n"/>
      <c r="L96" s="19" t="n"/>
      <c r="M96" s="19" t="n"/>
      <c r="N96" s="18" t="n"/>
      <c r="O96" s="19" t="n"/>
      <c r="P96" s="19" t="n"/>
      <c r="Q96" s="18" t="n"/>
      <c r="R96" s="19" t="n"/>
      <c r="S96" s="20" t="n"/>
      <c r="T96" s="21">
        <f>IF($A96="","",IF(OR($F96="",$L96=""),"",MAX(0,$L96-$F96)))</f>
        <v/>
      </c>
      <c r="U96" s="21">
        <f>IF($A96="","",IF(OR($L96="",$M96=""),"",MAX(0,$M96-$L96)))</f>
        <v/>
      </c>
      <c r="V96" s="21">
        <f>IF($A96="","",IF($K96&lt;&gt;"Pending","",IF($F96="","",MAX(0,Dashboard!$B$4-$F96))))</f>
        <v/>
      </c>
      <c r="W96" s="22">
        <f>IF($A96="","",IF(COUNTIF($A$2:$A$251,$A96)&gt;1,"Duplicate Application ID",IF($B96="","Missing applicant alias",IF($C96="","Missing program",IF($D96="","Missing term",IF($E96="","Missing delivery site",IF($F96="","Missing received date",IF($H96="","Missing priority",IF($I96="","Missing reviewer",IF($J96="","Missing decision due date",IF($K96="","Missing decision",IF($N96="","Missing applicant response",IF($Q96="","Missing enrollment status",IF(AND($G96&lt;&gt;"",$G96&lt;$F96),"File complete before receipt",IF(AND($J96&lt;&gt;"",$J96&lt;$F96),"Due date before receipt",IF(AND($K96="Pending",$L96&lt;&gt;""),"Pending record has decision date",IF(AND($K96&lt;&gt;"Pending",$L96=""),"Missing decision date",IF(AND($L96&lt;&gt;"",$L96&lt;$F96),"Decision before receipt",IF(AND($M96&lt;&gt;"",$L96=""),"Notification without decision",IF(AND($M96&lt;&gt;"",$L96&lt;&gt;"",$M96&lt;$L96),"Notification before decision",IF(AND(OR($K96="Admit",$K96="Deny",$K96="Waitlist"),$M96=""),"Missing notification date",IF(AND(OR($N96="Accepted",$N96="Declined"),$O96=""),"Missing response date",IF(AND($O96&lt;&gt;"",$N96="Awaiting"),"Awaiting response has response date",IF(AND($O96&lt;&gt;"",$M96=""),"Response without notification",IF(AND($O96&lt;&gt;"",$M96&lt;&gt;"",$O96&lt;$M96),"Response before notification",IF(AND($P96&lt;&gt;"",$O96=""),"Deposit without response date",IF(AND($R96&lt;&gt;"",$R96&gt;Dashboard!$B$4),"Last reviewed after as-of date","OK")))))))))))))))))))))))))))</f>
        <v/>
      </c>
      <c r="X96" s="22">
        <f>IF($A96="","",IF($W96&lt;&gt;"OK","Fix record",IF(AND($K96="Pending",$J96&lt;Dashboard!$B$4),"Decision overdue",IF(AND($K96="Pending",$J96&gt;=Dashboard!$B$4,$J96&lt;=Dashboard!$B$4+Dashboard!$B$8),"Decision due soon",IF(AND(OR($K96="Admit",$K96="Deny",$K96="Waitlist"),$L96&lt;&gt;"",$M96=""),"Send notification",IF(AND($U96&lt;&gt;"",$U96&gt;Dashboard!$B$10),"Notification delayed",IF(AND($K96="Admit",$N96="Awaiting",$M96&lt;&gt;"",Dashboard!$B$4-$M96&gt;=Dashboard!$B$9),"Follow up on response","No action")))))))</f>
        <v/>
      </c>
    </row>
    <row r="97">
      <c r="A97" s="18" t="n"/>
      <c r="B97" s="18" t="n"/>
      <c r="C97" s="18" t="n"/>
      <c r="D97" s="18" t="n"/>
      <c r="E97" s="18" t="n"/>
      <c r="F97" s="19" t="n"/>
      <c r="G97" s="19" t="n"/>
      <c r="H97" s="18" t="n"/>
      <c r="I97" s="18" t="n"/>
      <c r="J97" s="19" t="n"/>
      <c r="K97" s="18" t="n"/>
      <c r="L97" s="19" t="n"/>
      <c r="M97" s="19" t="n"/>
      <c r="N97" s="18" t="n"/>
      <c r="O97" s="19" t="n"/>
      <c r="P97" s="19" t="n"/>
      <c r="Q97" s="18" t="n"/>
      <c r="R97" s="19" t="n"/>
      <c r="S97" s="20" t="n"/>
      <c r="T97" s="21">
        <f>IF($A97="","",IF(OR($F97="",$L97=""),"",MAX(0,$L97-$F97)))</f>
        <v/>
      </c>
      <c r="U97" s="21">
        <f>IF($A97="","",IF(OR($L97="",$M97=""),"",MAX(0,$M97-$L97)))</f>
        <v/>
      </c>
      <c r="V97" s="21">
        <f>IF($A97="","",IF($K97&lt;&gt;"Pending","",IF($F97="","",MAX(0,Dashboard!$B$4-$F97))))</f>
        <v/>
      </c>
      <c r="W97" s="22">
        <f>IF($A97="","",IF(COUNTIF($A$2:$A$251,$A97)&gt;1,"Duplicate Application ID",IF($B97="","Missing applicant alias",IF($C97="","Missing program",IF($D97="","Missing term",IF($E97="","Missing delivery site",IF($F97="","Missing received date",IF($H97="","Missing priority",IF($I97="","Missing reviewer",IF($J97="","Missing decision due date",IF($K97="","Missing decision",IF($N97="","Missing applicant response",IF($Q97="","Missing enrollment status",IF(AND($G97&lt;&gt;"",$G97&lt;$F97),"File complete before receipt",IF(AND($J97&lt;&gt;"",$J97&lt;$F97),"Due date before receipt",IF(AND($K97="Pending",$L97&lt;&gt;""),"Pending record has decision date",IF(AND($K97&lt;&gt;"Pending",$L97=""),"Missing decision date",IF(AND($L97&lt;&gt;"",$L97&lt;$F97),"Decision before receipt",IF(AND($M97&lt;&gt;"",$L97=""),"Notification without decision",IF(AND($M97&lt;&gt;"",$L97&lt;&gt;"",$M97&lt;$L97),"Notification before decision",IF(AND(OR($K97="Admit",$K97="Deny",$K97="Waitlist"),$M97=""),"Missing notification date",IF(AND(OR($N97="Accepted",$N97="Declined"),$O97=""),"Missing response date",IF(AND($O97&lt;&gt;"",$N97="Awaiting"),"Awaiting response has response date",IF(AND($O97&lt;&gt;"",$M97=""),"Response without notification",IF(AND($O97&lt;&gt;"",$M97&lt;&gt;"",$O97&lt;$M97),"Response before notification",IF(AND($P97&lt;&gt;"",$O97=""),"Deposit without response date",IF(AND($R97&lt;&gt;"",$R97&gt;Dashboard!$B$4),"Last reviewed after as-of date","OK")))))))))))))))))))))))))))</f>
        <v/>
      </c>
      <c r="X97" s="22">
        <f>IF($A97="","",IF($W97&lt;&gt;"OK","Fix record",IF(AND($K97="Pending",$J97&lt;Dashboard!$B$4),"Decision overdue",IF(AND($K97="Pending",$J97&gt;=Dashboard!$B$4,$J97&lt;=Dashboard!$B$4+Dashboard!$B$8),"Decision due soon",IF(AND(OR($K97="Admit",$K97="Deny",$K97="Waitlist"),$L97&lt;&gt;"",$M97=""),"Send notification",IF(AND($U97&lt;&gt;"",$U97&gt;Dashboard!$B$10),"Notification delayed",IF(AND($K97="Admit",$N97="Awaiting",$M97&lt;&gt;"",Dashboard!$B$4-$M97&gt;=Dashboard!$B$9),"Follow up on response","No action")))))))</f>
        <v/>
      </c>
    </row>
    <row r="98">
      <c r="A98" s="18" t="n"/>
      <c r="B98" s="18" t="n"/>
      <c r="C98" s="18" t="n"/>
      <c r="D98" s="18" t="n"/>
      <c r="E98" s="18" t="n"/>
      <c r="F98" s="19" t="n"/>
      <c r="G98" s="19" t="n"/>
      <c r="H98" s="18" t="n"/>
      <c r="I98" s="18" t="n"/>
      <c r="J98" s="19" t="n"/>
      <c r="K98" s="18" t="n"/>
      <c r="L98" s="19" t="n"/>
      <c r="M98" s="19" t="n"/>
      <c r="N98" s="18" t="n"/>
      <c r="O98" s="19" t="n"/>
      <c r="P98" s="19" t="n"/>
      <c r="Q98" s="18" t="n"/>
      <c r="R98" s="19" t="n"/>
      <c r="S98" s="20" t="n"/>
      <c r="T98" s="21">
        <f>IF($A98="","",IF(OR($F98="",$L98=""),"",MAX(0,$L98-$F98)))</f>
        <v/>
      </c>
      <c r="U98" s="21">
        <f>IF($A98="","",IF(OR($L98="",$M98=""),"",MAX(0,$M98-$L98)))</f>
        <v/>
      </c>
      <c r="V98" s="21">
        <f>IF($A98="","",IF($K98&lt;&gt;"Pending","",IF($F98="","",MAX(0,Dashboard!$B$4-$F98))))</f>
        <v/>
      </c>
      <c r="W98" s="22">
        <f>IF($A98="","",IF(COUNTIF($A$2:$A$251,$A98)&gt;1,"Duplicate Application ID",IF($B98="","Missing applicant alias",IF($C98="","Missing program",IF($D98="","Missing term",IF($E98="","Missing delivery site",IF($F98="","Missing received date",IF($H98="","Missing priority",IF($I98="","Missing reviewer",IF($J98="","Missing decision due date",IF($K98="","Missing decision",IF($N98="","Missing applicant response",IF($Q98="","Missing enrollment status",IF(AND($G98&lt;&gt;"",$G98&lt;$F98),"File complete before receipt",IF(AND($J98&lt;&gt;"",$J98&lt;$F98),"Due date before receipt",IF(AND($K98="Pending",$L98&lt;&gt;""),"Pending record has decision date",IF(AND($K98&lt;&gt;"Pending",$L98=""),"Missing decision date",IF(AND($L98&lt;&gt;"",$L98&lt;$F98),"Decision before receipt",IF(AND($M98&lt;&gt;"",$L98=""),"Notification without decision",IF(AND($M98&lt;&gt;"",$L98&lt;&gt;"",$M98&lt;$L98),"Notification before decision",IF(AND(OR($K98="Admit",$K98="Deny",$K98="Waitlist"),$M98=""),"Missing notification date",IF(AND(OR($N98="Accepted",$N98="Declined"),$O98=""),"Missing response date",IF(AND($O98&lt;&gt;"",$N98="Awaiting"),"Awaiting response has response date",IF(AND($O98&lt;&gt;"",$M98=""),"Response without notification",IF(AND($O98&lt;&gt;"",$M98&lt;&gt;"",$O98&lt;$M98),"Response before notification",IF(AND($P98&lt;&gt;"",$O98=""),"Deposit without response date",IF(AND($R98&lt;&gt;"",$R98&gt;Dashboard!$B$4),"Last reviewed after as-of date","OK")))))))))))))))))))))))))))</f>
        <v/>
      </c>
      <c r="X98" s="22">
        <f>IF($A98="","",IF($W98&lt;&gt;"OK","Fix record",IF(AND($K98="Pending",$J98&lt;Dashboard!$B$4),"Decision overdue",IF(AND($K98="Pending",$J98&gt;=Dashboard!$B$4,$J98&lt;=Dashboard!$B$4+Dashboard!$B$8),"Decision due soon",IF(AND(OR($K98="Admit",$K98="Deny",$K98="Waitlist"),$L98&lt;&gt;"",$M98=""),"Send notification",IF(AND($U98&lt;&gt;"",$U98&gt;Dashboard!$B$10),"Notification delayed",IF(AND($K98="Admit",$N98="Awaiting",$M98&lt;&gt;"",Dashboard!$B$4-$M98&gt;=Dashboard!$B$9),"Follow up on response","No action")))))))</f>
        <v/>
      </c>
    </row>
    <row r="99">
      <c r="A99" s="18" t="n"/>
      <c r="B99" s="18" t="n"/>
      <c r="C99" s="18" t="n"/>
      <c r="D99" s="18" t="n"/>
      <c r="E99" s="18" t="n"/>
      <c r="F99" s="19" t="n"/>
      <c r="G99" s="19" t="n"/>
      <c r="H99" s="18" t="n"/>
      <c r="I99" s="18" t="n"/>
      <c r="J99" s="19" t="n"/>
      <c r="K99" s="18" t="n"/>
      <c r="L99" s="19" t="n"/>
      <c r="M99" s="19" t="n"/>
      <c r="N99" s="18" t="n"/>
      <c r="O99" s="19" t="n"/>
      <c r="P99" s="19" t="n"/>
      <c r="Q99" s="18" t="n"/>
      <c r="R99" s="19" t="n"/>
      <c r="S99" s="20" t="n"/>
      <c r="T99" s="21">
        <f>IF($A99="","",IF(OR($F99="",$L99=""),"",MAX(0,$L99-$F99)))</f>
        <v/>
      </c>
      <c r="U99" s="21">
        <f>IF($A99="","",IF(OR($L99="",$M99=""),"",MAX(0,$M99-$L99)))</f>
        <v/>
      </c>
      <c r="V99" s="21">
        <f>IF($A99="","",IF($K99&lt;&gt;"Pending","",IF($F99="","",MAX(0,Dashboard!$B$4-$F99))))</f>
        <v/>
      </c>
      <c r="W99" s="22">
        <f>IF($A99="","",IF(COUNTIF($A$2:$A$251,$A99)&gt;1,"Duplicate Application ID",IF($B99="","Missing applicant alias",IF($C99="","Missing program",IF($D99="","Missing term",IF($E99="","Missing delivery site",IF($F99="","Missing received date",IF($H99="","Missing priority",IF($I99="","Missing reviewer",IF($J99="","Missing decision due date",IF($K99="","Missing decision",IF($N99="","Missing applicant response",IF($Q99="","Missing enrollment status",IF(AND($G99&lt;&gt;"",$G99&lt;$F99),"File complete before receipt",IF(AND($J99&lt;&gt;"",$J99&lt;$F99),"Due date before receipt",IF(AND($K99="Pending",$L99&lt;&gt;""),"Pending record has decision date",IF(AND($K99&lt;&gt;"Pending",$L99=""),"Missing decision date",IF(AND($L99&lt;&gt;"",$L99&lt;$F99),"Decision before receipt",IF(AND($M99&lt;&gt;"",$L99=""),"Notification without decision",IF(AND($M99&lt;&gt;"",$L99&lt;&gt;"",$M99&lt;$L99),"Notification before decision",IF(AND(OR($K99="Admit",$K99="Deny",$K99="Waitlist"),$M99=""),"Missing notification date",IF(AND(OR($N99="Accepted",$N99="Declined"),$O99=""),"Missing response date",IF(AND($O99&lt;&gt;"",$N99="Awaiting"),"Awaiting response has response date",IF(AND($O99&lt;&gt;"",$M99=""),"Response without notification",IF(AND($O99&lt;&gt;"",$M99&lt;&gt;"",$O99&lt;$M99),"Response before notification",IF(AND($P99&lt;&gt;"",$O99=""),"Deposit without response date",IF(AND($R99&lt;&gt;"",$R99&gt;Dashboard!$B$4),"Last reviewed after as-of date","OK")))))))))))))))))))))))))))</f>
        <v/>
      </c>
      <c r="X99" s="22">
        <f>IF($A99="","",IF($W99&lt;&gt;"OK","Fix record",IF(AND($K99="Pending",$J99&lt;Dashboard!$B$4),"Decision overdue",IF(AND($K99="Pending",$J99&gt;=Dashboard!$B$4,$J99&lt;=Dashboard!$B$4+Dashboard!$B$8),"Decision due soon",IF(AND(OR($K99="Admit",$K99="Deny",$K99="Waitlist"),$L99&lt;&gt;"",$M99=""),"Send notification",IF(AND($U99&lt;&gt;"",$U99&gt;Dashboard!$B$10),"Notification delayed",IF(AND($K99="Admit",$N99="Awaiting",$M99&lt;&gt;"",Dashboard!$B$4-$M99&gt;=Dashboard!$B$9),"Follow up on response","No action")))))))</f>
        <v/>
      </c>
    </row>
    <row r="100">
      <c r="A100" s="18" t="n"/>
      <c r="B100" s="18" t="n"/>
      <c r="C100" s="18" t="n"/>
      <c r="D100" s="18" t="n"/>
      <c r="E100" s="18" t="n"/>
      <c r="F100" s="19" t="n"/>
      <c r="G100" s="19" t="n"/>
      <c r="H100" s="18" t="n"/>
      <c r="I100" s="18" t="n"/>
      <c r="J100" s="19" t="n"/>
      <c r="K100" s="18" t="n"/>
      <c r="L100" s="19" t="n"/>
      <c r="M100" s="19" t="n"/>
      <c r="N100" s="18" t="n"/>
      <c r="O100" s="19" t="n"/>
      <c r="P100" s="19" t="n"/>
      <c r="Q100" s="18" t="n"/>
      <c r="R100" s="19" t="n"/>
      <c r="S100" s="20" t="n"/>
      <c r="T100" s="21">
        <f>IF($A100="","",IF(OR($F100="",$L100=""),"",MAX(0,$L100-$F100)))</f>
        <v/>
      </c>
      <c r="U100" s="21">
        <f>IF($A100="","",IF(OR($L100="",$M100=""),"",MAX(0,$M100-$L100)))</f>
        <v/>
      </c>
      <c r="V100" s="21">
        <f>IF($A100="","",IF($K100&lt;&gt;"Pending","",IF($F100="","",MAX(0,Dashboard!$B$4-$F100))))</f>
        <v/>
      </c>
      <c r="W100" s="22">
        <f>IF($A100="","",IF(COUNTIF($A$2:$A$251,$A100)&gt;1,"Duplicate Application ID",IF($B100="","Missing applicant alias",IF($C100="","Missing program",IF($D100="","Missing term",IF($E100="","Missing delivery site",IF($F100="","Missing received date",IF($H100="","Missing priority",IF($I100="","Missing reviewer",IF($J100="","Missing decision due date",IF($K100="","Missing decision",IF($N100="","Missing applicant response",IF($Q100="","Missing enrollment status",IF(AND($G100&lt;&gt;"",$G100&lt;$F100),"File complete before receipt",IF(AND($J100&lt;&gt;"",$J100&lt;$F100),"Due date before receipt",IF(AND($K100="Pending",$L100&lt;&gt;""),"Pending record has decision date",IF(AND($K100&lt;&gt;"Pending",$L100=""),"Missing decision date",IF(AND($L100&lt;&gt;"",$L100&lt;$F100),"Decision before receipt",IF(AND($M100&lt;&gt;"",$L100=""),"Notification without decision",IF(AND($M100&lt;&gt;"",$L100&lt;&gt;"",$M100&lt;$L100),"Notification before decision",IF(AND(OR($K100="Admit",$K100="Deny",$K100="Waitlist"),$M100=""),"Missing notification date",IF(AND(OR($N100="Accepted",$N100="Declined"),$O100=""),"Missing response date",IF(AND($O100&lt;&gt;"",$N100="Awaiting"),"Awaiting response has response date",IF(AND($O100&lt;&gt;"",$M100=""),"Response without notification",IF(AND($O100&lt;&gt;"",$M100&lt;&gt;"",$O100&lt;$M100),"Response before notification",IF(AND($P100&lt;&gt;"",$O100=""),"Deposit without response date",IF(AND($R100&lt;&gt;"",$R100&gt;Dashboard!$B$4),"Last reviewed after as-of date","OK")))))))))))))))))))))))))))</f>
        <v/>
      </c>
      <c r="X100" s="22">
        <f>IF($A100="","",IF($W100&lt;&gt;"OK","Fix record",IF(AND($K100="Pending",$J100&lt;Dashboard!$B$4),"Decision overdue",IF(AND($K100="Pending",$J100&gt;=Dashboard!$B$4,$J100&lt;=Dashboard!$B$4+Dashboard!$B$8),"Decision due soon",IF(AND(OR($K100="Admit",$K100="Deny",$K100="Waitlist"),$L100&lt;&gt;"",$M100=""),"Send notification",IF(AND($U100&lt;&gt;"",$U100&gt;Dashboard!$B$10),"Notification delayed",IF(AND($K100="Admit",$N100="Awaiting",$M100&lt;&gt;"",Dashboard!$B$4-$M100&gt;=Dashboard!$B$9),"Follow up on response","No action")))))))</f>
        <v/>
      </c>
    </row>
    <row r="101">
      <c r="A101" s="18" t="n"/>
      <c r="B101" s="18" t="n"/>
      <c r="C101" s="18" t="n"/>
      <c r="D101" s="18" t="n"/>
      <c r="E101" s="18" t="n"/>
      <c r="F101" s="19" t="n"/>
      <c r="G101" s="19" t="n"/>
      <c r="H101" s="18" t="n"/>
      <c r="I101" s="18" t="n"/>
      <c r="J101" s="19" t="n"/>
      <c r="K101" s="18" t="n"/>
      <c r="L101" s="19" t="n"/>
      <c r="M101" s="19" t="n"/>
      <c r="N101" s="18" t="n"/>
      <c r="O101" s="19" t="n"/>
      <c r="P101" s="19" t="n"/>
      <c r="Q101" s="18" t="n"/>
      <c r="R101" s="19" t="n"/>
      <c r="S101" s="20" t="n"/>
      <c r="T101" s="21">
        <f>IF($A101="","",IF(OR($F101="",$L101=""),"",MAX(0,$L101-$F101)))</f>
        <v/>
      </c>
      <c r="U101" s="21">
        <f>IF($A101="","",IF(OR($L101="",$M101=""),"",MAX(0,$M101-$L101)))</f>
        <v/>
      </c>
      <c r="V101" s="21">
        <f>IF($A101="","",IF($K101&lt;&gt;"Pending","",IF($F101="","",MAX(0,Dashboard!$B$4-$F101))))</f>
        <v/>
      </c>
      <c r="W101" s="22">
        <f>IF($A101="","",IF(COUNTIF($A$2:$A$251,$A101)&gt;1,"Duplicate Application ID",IF($B101="","Missing applicant alias",IF($C101="","Missing program",IF($D101="","Missing term",IF($E101="","Missing delivery site",IF($F101="","Missing received date",IF($H101="","Missing priority",IF($I101="","Missing reviewer",IF($J101="","Missing decision due date",IF($K101="","Missing decision",IF($N101="","Missing applicant response",IF($Q101="","Missing enrollment status",IF(AND($G101&lt;&gt;"",$G101&lt;$F101),"File complete before receipt",IF(AND($J101&lt;&gt;"",$J101&lt;$F101),"Due date before receipt",IF(AND($K101="Pending",$L101&lt;&gt;""),"Pending record has decision date",IF(AND($K101&lt;&gt;"Pending",$L101=""),"Missing decision date",IF(AND($L101&lt;&gt;"",$L101&lt;$F101),"Decision before receipt",IF(AND($M101&lt;&gt;"",$L101=""),"Notification without decision",IF(AND($M101&lt;&gt;"",$L101&lt;&gt;"",$M101&lt;$L101),"Notification before decision",IF(AND(OR($K101="Admit",$K101="Deny",$K101="Waitlist"),$M101=""),"Missing notification date",IF(AND(OR($N101="Accepted",$N101="Declined"),$O101=""),"Missing response date",IF(AND($O101&lt;&gt;"",$N101="Awaiting"),"Awaiting response has response date",IF(AND($O101&lt;&gt;"",$M101=""),"Response without notification",IF(AND($O101&lt;&gt;"",$M101&lt;&gt;"",$O101&lt;$M101),"Response before notification",IF(AND($P101&lt;&gt;"",$O101=""),"Deposit without response date",IF(AND($R101&lt;&gt;"",$R101&gt;Dashboard!$B$4),"Last reviewed after as-of date","OK")))))))))))))))))))))))))))</f>
        <v/>
      </c>
      <c r="X101" s="22">
        <f>IF($A101="","",IF($W101&lt;&gt;"OK","Fix record",IF(AND($K101="Pending",$J101&lt;Dashboard!$B$4),"Decision overdue",IF(AND($K101="Pending",$J101&gt;=Dashboard!$B$4,$J101&lt;=Dashboard!$B$4+Dashboard!$B$8),"Decision due soon",IF(AND(OR($K101="Admit",$K101="Deny",$K101="Waitlist"),$L101&lt;&gt;"",$M101=""),"Send notification",IF(AND($U101&lt;&gt;"",$U101&gt;Dashboard!$B$10),"Notification delayed",IF(AND($K101="Admit",$N101="Awaiting",$M101&lt;&gt;"",Dashboard!$B$4-$M101&gt;=Dashboard!$B$9),"Follow up on response","No action")))))))</f>
        <v/>
      </c>
    </row>
    <row r="102">
      <c r="A102" s="18" t="n"/>
      <c r="B102" s="18" t="n"/>
      <c r="C102" s="18" t="n"/>
      <c r="D102" s="18" t="n"/>
      <c r="E102" s="18" t="n"/>
      <c r="F102" s="19" t="n"/>
      <c r="G102" s="19" t="n"/>
      <c r="H102" s="18" t="n"/>
      <c r="I102" s="18" t="n"/>
      <c r="J102" s="19" t="n"/>
      <c r="K102" s="18" t="n"/>
      <c r="L102" s="19" t="n"/>
      <c r="M102" s="19" t="n"/>
      <c r="N102" s="18" t="n"/>
      <c r="O102" s="19" t="n"/>
      <c r="P102" s="19" t="n"/>
      <c r="Q102" s="18" t="n"/>
      <c r="R102" s="19" t="n"/>
      <c r="S102" s="20" t="n"/>
      <c r="T102" s="21">
        <f>IF($A102="","",IF(OR($F102="",$L102=""),"",MAX(0,$L102-$F102)))</f>
        <v/>
      </c>
      <c r="U102" s="21">
        <f>IF($A102="","",IF(OR($L102="",$M102=""),"",MAX(0,$M102-$L102)))</f>
        <v/>
      </c>
      <c r="V102" s="21">
        <f>IF($A102="","",IF($K102&lt;&gt;"Pending","",IF($F102="","",MAX(0,Dashboard!$B$4-$F102))))</f>
        <v/>
      </c>
      <c r="W102" s="22">
        <f>IF($A102="","",IF(COUNTIF($A$2:$A$251,$A102)&gt;1,"Duplicate Application ID",IF($B102="","Missing applicant alias",IF($C102="","Missing program",IF($D102="","Missing term",IF($E102="","Missing delivery site",IF($F102="","Missing received date",IF($H102="","Missing priority",IF($I102="","Missing reviewer",IF($J102="","Missing decision due date",IF($K102="","Missing decision",IF($N102="","Missing applicant response",IF($Q102="","Missing enrollment status",IF(AND($G102&lt;&gt;"",$G102&lt;$F102),"File complete before receipt",IF(AND($J102&lt;&gt;"",$J102&lt;$F102),"Due date before receipt",IF(AND($K102="Pending",$L102&lt;&gt;""),"Pending record has decision date",IF(AND($K102&lt;&gt;"Pending",$L102=""),"Missing decision date",IF(AND($L102&lt;&gt;"",$L102&lt;$F102),"Decision before receipt",IF(AND($M102&lt;&gt;"",$L102=""),"Notification without decision",IF(AND($M102&lt;&gt;"",$L102&lt;&gt;"",$M102&lt;$L102),"Notification before decision",IF(AND(OR($K102="Admit",$K102="Deny",$K102="Waitlist"),$M102=""),"Missing notification date",IF(AND(OR($N102="Accepted",$N102="Declined"),$O102=""),"Missing response date",IF(AND($O102&lt;&gt;"",$N102="Awaiting"),"Awaiting response has response date",IF(AND($O102&lt;&gt;"",$M102=""),"Response without notification",IF(AND($O102&lt;&gt;"",$M102&lt;&gt;"",$O102&lt;$M102),"Response before notification",IF(AND($P102&lt;&gt;"",$O102=""),"Deposit without response date",IF(AND($R102&lt;&gt;"",$R102&gt;Dashboard!$B$4),"Last reviewed after as-of date","OK")))))))))))))))))))))))))))</f>
        <v/>
      </c>
      <c r="X102" s="22">
        <f>IF($A102="","",IF($W102&lt;&gt;"OK","Fix record",IF(AND($K102="Pending",$J102&lt;Dashboard!$B$4),"Decision overdue",IF(AND($K102="Pending",$J102&gt;=Dashboard!$B$4,$J102&lt;=Dashboard!$B$4+Dashboard!$B$8),"Decision due soon",IF(AND(OR($K102="Admit",$K102="Deny",$K102="Waitlist"),$L102&lt;&gt;"",$M102=""),"Send notification",IF(AND($U102&lt;&gt;"",$U102&gt;Dashboard!$B$10),"Notification delayed",IF(AND($K102="Admit",$N102="Awaiting",$M102&lt;&gt;"",Dashboard!$B$4-$M102&gt;=Dashboard!$B$9),"Follow up on response","No action")))))))</f>
        <v/>
      </c>
    </row>
    <row r="103">
      <c r="A103" s="18" t="n"/>
      <c r="B103" s="18" t="n"/>
      <c r="C103" s="18" t="n"/>
      <c r="D103" s="18" t="n"/>
      <c r="E103" s="18" t="n"/>
      <c r="F103" s="19" t="n"/>
      <c r="G103" s="19" t="n"/>
      <c r="H103" s="18" t="n"/>
      <c r="I103" s="18" t="n"/>
      <c r="J103" s="19" t="n"/>
      <c r="K103" s="18" t="n"/>
      <c r="L103" s="19" t="n"/>
      <c r="M103" s="19" t="n"/>
      <c r="N103" s="18" t="n"/>
      <c r="O103" s="19" t="n"/>
      <c r="P103" s="19" t="n"/>
      <c r="Q103" s="18" t="n"/>
      <c r="R103" s="19" t="n"/>
      <c r="S103" s="20" t="n"/>
      <c r="T103" s="21">
        <f>IF($A103="","",IF(OR($F103="",$L103=""),"",MAX(0,$L103-$F103)))</f>
        <v/>
      </c>
      <c r="U103" s="21">
        <f>IF($A103="","",IF(OR($L103="",$M103=""),"",MAX(0,$M103-$L103)))</f>
        <v/>
      </c>
      <c r="V103" s="21">
        <f>IF($A103="","",IF($K103&lt;&gt;"Pending","",IF($F103="","",MAX(0,Dashboard!$B$4-$F103))))</f>
        <v/>
      </c>
      <c r="W103" s="22">
        <f>IF($A103="","",IF(COUNTIF($A$2:$A$251,$A103)&gt;1,"Duplicate Application ID",IF($B103="","Missing applicant alias",IF($C103="","Missing program",IF($D103="","Missing term",IF($E103="","Missing delivery site",IF($F103="","Missing received date",IF($H103="","Missing priority",IF($I103="","Missing reviewer",IF($J103="","Missing decision due date",IF($K103="","Missing decision",IF($N103="","Missing applicant response",IF($Q103="","Missing enrollment status",IF(AND($G103&lt;&gt;"",$G103&lt;$F103),"File complete before receipt",IF(AND($J103&lt;&gt;"",$J103&lt;$F103),"Due date before receipt",IF(AND($K103="Pending",$L103&lt;&gt;""),"Pending record has decision date",IF(AND($K103&lt;&gt;"Pending",$L103=""),"Missing decision date",IF(AND($L103&lt;&gt;"",$L103&lt;$F103),"Decision before receipt",IF(AND($M103&lt;&gt;"",$L103=""),"Notification without decision",IF(AND($M103&lt;&gt;"",$L103&lt;&gt;"",$M103&lt;$L103),"Notification before decision",IF(AND(OR($K103="Admit",$K103="Deny",$K103="Waitlist"),$M103=""),"Missing notification date",IF(AND(OR($N103="Accepted",$N103="Declined"),$O103=""),"Missing response date",IF(AND($O103&lt;&gt;"",$N103="Awaiting"),"Awaiting response has response date",IF(AND($O103&lt;&gt;"",$M103=""),"Response without notification",IF(AND($O103&lt;&gt;"",$M103&lt;&gt;"",$O103&lt;$M103),"Response before notification",IF(AND($P103&lt;&gt;"",$O103=""),"Deposit without response date",IF(AND($R103&lt;&gt;"",$R103&gt;Dashboard!$B$4),"Last reviewed after as-of date","OK")))))))))))))))))))))))))))</f>
        <v/>
      </c>
      <c r="X103" s="22">
        <f>IF($A103="","",IF($W103&lt;&gt;"OK","Fix record",IF(AND($K103="Pending",$J103&lt;Dashboard!$B$4),"Decision overdue",IF(AND($K103="Pending",$J103&gt;=Dashboard!$B$4,$J103&lt;=Dashboard!$B$4+Dashboard!$B$8),"Decision due soon",IF(AND(OR($K103="Admit",$K103="Deny",$K103="Waitlist"),$L103&lt;&gt;"",$M103=""),"Send notification",IF(AND($U103&lt;&gt;"",$U103&gt;Dashboard!$B$10),"Notification delayed",IF(AND($K103="Admit",$N103="Awaiting",$M103&lt;&gt;"",Dashboard!$B$4-$M103&gt;=Dashboard!$B$9),"Follow up on response","No action")))))))</f>
        <v/>
      </c>
    </row>
    <row r="104">
      <c r="A104" s="18" t="n"/>
      <c r="B104" s="18" t="n"/>
      <c r="C104" s="18" t="n"/>
      <c r="D104" s="18" t="n"/>
      <c r="E104" s="18" t="n"/>
      <c r="F104" s="19" t="n"/>
      <c r="G104" s="19" t="n"/>
      <c r="H104" s="18" t="n"/>
      <c r="I104" s="18" t="n"/>
      <c r="J104" s="19" t="n"/>
      <c r="K104" s="18" t="n"/>
      <c r="L104" s="19" t="n"/>
      <c r="M104" s="19" t="n"/>
      <c r="N104" s="18" t="n"/>
      <c r="O104" s="19" t="n"/>
      <c r="P104" s="19" t="n"/>
      <c r="Q104" s="18" t="n"/>
      <c r="R104" s="19" t="n"/>
      <c r="S104" s="20" t="n"/>
      <c r="T104" s="21">
        <f>IF($A104="","",IF(OR($F104="",$L104=""),"",MAX(0,$L104-$F104)))</f>
        <v/>
      </c>
      <c r="U104" s="21">
        <f>IF($A104="","",IF(OR($L104="",$M104=""),"",MAX(0,$M104-$L104)))</f>
        <v/>
      </c>
      <c r="V104" s="21">
        <f>IF($A104="","",IF($K104&lt;&gt;"Pending","",IF($F104="","",MAX(0,Dashboard!$B$4-$F104))))</f>
        <v/>
      </c>
      <c r="W104" s="22">
        <f>IF($A104="","",IF(COUNTIF($A$2:$A$251,$A104)&gt;1,"Duplicate Application ID",IF($B104="","Missing applicant alias",IF($C104="","Missing program",IF($D104="","Missing term",IF($E104="","Missing delivery site",IF($F104="","Missing received date",IF($H104="","Missing priority",IF($I104="","Missing reviewer",IF($J104="","Missing decision due date",IF($K104="","Missing decision",IF($N104="","Missing applicant response",IF($Q104="","Missing enrollment status",IF(AND($G104&lt;&gt;"",$G104&lt;$F104),"File complete before receipt",IF(AND($J104&lt;&gt;"",$J104&lt;$F104),"Due date before receipt",IF(AND($K104="Pending",$L104&lt;&gt;""),"Pending record has decision date",IF(AND($K104&lt;&gt;"Pending",$L104=""),"Missing decision date",IF(AND($L104&lt;&gt;"",$L104&lt;$F104),"Decision before receipt",IF(AND($M104&lt;&gt;"",$L104=""),"Notification without decision",IF(AND($M104&lt;&gt;"",$L104&lt;&gt;"",$M104&lt;$L104),"Notification before decision",IF(AND(OR($K104="Admit",$K104="Deny",$K104="Waitlist"),$M104=""),"Missing notification date",IF(AND(OR($N104="Accepted",$N104="Declined"),$O104=""),"Missing response date",IF(AND($O104&lt;&gt;"",$N104="Awaiting"),"Awaiting response has response date",IF(AND($O104&lt;&gt;"",$M104=""),"Response without notification",IF(AND($O104&lt;&gt;"",$M104&lt;&gt;"",$O104&lt;$M104),"Response before notification",IF(AND($P104&lt;&gt;"",$O104=""),"Deposit without response date",IF(AND($R104&lt;&gt;"",$R104&gt;Dashboard!$B$4),"Last reviewed after as-of date","OK")))))))))))))))))))))))))))</f>
        <v/>
      </c>
      <c r="X104" s="22">
        <f>IF($A104="","",IF($W104&lt;&gt;"OK","Fix record",IF(AND($K104="Pending",$J104&lt;Dashboard!$B$4),"Decision overdue",IF(AND($K104="Pending",$J104&gt;=Dashboard!$B$4,$J104&lt;=Dashboard!$B$4+Dashboard!$B$8),"Decision due soon",IF(AND(OR($K104="Admit",$K104="Deny",$K104="Waitlist"),$L104&lt;&gt;"",$M104=""),"Send notification",IF(AND($U104&lt;&gt;"",$U104&gt;Dashboard!$B$10),"Notification delayed",IF(AND($K104="Admit",$N104="Awaiting",$M104&lt;&gt;"",Dashboard!$B$4-$M104&gt;=Dashboard!$B$9),"Follow up on response","No action")))))))</f>
        <v/>
      </c>
    </row>
    <row r="105">
      <c r="A105" s="18" t="n"/>
      <c r="B105" s="18" t="n"/>
      <c r="C105" s="18" t="n"/>
      <c r="D105" s="18" t="n"/>
      <c r="E105" s="18" t="n"/>
      <c r="F105" s="19" t="n"/>
      <c r="G105" s="19" t="n"/>
      <c r="H105" s="18" t="n"/>
      <c r="I105" s="18" t="n"/>
      <c r="J105" s="19" t="n"/>
      <c r="K105" s="18" t="n"/>
      <c r="L105" s="19" t="n"/>
      <c r="M105" s="19" t="n"/>
      <c r="N105" s="18" t="n"/>
      <c r="O105" s="19" t="n"/>
      <c r="P105" s="19" t="n"/>
      <c r="Q105" s="18" t="n"/>
      <c r="R105" s="19" t="n"/>
      <c r="S105" s="20" t="n"/>
      <c r="T105" s="21">
        <f>IF($A105="","",IF(OR($F105="",$L105=""),"",MAX(0,$L105-$F105)))</f>
        <v/>
      </c>
      <c r="U105" s="21">
        <f>IF($A105="","",IF(OR($L105="",$M105=""),"",MAX(0,$M105-$L105)))</f>
        <v/>
      </c>
      <c r="V105" s="21">
        <f>IF($A105="","",IF($K105&lt;&gt;"Pending","",IF($F105="","",MAX(0,Dashboard!$B$4-$F105))))</f>
        <v/>
      </c>
      <c r="W105" s="22">
        <f>IF($A105="","",IF(COUNTIF($A$2:$A$251,$A105)&gt;1,"Duplicate Application ID",IF($B105="","Missing applicant alias",IF($C105="","Missing program",IF($D105="","Missing term",IF($E105="","Missing delivery site",IF($F105="","Missing received date",IF($H105="","Missing priority",IF($I105="","Missing reviewer",IF($J105="","Missing decision due date",IF($K105="","Missing decision",IF($N105="","Missing applicant response",IF($Q105="","Missing enrollment status",IF(AND($G105&lt;&gt;"",$G105&lt;$F105),"File complete before receipt",IF(AND($J105&lt;&gt;"",$J105&lt;$F105),"Due date before receipt",IF(AND($K105="Pending",$L105&lt;&gt;""),"Pending record has decision date",IF(AND($K105&lt;&gt;"Pending",$L105=""),"Missing decision date",IF(AND($L105&lt;&gt;"",$L105&lt;$F105),"Decision before receipt",IF(AND($M105&lt;&gt;"",$L105=""),"Notification without decision",IF(AND($M105&lt;&gt;"",$L105&lt;&gt;"",$M105&lt;$L105),"Notification before decision",IF(AND(OR($K105="Admit",$K105="Deny",$K105="Waitlist"),$M105=""),"Missing notification date",IF(AND(OR($N105="Accepted",$N105="Declined"),$O105=""),"Missing response date",IF(AND($O105&lt;&gt;"",$N105="Awaiting"),"Awaiting response has response date",IF(AND($O105&lt;&gt;"",$M105=""),"Response without notification",IF(AND($O105&lt;&gt;"",$M105&lt;&gt;"",$O105&lt;$M105),"Response before notification",IF(AND($P105&lt;&gt;"",$O105=""),"Deposit without response date",IF(AND($R105&lt;&gt;"",$R105&gt;Dashboard!$B$4),"Last reviewed after as-of date","OK")))))))))))))))))))))))))))</f>
        <v/>
      </c>
      <c r="X105" s="22">
        <f>IF($A105="","",IF($W105&lt;&gt;"OK","Fix record",IF(AND($K105="Pending",$J105&lt;Dashboard!$B$4),"Decision overdue",IF(AND($K105="Pending",$J105&gt;=Dashboard!$B$4,$J105&lt;=Dashboard!$B$4+Dashboard!$B$8),"Decision due soon",IF(AND(OR($K105="Admit",$K105="Deny",$K105="Waitlist"),$L105&lt;&gt;"",$M105=""),"Send notification",IF(AND($U105&lt;&gt;"",$U105&gt;Dashboard!$B$10),"Notification delayed",IF(AND($K105="Admit",$N105="Awaiting",$M105&lt;&gt;"",Dashboard!$B$4-$M105&gt;=Dashboard!$B$9),"Follow up on response","No action")))))))</f>
        <v/>
      </c>
    </row>
    <row r="106">
      <c r="A106" s="18" t="n"/>
      <c r="B106" s="18" t="n"/>
      <c r="C106" s="18" t="n"/>
      <c r="D106" s="18" t="n"/>
      <c r="E106" s="18" t="n"/>
      <c r="F106" s="19" t="n"/>
      <c r="G106" s="19" t="n"/>
      <c r="H106" s="18" t="n"/>
      <c r="I106" s="18" t="n"/>
      <c r="J106" s="19" t="n"/>
      <c r="K106" s="18" t="n"/>
      <c r="L106" s="19" t="n"/>
      <c r="M106" s="19" t="n"/>
      <c r="N106" s="18" t="n"/>
      <c r="O106" s="19" t="n"/>
      <c r="P106" s="19" t="n"/>
      <c r="Q106" s="18" t="n"/>
      <c r="R106" s="19" t="n"/>
      <c r="S106" s="20" t="n"/>
      <c r="T106" s="21">
        <f>IF($A106="","",IF(OR($F106="",$L106=""),"",MAX(0,$L106-$F106)))</f>
        <v/>
      </c>
      <c r="U106" s="21">
        <f>IF($A106="","",IF(OR($L106="",$M106=""),"",MAX(0,$M106-$L106)))</f>
        <v/>
      </c>
      <c r="V106" s="21">
        <f>IF($A106="","",IF($K106&lt;&gt;"Pending","",IF($F106="","",MAX(0,Dashboard!$B$4-$F106))))</f>
        <v/>
      </c>
      <c r="W106" s="22">
        <f>IF($A106="","",IF(COUNTIF($A$2:$A$251,$A106)&gt;1,"Duplicate Application ID",IF($B106="","Missing applicant alias",IF($C106="","Missing program",IF($D106="","Missing term",IF($E106="","Missing delivery site",IF($F106="","Missing received date",IF($H106="","Missing priority",IF($I106="","Missing reviewer",IF($J106="","Missing decision due date",IF($K106="","Missing decision",IF($N106="","Missing applicant response",IF($Q106="","Missing enrollment status",IF(AND($G106&lt;&gt;"",$G106&lt;$F106),"File complete before receipt",IF(AND($J106&lt;&gt;"",$J106&lt;$F106),"Due date before receipt",IF(AND($K106="Pending",$L106&lt;&gt;""),"Pending record has decision date",IF(AND($K106&lt;&gt;"Pending",$L106=""),"Missing decision date",IF(AND($L106&lt;&gt;"",$L106&lt;$F106),"Decision before receipt",IF(AND($M106&lt;&gt;"",$L106=""),"Notification without decision",IF(AND($M106&lt;&gt;"",$L106&lt;&gt;"",$M106&lt;$L106),"Notification before decision",IF(AND(OR($K106="Admit",$K106="Deny",$K106="Waitlist"),$M106=""),"Missing notification date",IF(AND(OR($N106="Accepted",$N106="Declined"),$O106=""),"Missing response date",IF(AND($O106&lt;&gt;"",$N106="Awaiting"),"Awaiting response has response date",IF(AND($O106&lt;&gt;"",$M106=""),"Response without notification",IF(AND($O106&lt;&gt;"",$M106&lt;&gt;"",$O106&lt;$M106),"Response before notification",IF(AND($P106&lt;&gt;"",$O106=""),"Deposit without response date",IF(AND($R106&lt;&gt;"",$R106&gt;Dashboard!$B$4),"Last reviewed after as-of date","OK")))))))))))))))))))))))))))</f>
        <v/>
      </c>
      <c r="X106" s="22">
        <f>IF($A106="","",IF($W106&lt;&gt;"OK","Fix record",IF(AND($K106="Pending",$J106&lt;Dashboard!$B$4),"Decision overdue",IF(AND($K106="Pending",$J106&gt;=Dashboard!$B$4,$J106&lt;=Dashboard!$B$4+Dashboard!$B$8),"Decision due soon",IF(AND(OR($K106="Admit",$K106="Deny",$K106="Waitlist"),$L106&lt;&gt;"",$M106=""),"Send notification",IF(AND($U106&lt;&gt;"",$U106&gt;Dashboard!$B$10),"Notification delayed",IF(AND($K106="Admit",$N106="Awaiting",$M106&lt;&gt;"",Dashboard!$B$4-$M106&gt;=Dashboard!$B$9),"Follow up on response","No action")))))))</f>
        <v/>
      </c>
    </row>
    <row r="107">
      <c r="A107" s="18" t="n"/>
      <c r="B107" s="18" t="n"/>
      <c r="C107" s="18" t="n"/>
      <c r="D107" s="18" t="n"/>
      <c r="E107" s="18" t="n"/>
      <c r="F107" s="19" t="n"/>
      <c r="G107" s="19" t="n"/>
      <c r="H107" s="18" t="n"/>
      <c r="I107" s="18" t="n"/>
      <c r="J107" s="19" t="n"/>
      <c r="K107" s="18" t="n"/>
      <c r="L107" s="19" t="n"/>
      <c r="M107" s="19" t="n"/>
      <c r="N107" s="18" t="n"/>
      <c r="O107" s="19" t="n"/>
      <c r="P107" s="19" t="n"/>
      <c r="Q107" s="18" t="n"/>
      <c r="R107" s="19" t="n"/>
      <c r="S107" s="20" t="n"/>
      <c r="T107" s="21">
        <f>IF($A107="","",IF(OR($F107="",$L107=""),"",MAX(0,$L107-$F107)))</f>
        <v/>
      </c>
      <c r="U107" s="21">
        <f>IF($A107="","",IF(OR($L107="",$M107=""),"",MAX(0,$M107-$L107)))</f>
        <v/>
      </c>
      <c r="V107" s="21">
        <f>IF($A107="","",IF($K107&lt;&gt;"Pending","",IF($F107="","",MAX(0,Dashboard!$B$4-$F107))))</f>
        <v/>
      </c>
      <c r="W107" s="22">
        <f>IF($A107="","",IF(COUNTIF($A$2:$A$251,$A107)&gt;1,"Duplicate Application ID",IF($B107="","Missing applicant alias",IF($C107="","Missing program",IF($D107="","Missing term",IF($E107="","Missing delivery site",IF($F107="","Missing received date",IF($H107="","Missing priority",IF($I107="","Missing reviewer",IF($J107="","Missing decision due date",IF($K107="","Missing decision",IF($N107="","Missing applicant response",IF($Q107="","Missing enrollment status",IF(AND($G107&lt;&gt;"",$G107&lt;$F107),"File complete before receipt",IF(AND($J107&lt;&gt;"",$J107&lt;$F107),"Due date before receipt",IF(AND($K107="Pending",$L107&lt;&gt;""),"Pending record has decision date",IF(AND($K107&lt;&gt;"Pending",$L107=""),"Missing decision date",IF(AND($L107&lt;&gt;"",$L107&lt;$F107),"Decision before receipt",IF(AND($M107&lt;&gt;"",$L107=""),"Notification without decision",IF(AND($M107&lt;&gt;"",$L107&lt;&gt;"",$M107&lt;$L107),"Notification before decision",IF(AND(OR($K107="Admit",$K107="Deny",$K107="Waitlist"),$M107=""),"Missing notification date",IF(AND(OR($N107="Accepted",$N107="Declined"),$O107=""),"Missing response date",IF(AND($O107&lt;&gt;"",$N107="Awaiting"),"Awaiting response has response date",IF(AND($O107&lt;&gt;"",$M107=""),"Response without notification",IF(AND($O107&lt;&gt;"",$M107&lt;&gt;"",$O107&lt;$M107),"Response before notification",IF(AND($P107&lt;&gt;"",$O107=""),"Deposit without response date",IF(AND($R107&lt;&gt;"",$R107&gt;Dashboard!$B$4),"Last reviewed after as-of date","OK")))))))))))))))))))))))))))</f>
        <v/>
      </c>
      <c r="X107" s="22">
        <f>IF($A107="","",IF($W107&lt;&gt;"OK","Fix record",IF(AND($K107="Pending",$J107&lt;Dashboard!$B$4),"Decision overdue",IF(AND($K107="Pending",$J107&gt;=Dashboard!$B$4,$J107&lt;=Dashboard!$B$4+Dashboard!$B$8),"Decision due soon",IF(AND(OR($K107="Admit",$K107="Deny",$K107="Waitlist"),$L107&lt;&gt;"",$M107=""),"Send notification",IF(AND($U107&lt;&gt;"",$U107&gt;Dashboard!$B$10),"Notification delayed",IF(AND($K107="Admit",$N107="Awaiting",$M107&lt;&gt;"",Dashboard!$B$4-$M107&gt;=Dashboard!$B$9),"Follow up on response","No action")))))))</f>
        <v/>
      </c>
    </row>
    <row r="108">
      <c r="A108" s="18" t="n"/>
      <c r="B108" s="18" t="n"/>
      <c r="C108" s="18" t="n"/>
      <c r="D108" s="18" t="n"/>
      <c r="E108" s="18" t="n"/>
      <c r="F108" s="19" t="n"/>
      <c r="G108" s="19" t="n"/>
      <c r="H108" s="18" t="n"/>
      <c r="I108" s="18" t="n"/>
      <c r="J108" s="19" t="n"/>
      <c r="K108" s="18" t="n"/>
      <c r="L108" s="19" t="n"/>
      <c r="M108" s="19" t="n"/>
      <c r="N108" s="18" t="n"/>
      <c r="O108" s="19" t="n"/>
      <c r="P108" s="19" t="n"/>
      <c r="Q108" s="18" t="n"/>
      <c r="R108" s="19" t="n"/>
      <c r="S108" s="20" t="n"/>
      <c r="T108" s="21">
        <f>IF($A108="","",IF(OR($F108="",$L108=""),"",MAX(0,$L108-$F108)))</f>
        <v/>
      </c>
      <c r="U108" s="21">
        <f>IF($A108="","",IF(OR($L108="",$M108=""),"",MAX(0,$M108-$L108)))</f>
        <v/>
      </c>
      <c r="V108" s="21">
        <f>IF($A108="","",IF($K108&lt;&gt;"Pending","",IF($F108="","",MAX(0,Dashboard!$B$4-$F108))))</f>
        <v/>
      </c>
      <c r="W108" s="22">
        <f>IF($A108="","",IF(COUNTIF($A$2:$A$251,$A108)&gt;1,"Duplicate Application ID",IF($B108="","Missing applicant alias",IF($C108="","Missing program",IF($D108="","Missing term",IF($E108="","Missing delivery site",IF($F108="","Missing received date",IF($H108="","Missing priority",IF($I108="","Missing reviewer",IF($J108="","Missing decision due date",IF($K108="","Missing decision",IF($N108="","Missing applicant response",IF($Q108="","Missing enrollment status",IF(AND($G108&lt;&gt;"",$G108&lt;$F108),"File complete before receipt",IF(AND($J108&lt;&gt;"",$J108&lt;$F108),"Due date before receipt",IF(AND($K108="Pending",$L108&lt;&gt;""),"Pending record has decision date",IF(AND($K108&lt;&gt;"Pending",$L108=""),"Missing decision date",IF(AND($L108&lt;&gt;"",$L108&lt;$F108),"Decision before receipt",IF(AND($M108&lt;&gt;"",$L108=""),"Notification without decision",IF(AND($M108&lt;&gt;"",$L108&lt;&gt;"",$M108&lt;$L108),"Notification before decision",IF(AND(OR($K108="Admit",$K108="Deny",$K108="Waitlist"),$M108=""),"Missing notification date",IF(AND(OR($N108="Accepted",$N108="Declined"),$O108=""),"Missing response date",IF(AND($O108&lt;&gt;"",$N108="Awaiting"),"Awaiting response has response date",IF(AND($O108&lt;&gt;"",$M108=""),"Response without notification",IF(AND($O108&lt;&gt;"",$M108&lt;&gt;"",$O108&lt;$M108),"Response before notification",IF(AND($P108&lt;&gt;"",$O108=""),"Deposit without response date",IF(AND($R108&lt;&gt;"",$R108&gt;Dashboard!$B$4),"Last reviewed after as-of date","OK")))))))))))))))))))))))))))</f>
        <v/>
      </c>
      <c r="X108" s="22">
        <f>IF($A108="","",IF($W108&lt;&gt;"OK","Fix record",IF(AND($K108="Pending",$J108&lt;Dashboard!$B$4),"Decision overdue",IF(AND($K108="Pending",$J108&gt;=Dashboard!$B$4,$J108&lt;=Dashboard!$B$4+Dashboard!$B$8),"Decision due soon",IF(AND(OR($K108="Admit",$K108="Deny",$K108="Waitlist"),$L108&lt;&gt;"",$M108=""),"Send notification",IF(AND($U108&lt;&gt;"",$U108&gt;Dashboard!$B$10),"Notification delayed",IF(AND($K108="Admit",$N108="Awaiting",$M108&lt;&gt;"",Dashboard!$B$4-$M108&gt;=Dashboard!$B$9),"Follow up on response","No action")))))))</f>
        <v/>
      </c>
    </row>
    <row r="109">
      <c r="A109" s="18" t="n"/>
      <c r="B109" s="18" t="n"/>
      <c r="C109" s="18" t="n"/>
      <c r="D109" s="18" t="n"/>
      <c r="E109" s="18" t="n"/>
      <c r="F109" s="19" t="n"/>
      <c r="G109" s="19" t="n"/>
      <c r="H109" s="18" t="n"/>
      <c r="I109" s="18" t="n"/>
      <c r="J109" s="19" t="n"/>
      <c r="K109" s="18" t="n"/>
      <c r="L109" s="19" t="n"/>
      <c r="M109" s="19" t="n"/>
      <c r="N109" s="18" t="n"/>
      <c r="O109" s="19" t="n"/>
      <c r="P109" s="19" t="n"/>
      <c r="Q109" s="18" t="n"/>
      <c r="R109" s="19" t="n"/>
      <c r="S109" s="20" t="n"/>
      <c r="T109" s="21">
        <f>IF($A109="","",IF(OR($F109="",$L109=""),"",MAX(0,$L109-$F109)))</f>
        <v/>
      </c>
      <c r="U109" s="21">
        <f>IF($A109="","",IF(OR($L109="",$M109=""),"",MAX(0,$M109-$L109)))</f>
        <v/>
      </c>
      <c r="V109" s="21">
        <f>IF($A109="","",IF($K109&lt;&gt;"Pending","",IF($F109="","",MAX(0,Dashboard!$B$4-$F109))))</f>
        <v/>
      </c>
      <c r="W109" s="22">
        <f>IF($A109="","",IF(COUNTIF($A$2:$A$251,$A109)&gt;1,"Duplicate Application ID",IF($B109="","Missing applicant alias",IF($C109="","Missing program",IF($D109="","Missing term",IF($E109="","Missing delivery site",IF($F109="","Missing received date",IF($H109="","Missing priority",IF($I109="","Missing reviewer",IF($J109="","Missing decision due date",IF($K109="","Missing decision",IF($N109="","Missing applicant response",IF($Q109="","Missing enrollment status",IF(AND($G109&lt;&gt;"",$G109&lt;$F109),"File complete before receipt",IF(AND($J109&lt;&gt;"",$J109&lt;$F109),"Due date before receipt",IF(AND($K109="Pending",$L109&lt;&gt;""),"Pending record has decision date",IF(AND($K109&lt;&gt;"Pending",$L109=""),"Missing decision date",IF(AND($L109&lt;&gt;"",$L109&lt;$F109),"Decision before receipt",IF(AND($M109&lt;&gt;"",$L109=""),"Notification without decision",IF(AND($M109&lt;&gt;"",$L109&lt;&gt;"",$M109&lt;$L109),"Notification before decision",IF(AND(OR($K109="Admit",$K109="Deny",$K109="Waitlist"),$M109=""),"Missing notification date",IF(AND(OR($N109="Accepted",$N109="Declined"),$O109=""),"Missing response date",IF(AND($O109&lt;&gt;"",$N109="Awaiting"),"Awaiting response has response date",IF(AND($O109&lt;&gt;"",$M109=""),"Response without notification",IF(AND($O109&lt;&gt;"",$M109&lt;&gt;"",$O109&lt;$M109),"Response before notification",IF(AND($P109&lt;&gt;"",$O109=""),"Deposit without response date",IF(AND($R109&lt;&gt;"",$R109&gt;Dashboard!$B$4),"Last reviewed after as-of date","OK")))))))))))))))))))))))))))</f>
        <v/>
      </c>
      <c r="X109" s="22">
        <f>IF($A109="","",IF($W109&lt;&gt;"OK","Fix record",IF(AND($K109="Pending",$J109&lt;Dashboard!$B$4),"Decision overdue",IF(AND($K109="Pending",$J109&gt;=Dashboard!$B$4,$J109&lt;=Dashboard!$B$4+Dashboard!$B$8),"Decision due soon",IF(AND(OR($K109="Admit",$K109="Deny",$K109="Waitlist"),$L109&lt;&gt;"",$M109=""),"Send notification",IF(AND($U109&lt;&gt;"",$U109&gt;Dashboard!$B$10),"Notification delayed",IF(AND($K109="Admit",$N109="Awaiting",$M109&lt;&gt;"",Dashboard!$B$4-$M109&gt;=Dashboard!$B$9),"Follow up on response","No action")))))))</f>
        <v/>
      </c>
    </row>
    <row r="110">
      <c r="A110" s="18" t="n"/>
      <c r="B110" s="18" t="n"/>
      <c r="C110" s="18" t="n"/>
      <c r="D110" s="18" t="n"/>
      <c r="E110" s="18" t="n"/>
      <c r="F110" s="19" t="n"/>
      <c r="G110" s="19" t="n"/>
      <c r="H110" s="18" t="n"/>
      <c r="I110" s="18" t="n"/>
      <c r="J110" s="19" t="n"/>
      <c r="K110" s="18" t="n"/>
      <c r="L110" s="19" t="n"/>
      <c r="M110" s="19" t="n"/>
      <c r="N110" s="18" t="n"/>
      <c r="O110" s="19" t="n"/>
      <c r="P110" s="19" t="n"/>
      <c r="Q110" s="18" t="n"/>
      <c r="R110" s="19" t="n"/>
      <c r="S110" s="20" t="n"/>
      <c r="T110" s="21">
        <f>IF($A110="","",IF(OR($F110="",$L110=""),"",MAX(0,$L110-$F110)))</f>
        <v/>
      </c>
      <c r="U110" s="21">
        <f>IF($A110="","",IF(OR($L110="",$M110=""),"",MAX(0,$M110-$L110)))</f>
        <v/>
      </c>
      <c r="V110" s="21">
        <f>IF($A110="","",IF($K110&lt;&gt;"Pending","",IF($F110="","",MAX(0,Dashboard!$B$4-$F110))))</f>
        <v/>
      </c>
      <c r="W110" s="22">
        <f>IF($A110="","",IF(COUNTIF($A$2:$A$251,$A110)&gt;1,"Duplicate Application ID",IF($B110="","Missing applicant alias",IF($C110="","Missing program",IF($D110="","Missing term",IF($E110="","Missing delivery site",IF($F110="","Missing received date",IF($H110="","Missing priority",IF($I110="","Missing reviewer",IF($J110="","Missing decision due date",IF($K110="","Missing decision",IF($N110="","Missing applicant response",IF($Q110="","Missing enrollment status",IF(AND($G110&lt;&gt;"",$G110&lt;$F110),"File complete before receipt",IF(AND($J110&lt;&gt;"",$J110&lt;$F110),"Due date before receipt",IF(AND($K110="Pending",$L110&lt;&gt;""),"Pending record has decision date",IF(AND($K110&lt;&gt;"Pending",$L110=""),"Missing decision date",IF(AND($L110&lt;&gt;"",$L110&lt;$F110),"Decision before receipt",IF(AND($M110&lt;&gt;"",$L110=""),"Notification without decision",IF(AND($M110&lt;&gt;"",$L110&lt;&gt;"",$M110&lt;$L110),"Notification before decision",IF(AND(OR($K110="Admit",$K110="Deny",$K110="Waitlist"),$M110=""),"Missing notification date",IF(AND(OR($N110="Accepted",$N110="Declined"),$O110=""),"Missing response date",IF(AND($O110&lt;&gt;"",$N110="Awaiting"),"Awaiting response has response date",IF(AND($O110&lt;&gt;"",$M110=""),"Response without notification",IF(AND($O110&lt;&gt;"",$M110&lt;&gt;"",$O110&lt;$M110),"Response before notification",IF(AND($P110&lt;&gt;"",$O110=""),"Deposit without response date",IF(AND($R110&lt;&gt;"",$R110&gt;Dashboard!$B$4),"Last reviewed after as-of date","OK")))))))))))))))))))))))))))</f>
        <v/>
      </c>
      <c r="X110" s="22">
        <f>IF($A110="","",IF($W110&lt;&gt;"OK","Fix record",IF(AND($K110="Pending",$J110&lt;Dashboard!$B$4),"Decision overdue",IF(AND($K110="Pending",$J110&gt;=Dashboard!$B$4,$J110&lt;=Dashboard!$B$4+Dashboard!$B$8),"Decision due soon",IF(AND(OR($K110="Admit",$K110="Deny",$K110="Waitlist"),$L110&lt;&gt;"",$M110=""),"Send notification",IF(AND($U110&lt;&gt;"",$U110&gt;Dashboard!$B$10),"Notification delayed",IF(AND($K110="Admit",$N110="Awaiting",$M110&lt;&gt;"",Dashboard!$B$4-$M110&gt;=Dashboard!$B$9),"Follow up on response","No action")))))))</f>
        <v/>
      </c>
    </row>
    <row r="111">
      <c r="A111" s="18" t="n"/>
      <c r="B111" s="18" t="n"/>
      <c r="C111" s="18" t="n"/>
      <c r="D111" s="18" t="n"/>
      <c r="E111" s="18" t="n"/>
      <c r="F111" s="19" t="n"/>
      <c r="G111" s="19" t="n"/>
      <c r="H111" s="18" t="n"/>
      <c r="I111" s="18" t="n"/>
      <c r="J111" s="19" t="n"/>
      <c r="K111" s="18" t="n"/>
      <c r="L111" s="19" t="n"/>
      <c r="M111" s="19" t="n"/>
      <c r="N111" s="18" t="n"/>
      <c r="O111" s="19" t="n"/>
      <c r="P111" s="19" t="n"/>
      <c r="Q111" s="18" t="n"/>
      <c r="R111" s="19" t="n"/>
      <c r="S111" s="20" t="n"/>
      <c r="T111" s="21">
        <f>IF($A111="","",IF(OR($F111="",$L111=""),"",MAX(0,$L111-$F111)))</f>
        <v/>
      </c>
      <c r="U111" s="21">
        <f>IF($A111="","",IF(OR($L111="",$M111=""),"",MAX(0,$M111-$L111)))</f>
        <v/>
      </c>
      <c r="V111" s="21">
        <f>IF($A111="","",IF($K111&lt;&gt;"Pending","",IF($F111="","",MAX(0,Dashboard!$B$4-$F111))))</f>
        <v/>
      </c>
      <c r="W111" s="22">
        <f>IF($A111="","",IF(COUNTIF($A$2:$A$251,$A111)&gt;1,"Duplicate Application ID",IF($B111="","Missing applicant alias",IF($C111="","Missing program",IF($D111="","Missing term",IF($E111="","Missing delivery site",IF($F111="","Missing received date",IF($H111="","Missing priority",IF($I111="","Missing reviewer",IF($J111="","Missing decision due date",IF($K111="","Missing decision",IF($N111="","Missing applicant response",IF($Q111="","Missing enrollment status",IF(AND($G111&lt;&gt;"",$G111&lt;$F111),"File complete before receipt",IF(AND($J111&lt;&gt;"",$J111&lt;$F111),"Due date before receipt",IF(AND($K111="Pending",$L111&lt;&gt;""),"Pending record has decision date",IF(AND($K111&lt;&gt;"Pending",$L111=""),"Missing decision date",IF(AND($L111&lt;&gt;"",$L111&lt;$F111),"Decision before receipt",IF(AND($M111&lt;&gt;"",$L111=""),"Notification without decision",IF(AND($M111&lt;&gt;"",$L111&lt;&gt;"",$M111&lt;$L111),"Notification before decision",IF(AND(OR($K111="Admit",$K111="Deny",$K111="Waitlist"),$M111=""),"Missing notification date",IF(AND(OR($N111="Accepted",$N111="Declined"),$O111=""),"Missing response date",IF(AND($O111&lt;&gt;"",$N111="Awaiting"),"Awaiting response has response date",IF(AND($O111&lt;&gt;"",$M111=""),"Response without notification",IF(AND($O111&lt;&gt;"",$M111&lt;&gt;"",$O111&lt;$M111),"Response before notification",IF(AND($P111&lt;&gt;"",$O111=""),"Deposit without response date",IF(AND($R111&lt;&gt;"",$R111&gt;Dashboard!$B$4),"Last reviewed after as-of date","OK")))))))))))))))))))))))))))</f>
        <v/>
      </c>
      <c r="X111" s="22">
        <f>IF($A111="","",IF($W111&lt;&gt;"OK","Fix record",IF(AND($K111="Pending",$J111&lt;Dashboard!$B$4),"Decision overdue",IF(AND($K111="Pending",$J111&gt;=Dashboard!$B$4,$J111&lt;=Dashboard!$B$4+Dashboard!$B$8),"Decision due soon",IF(AND(OR($K111="Admit",$K111="Deny",$K111="Waitlist"),$L111&lt;&gt;"",$M111=""),"Send notification",IF(AND($U111&lt;&gt;"",$U111&gt;Dashboard!$B$10),"Notification delayed",IF(AND($K111="Admit",$N111="Awaiting",$M111&lt;&gt;"",Dashboard!$B$4-$M111&gt;=Dashboard!$B$9),"Follow up on response","No action")))))))</f>
        <v/>
      </c>
    </row>
    <row r="112">
      <c r="A112" s="18" t="n"/>
      <c r="B112" s="18" t="n"/>
      <c r="C112" s="18" t="n"/>
      <c r="D112" s="18" t="n"/>
      <c r="E112" s="18" t="n"/>
      <c r="F112" s="19" t="n"/>
      <c r="G112" s="19" t="n"/>
      <c r="H112" s="18" t="n"/>
      <c r="I112" s="18" t="n"/>
      <c r="J112" s="19" t="n"/>
      <c r="K112" s="18" t="n"/>
      <c r="L112" s="19" t="n"/>
      <c r="M112" s="19" t="n"/>
      <c r="N112" s="18" t="n"/>
      <c r="O112" s="19" t="n"/>
      <c r="P112" s="19" t="n"/>
      <c r="Q112" s="18" t="n"/>
      <c r="R112" s="19" t="n"/>
      <c r="S112" s="20" t="n"/>
      <c r="T112" s="21">
        <f>IF($A112="","",IF(OR($F112="",$L112=""),"",MAX(0,$L112-$F112)))</f>
        <v/>
      </c>
      <c r="U112" s="21">
        <f>IF($A112="","",IF(OR($L112="",$M112=""),"",MAX(0,$M112-$L112)))</f>
        <v/>
      </c>
      <c r="V112" s="21">
        <f>IF($A112="","",IF($K112&lt;&gt;"Pending","",IF($F112="","",MAX(0,Dashboard!$B$4-$F112))))</f>
        <v/>
      </c>
      <c r="W112" s="22">
        <f>IF($A112="","",IF(COUNTIF($A$2:$A$251,$A112)&gt;1,"Duplicate Application ID",IF($B112="","Missing applicant alias",IF($C112="","Missing program",IF($D112="","Missing term",IF($E112="","Missing delivery site",IF($F112="","Missing received date",IF($H112="","Missing priority",IF($I112="","Missing reviewer",IF($J112="","Missing decision due date",IF($K112="","Missing decision",IF($N112="","Missing applicant response",IF($Q112="","Missing enrollment status",IF(AND($G112&lt;&gt;"",$G112&lt;$F112),"File complete before receipt",IF(AND($J112&lt;&gt;"",$J112&lt;$F112),"Due date before receipt",IF(AND($K112="Pending",$L112&lt;&gt;""),"Pending record has decision date",IF(AND($K112&lt;&gt;"Pending",$L112=""),"Missing decision date",IF(AND($L112&lt;&gt;"",$L112&lt;$F112),"Decision before receipt",IF(AND($M112&lt;&gt;"",$L112=""),"Notification without decision",IF(AND($M112&lt;&gt;"",$L112&lt;&gt;"",$M112&lt;$L112),"Notification before decision",IF(AND(OR($K112="Admit",$K112="Deny",$K112="Waitlist"),$M112=""),"Missing notification date",IF(AND(OR($N112="Accepted",$N112="Declined"),$O112=""),"Missing response date",IF(AND($O112&lt;&gt;"",$N112="Awaiting"),"Awaiting response has response date",IF(AND($O112&lt;&gt;"",$M112=""),"Response without notification",IF(AND($O112&lt;&gt;"",$M112&lt;&gt;"",$O112&lt;$M112),"Response before notification",IF(AND($P112&lt;&gt;"",$O112=""),"Deposit without response date",IF(AND($R112&lt;&gt;"",$R112&gt;Dashboard!$B$4),"Last reviewed after as-of date","OK")))))))))))))))))))))))))))</f>
        <v/>
      </c>
      <c r="X112" s="22">
        <f>IF($A112="","",IF($W112&lt;&gt;"OK","Fix record",IF(AND($K112="Pending",$J112&lt;Dashboard!$B$4),"Decision overdue",IF(AND($K112="Pending",$J112&gt;=Dashboard!$B$4,$J112&lt;=Dashboard!$B$4+Dashboard!$B$8),"Decision due soon",IF(AND(OR($K112="Admit",$K112="Deny",$K112="Waitlist"),$L112&lt;&gt;"",$M112=""),"Send notification",IF(AND($U112&lt;&gt;"",$U112&gt;Dashboard!$B$10),"Notification delayed",IF(AND($K112="Admit",$N112="Awaiting",$M112&lt;&gt;"",Dashboard!$B$4-$M112&gt;=Dashboard!$B$9),"Follow up on response","No action")))))))</f>
        <v/>
      </c>
    </row>
    <row r="113">
      <c r="A113" s="18" t="n"/>
      <c r="B113" s="18" t="n"/>
      <c r="C113" s="18" t="n"/>
      <c r="D113" s="18" t="n"/>
      <c r="E113" s="18" t="n"/>
      <c r="F113" s="19" t="n"/>
      <c r="G113" s="19" t="n"/>
      <c r="H113" s="18" t="n"/>
      <c r="I113" s="18" t="n"/>
      <c r="J113" s="19" t="n"/>
      <c r="K113" s="18" t="n"/>
      <c r="L113" s="19" t="n"/>
      <c r="M113" s="19" t="n"/>
      <c r="N113" s="18" t="n"/>
      <c r="O113" s="19" t="n"/>
      <c r="P113" s="19" t="n"/>
      <c r="Q113" s="18" t="n"/>
      <c r="R113" s="19" t="n"/>
      <c r="S113" s="20" t="n"/>
      <c r="T113" s="21">
        <f>IF($A113="","",IF(OR($F113="",$L113=""),"",MAX(0,$L113-$F113)))</f>
        <v/>
      </c>
      <c r="U113" s="21">
        <f>IF($A113="","",IF(OR($L113="",$M113=""),"",MAX(0,$M113-$L113)))</f>
        <v/>
      </c>
      <c r="V113" s="21">
        <f>IF($A113="","",IF($K113&lt;&gt;"Pending","",IF($F113="","",MAX(0,Dashboard!$B$4-$F113))))</f>
        <v/>
      </c>
      <c r="W113" s="22">
        <f>IF($A113="","",IF(COUNTIF($A$2:$A$251,$A113)&gt;1,"Duplicate Application ID",IF($B113="","Missing applicant alias",IF($C113="","Missing program",IF($D113="","Missing term",IF($E113="","Missing delivery site",IF($F113="","Missing received date",IF($H113="","Missing priority",IF($I113="","Missing reviewer",IF($J113="","Missing decision due date",IF($K113="","Missing decision",IF($N113="","Missing applicant response",IF($Q113="","Missing enrollment status",IF(AND($G113&lt;&gt;"",$G113&lt;$F113),"File complete before receipt",IF(AND($J113&lt;&gt;"",$J113&lt;$F113),"Due date before receipt",IF(AND($K113="Pending",$L113&lt;&gt;""),"Pending record has decision date",IF(AND($K113&lt;&gt;"Pending",$L113=""),"Missing decision date",IF(AND($L113&lt;&gt;"",$L113&lt;$F113),"Decision before receipt",IF(AND($M113&lt;&gt;"",$L113=""),"Notification without decision",IF(AND($M113&lt;&gt;"",$L113&lt;&gt;"",$M113&lt;$L113),"Notification before decision",IF(AND(OR($K113="Admit",$K113="Deny",$K113="Waitlist"),$M113=""),"Missing notification date",IF(AND(OR($N113="Accepted",$N113="Declined"),$O113=""),"Missing response date",IF(AND($O113&lt;&gt;"",$N113="Awaiting"),"Awaiting response has response date",IF(AND($O113&lt;&gt;"",$M113=""),"Response without notification",IF(AND($O113&lt;&gt;"",$M113&lt;&gt;"",$O113&lt;$M113),"Response before notification",IF(AND($P113&lt;&gt;"",$O113=""),"Deposit without response date",IF(AND($R113&lt;&gt;"",$R113&gt;Dashboard!$B$4),"Last reviewed after as-of date","OK")))))))))))))))))))))))))))</f>
        <v/>
      </c>
      <c r="X113" s="22">
        <f>IF($A113="","",IF($W113&lt;&gt;"OK","Fix record",IF(AND($K113="Pending",$J113&lt;Dashboard!$B$4),"Decision overdue",IF(AND($K113="Pending",$J113&gt;=Dashboard!$B$4,$J113&lt;=Dashboard!$B$4+Dashboard!$B$8),"Decision due soon",IF(AND(OR($K113="Admit",$K113="Deny",$K113="Waitlist"),$L113&lt;&gt;"",$M113=""),"Send notification",IF(AND($U113&lt;&gt;"",$U113&gt;Dashboard!$B$10),"Notification delayed",IF(AND($K113="Admit",$N113="Awaiting",$M113&lt;&gt;"",Dashboard!$B$4-$M113&gt;=Dashboard!$B$9),"Follow up on response","No action")))))))</f>
        <v/>
      </c>
    </row>
    <row r="114">
      <c r="A114" s="18" t="n"/>
      <c r="B114" s="18" t="n"/>
      <c r="C114" s="18" t="n"/>
      <c r="D114" s="18" t="n"/>
      <c r="E114" s="18" t="n"/>
      <c r="F114" s="19" t="n"/>
      <c r="G114" s="19" t="n"/>
      <c r="H114" s="18" t="n"/>
      <c r="I114" s="18" t="n"/>
      <c r="J114" s="19" t="n"/>
      <c r="K114" s="18" t="n"/>
      <c r="L114" s="19" t="n"/>
      <c r="M114" s="19" t="n"/>
      <c r="N114" s="18" t="n"/>
      <c r="O114" s="19" t="n"/>
      <c r="P114" s="19" t="n"/>
      <c r="Q114" s="18" t="n"/>
      <c r="R114" s="19" t="n"/>
      <c r="S114" s="20" t="n"/>
      <c r="T114" s="21">
        <f>IF($A114="","",IF(OR($F114="",$L114=""),"",MAX(0,$L114-$F114)))</f>
        <v/>
      </c>
      <c r="U114" s="21">
        <f>IF($A114="","",IF(OR($L114="",$M114=""),"",MAX(0,$M114-$L114)))</f>
        <v/>
      </c>
      <c r="V114" s="21">
        <f>IF($A114="","",IF($K114&lt;&gt;"Pending","",IF($F114="","",MAX(0,Dashboard!$B$4-$F114))))</f>
        <v/>
      </c>
      <c r="W114" s="22">
        <f>IF($A114="","",IF(COUNTIF($A$2:$A$251,$A114)&gt;1,"Duplicate Application ID",IF($B114="","Missing applicant alias",IF($C114="","Missing program",IF($D114="","Missing term",IF($E114="","Missing delivery site",IF($F114="","Missing received date",IF($H114="","Missing priority",IF($I114="","Missing reviewer",IF($J114="","Missing decision due date",IF($K114="","Missing decision",IF($N114="","Missing applicant response",IF($Q114="","Missing enrollment status",IF(AND($G114&lt;&gt;"",$G114&lt;$F114),"File complete before receipt",IF(AND($J114&lt;&gt;"",$J114&lt;$F114),"Due date before receipt",IF(AND($K114="Pending",$L114&lt;&gt;""),"Pending record has decision date",IF(AND($K114&lt;&gt;"Pending",$L114=""),"Missing decision date",IF(AND($L114&lt;&gt;"",$L114&lt;$F114),"Decision before receipt",IF(AND($M114&lt;&gt;"",$L114=""),"Notification without decision",IF(AND($M114&lt;&gt;"",$L114&lt;&gt;"",$M114&lt;$L114),"Notification before decision",IF(AND(OR($K114="Admit",$K114="Deny",$K114="Waitlist"),$M114=""),"Missing notification date",IF(AND(OR($N114="Accepted",$N114="Declined"),$O114=""),"Missing response date",IF(AND($O114&lt;&gt;"",$N114="Awaiting"),"Awaiting response has response date",IF(AND($O114&lt;&gt;"",$M114=""),"Response without notification",IF(AND($O114&lt;&gt;"",$M114&lt;&gt;"",$O114&lt;$M114),"Response before notification",IF(AND($P114&lt;&gt;"",$O114=""),"Deposit without response date",IF(AND($R114&lt;&gt;"",$R114&gt;Dashboard!$B$4),"Last reviewed after as-of date","OK")))))))))))))))))))))))))))</f>
        <v/>
      </c>
      <c r="X114" s="22">
        <f>IF($A114="","",IF($W114&lt;&gt;"OK","Fix record",IF(AND($K114="Pending",$J114&lt;Dashboard!$B$4),"Decision overdue",IF(AND($K114="Pending",$J114&gt;=Dashboard!$B$4,$J114&lt;=Dashboard!$B$4+Dashboard!$B$8),"Decision due soon",IF(AND(OR($K114="Admit",$K114="Deny",$K114="Waitlist"),$L114&lt;&gt;"",$M114=""),"Send notification",IF(AND($U114&lt;&gt;"",$U114&gt;Dashboard!$B$10),"Notification delayed",IF(AND($K114="Admit",$N114="Awaiting",$M114&lt;&gt;"",Dashboard!$B$4-$M114&gt;=Dashboard!$B$9),"Follow up on response","No action")))))))</f>
        <v/>
      </c>
    </row>
    <row r="115">
      <c r="A115" s="18" t="n"/>
      <c r="B115" s="18" t="n"/>
      <c r="C115" s="18" t="n"/>
      <c r="D115" s="18" t="n"/>
      <c r="E115" s="18" t="n"/>
      <c r="F115" s="19" t="n"/>
      <c r="G115" s="19" t="n"/>
      <c r="H115" s="18" t="n"/>
      <c r="I115" s="18" t="n"/>
      <c r="J115" s="19" t="n"/>
      <c r="K115" s="18" t="n"/>
      <c r="L115" s="19" t="n"/>
      <c r="M115" s="19" t="n"/>
      <c r="N115" s="18" t="n"/>
      <c r="O115" s="19" t="n"/>
      <c r="P115" s="19" t="n"/>
      <c r="Q115" s="18" t="n"/>
      <c r="R115" s="19" t="n"/>
      <c r="S115" s="20" t="n"/>
      <c r="T115" s="21">
        <f>IF($A115="","",IF(OR($F115="",$L115=""),"",MAX(0,$L115-$F115)))</f>
        <v/>
      </c>
      <c r="U115" s="21">
        <f>IF($A115="","",IF(OR($L115="",$M115=""),"",MAX(0,$M115-$L115)))</f>
        <v/>
      </c>
      <c r="V115" s="21">
        <f>IF($A115="","",IF($K115&lt;&gt;"Pending","",IF($F115="","",MAX(0,Dashboard!$B$4-$F115))))</f>
        <v/>
      </c>
      <c r="W115" s="22">
        <f>IF($A115="","",IF(COUNTIF($A$2:$A$251,$A115)&gt;1,"Duplicate Application ID",IF($B115="","Missing applicant alias",IF($C115="","Missing program",IF($D115="","Missing term",IF($E115="","Missing delivery site",IF($F115="","Missing received date",IF($H115="","Missing priority",IF($I115="","Missing reviewer",IF($J115="","Missing decision due date",IF($K115="","Missing decision",IF($N115="","Missing applicant response",IF($Q115="","Missing enrollment status",IF(AND($G115&lt;&gt;"",$G115&lt;$F115),"File complete before receipt",IF(AND($J115&lt;&gt;"",$J115&lt;$F115),"Due date before receipt",IF(AND($K115="Pending",$L115&lt;&gt;""),"Pending record has decision date",IF(AND($K115&lt;&gt;"Pending",$L115=""),"Missing decision date",IF(AND($L115&lt;&gt;"",$L115&lt;$F115),"Decision before receipt",IF(AND($M115&lt;&gt;"",$L115=""),"Notification without decision",IF(AND($M115&lt;&gt;"",$L115&lt;&gt;"",$M115&lt;$L115),"Notification before decision",IF(AND(OR($K115="Admit",$K115="Deny",$K115="Waitlist"),$M115=""),"Missing notification date",IF(AND(OR($N115="Accepted",$N115="Declined"),$O115=""),"Missing response date",IF(AND($O115&lt;&gt;"",$N115="Awaiting"),"Awaiting response has response date",IF(AND($O115&lt;&gt;"",$M115=""),"Response without notification",IF(AND($O115&lt;&gt;"",$M115&lt;&gt;"",$O115&lt;$M115),"Response before notification",IF(AND($P115&lt;&gt;"",$O115=""),"Deposit without response date",IF(AND($R115&lt;&gt;"",$R115&gt;Dashboard!$B$4),"Last reviewed after as-of date","OK")))))))))))))))))))))))))))</f>
        <v/>
      </c>
      <c r="X115" s="22">
        <f>IF($A115="","",IF($W115&lt;&gt;"OK","Fix record",IF(AND($K115="Pending",$J115&lt;Dashboard!$B$4),"Decision overdue",IF(AND($K115="Pending",$J115&gt;=Dashboard!$B$4,$J115&lt;=Dashboard!$B$4+Dashboard!$B$8),"Decision due soon",IF(AND(OR($K115="Admit",$K115="Deny",$K115="Waitlist"),$L115&lt;&gt;"",$M115=""),"Send notification",IF(AND($U115&lt;&gt;"",$U115&gt;Dashboard!$B$10),"Notification delayed",IF(AND($K115="Admit",$N115="Awaiting",$M115&lt;&gt;"",Dashboard!$B$4-$M115&gt;=Dashboard!$B$9),"Follow up on response","No action")))))))</f>
        <v/>
      </c>
    </row>
    <row r="116">
      <c r="A116" s="18" t="n"/>
      <c r="B116" s="18" t="n"/>
      <c r="C116" s="18" t="n"/>
      <c r="D116" s="18" t="n"/>
      <c r="E116" s="18" t="n"/>
      <c r="F116" s="19" t="n"/>
      <c r="G116" s="19" t="n"/>
      <c r="H116" s="18" t="n"/>
      <c r="I116" s="18" t="n"/>
      <c r="J116" s="19" t="n"/>
      <c r="K116" s="18" t="n"/>
      <c r="L116" s="19" t="n"/>
      <c r="M116" s="19" t="n"/>
      <c r="N116" s="18" t="n"/>
      <c r="O116" s="19" t="n"/>
      <c r="P116" s="19" t="n"/>
      <c r="Q116" s="18" t="n"/>
      <c r="R116" s="19" t="n"/>
      <c r="S116" s="20" t="n"/>
      <c r="T116" s="21">
        <f>IF($A116="","",IF(OR($F116="",$L116=""),"",MAX(0,$L116-$F116)))</f>
        <v/>
      </c>
      <c r="U116" s="21">
        <f>IF($A116="","",IF(OR($L116="",$M116=""),"",MAX(0,$M116-$L116)))</f>
        <v/>
      </c>
      <c r="V116" s="21">
        <f>IF($A116="","",IF($K116&lt;&gt;"Pending","",IF($F116="","",MAX(0,Dashboard!$B$4-$F116))))</f>
        <v/>
      </c>
      <c r="W116" s="22">
        <f>IF($A116="","",IF(COUNTIF($A$2:$A$251,$A116)&gt;1,"Duplicate Application ID",IF($B116="","Missing applicant alias",IF($C116="","Missing program",IF($D116="","Missing term",IF($E116="","Missing delivery site",IF($F116="","Missing received date",IF($H116="","Missing priority",IF($I116="","Missing reviewer",IF($J116="","Missing decision due date",IF($K116="","Missing decision",IF($N116="","Missing applicant response",IF($Q116="","Missing enrollment status",IF(AND($G116&lt;&gt;"",$G116&lt;$F116),"File complete before receipt",IF(AND($J116&lt;&gt;"",$J116&lt;$F116),"Due date before receipt",IF(AND($K116="Pending",$L116&lt;&gt;""),"Pending record has decision date",IF(AND($K116&lt;&gt;"Pending",$L116=""),"Missing decision date",IF(AND($L116&lt;&gt;"",$L116&lt;$F116),"Decision before receipt",IF(AND($M116&lt;&gt;"",$L116=""),"Notification without decision",IF(AND($M116&lt;&gt;"",$L116&lt;&gt;"",$M116&lt;$L116),"Notification before decision",IF(AND(OR($K116="Admit",$K116="Deny",$K116="Waitlist"),$M116=""),"Missing notification date",IF(AND(OR($N116="Accepted",$N116="Declined"),$O116=""),"Missing response date",IF(AND($O116&lt;&gt;"",$N116="Awaiting"),"Awaiting response has response date",IF(AND($O116&lt;&gt;"",$M116=""),"Response without notification",IF(AND($O116&lt;&gt;"",$M116&lt;&gt;"",$O116&lt;$M116),"Response before notification",IF(AND($P116&lt;&gt;"",$O116=""),"Deposit without response date",IF(AND($R116&lt;&gt;"",$R116&gt;Dashboard!$B$4),"Last reviewed after as-of date","OK")))))))))))))))))))))))))))</f>
        <v/>
      </c>
      <c r="X116" s="22">
        <f>IF($A116="","",IF($W116&lt;&gt;"OK","Fix record",IF(AND($K116="Pending",$J116&lt;Dashboard!$B$4),"Decision overdue",IF(AND($K116="Pending",$J116&gt;=Dashboard!$B$4,$J116&lt;=Dashboard!$B$4+Dashboard!$B$8),"Decision due soon",IF(AND(OR($K116="Admit",$K116="Deny",$K116="Waitlist"),$L116&lt;&gt;"",$M116=""),"Send notification",IF(AND($U116&lt;&gt;"",$U116&gt;Dashboard!$B$10),"Notification delayed",IF(AND($K116="Admit",$N116="Awaiting",$M116&lt;&gt;"",Dashboard!$B$4-$M116&gt;=Dashboard!$B$9),"Follow up on response","No action")))))))</f>
        <v/>
      </c>
    </row>
    <row r="117">
      <c r="A117" s="18" t="n"/>
      <c r="B117" s="18" t="n"/>
      <c r="C117" s="18" t="n"/>
      <c r="D117" s="18" t="n"/>
      <c r="E117" s="18" t="n"/>
      <c r="F117" s="19" t="n"/>
      <c r="G117" s="19" t="n"/>
      <c r="H117" s="18" t="n"/>
      <c r="I117" s="18" t="n"/>
      <c r="J117" s="19" t="n"/>
      <c r="K117" s="18" t="n"/>
      <c r="L117" s="19" t="n"/>
      <c r="M117" s="19" t="n"/>
      <c r="N117" s="18" t="n"/>
      <c r="O117" s="19" t="n"/>
      <c r="P117" s="19" t="n"/>
      <c r="Q117" s="18" t="n"/>
      <c r="R117" s="19" t="n"/>
      <c r="S117" s="20" t="n"/>
      <c r="T117" s="21">
        <f>IF($A117="","",IF(OR($F117="",$L117=""),"",MAX(0,$L117-$F117)))</f>
        <v/>
      </c>
      <c r="U117" s="21">
        <f>IF($A117="","",IF(OR($L117="",$M117=""),"",MAX(0,$M117-$L117)))</f>
        <v/>
      </c>
      <c r="V117" s="21">
        <f>IF($A117="","",IF($K117&lt;&gt;"Pending","",IF($F117="","",MAX(0,Dashboard!$B$4-$F117))))</f>
        <v/>
      </c>
      <c r="W117" s="22">
        <f>IF($A117="","",IF(COUNTIF($A$2:$A$251,$A117)&gt;1,"Duplicate Application ID",IF($B117="","Missing applicant alias",IF($C117="","Missing program",IF($D117="","Missing term",IF($E117="","Missing delivery site",IF($F117="","Missing received date",IF($H117="","Missing priority",IF($I117="","Missing reviewer",IF($J117="","Missing decision due date",IF($K117="","Missing decision",IF($N117="","Missing applicant response",IF($Q117="","Missing enrollment status",IF(AND($G117&lt;&gt;"",$G117&lt;$F117),"File complete before receipt",IF(AND($J117&lt;&gt;"",$J117&lt;$F117),"Due date before receipt",IF(AND($K117="Pending",$L117&lt;&gt;""),"Pending record has decision date",IF(AND($K117&lt;&gt;"Pending",$L117=""),"Missing decision date",IF(AND($L117&lt;&gt;"",$L117&lt;$F117),"Decision before receipt",IF(AND($M117&lt;&gt;"",$L117=""),"Notification without decision",IF(AND($M117&lt;&gt;"",$L117&lt;&gt;"",$M117&lt;$L117),"Notification before decision",IF(AND(OR($K117="Admit",$K117="Deny",$K117="Waitlist"),$M117=""),"Missing notification date",IF(AND(OR($N117="Accepted",$N117="Declined"),$O117=""),"Missing response date",IF(AND($O117&lt;&gt;"",$N117="Awaiting"),"Awaiting response has response date",IF(AND($O117&lt;&gt;"",$M117=""),"Response without notification",IF(AND($O117&lt;&gt;"",$M117&lt;&gt;"",$O117&lt;$M117),"Response before notification",IF(AND($P117&lt;&gt;"",$O117=""),"Deposit without response date",IF(AND($R117&lt;&gt;"",$R117&gt;Dashboard!$B$4),"Last reviewed after as-of date","OK")))))))))))))))))))))))))))</f>
        <v/>
      </c>
      <c r="X117" s="22">
        <f>IF($A117="","",IF($W117&lt;&gt;"OK","Fix record",IF(AND($K117="Pending",$J117&lt;Dashboard!$B$4),"Decision overdue",IF(AND($K117="Pending",$J117&gt;=Dashboard!$B$4,$J117&lt;=Dashboard!$B$4+Dashboard!$B$8),"Decision due soon",IF(AND(OR($K117="Admit",$K117="Deny",$K117="Waitlist"),$L117&lt;&gt;"",$M117=""),"Send notification",IF(AND($U117&lt;&gt;"",$U117&gt;Dashboard!$B$10),"Notification delayed",IF(AND($K117="Admit",$N117="Awaiting",$M117&lt;&gt;"",Dashboard!$B$4-$M117&gt;=Dashboard!$B$9),"Follow up on response","No action")))))))</f>
        <v/>
      </c>
    </row>
    <row r="118">
      <c r="A118" s="18" t="n"/>
      <c r="B118" s="18" t="n"/>
      <c r="C118" s="18" t="n"/>
      <c r="D118" s="18" t="n"/>
      <c r="E118" s="18" t="n"/>
      <c r="F118" s="19" t="n"/>
      <c r="G118" s="19" t="n"/>
      <c r="H118" s="18" t="n"/>
      <c r="I118" s="18" t="n"/>
      <c r="J118" s="19" t="n"/>
      <c r="K118" s="18" t="n"/>
      <c r="L118" s="19" t="n"/>
      <c r="M118" s="19" t="n"/>
      <c r="N118" s="18" t="n"/>
      <c r="O118" s="19" t="n"/>
      <c r="P118" s="19" t="n"/>
      <c r="Q118" s="18" t="n"/>
      <c r="R118" s="19" t="n"/>
      <c r="S118" s="20" t="n"/>
      <c r="T118" s="21">
        <f>IF($A118="","",IF(OR($F118="",$L118=""),"",MAX(0,$L118-$F118)))</f>
        <v/>
      </c>
      <c r="U118" s="21">
        <f>IF($A118="","",IF(OR($L118="",$M118=""),"",MAX(0,$M118-$L118)))</f>
        <v/>
      </c>
      <c r="V118" s="21">
        <f>IF($A118="","",IF($K118&lt;&gt;"Pending","",IF($F118="","",MAX(0,Dashboard!$B$4-$F118))))</f>
        <v/>
      </c>
      <c r="W118" s="22">
        <f>IF($A118="","",IF(COUNTIF($A$2:$A$251,$A118)&gt;1,"Duplicate Application ID",IF($B118="","Missing applicant alias",IF($C118="","Missing program",IF($D118="","Missing term",IF($E118="","Missing delivery site",IF($F118="","Missing received date",IF($H118="","Missing priority",IF($I118="","Missing reviewer",IF($J118="","Missing decision due date",IF($K118="","Missing decision",IF($N118="","Missing applicant response",IF($Q118="","Missing enrollment status",IF(AND($G118&lt;&gt;"",$G118&lt;$F118),"File complete before receipt",IF(AND($J118&lt;&gt;"",$J118&lt;$F118),"Due date before receipt",IF(AND($K118="Pending",$L118&lt;&gt;""),"Pending record has decision date",IF(AND($K118&lt;&gt;"Pending",$L118=""),"Missing decision date",IF(AND($L118&lt;&gt;"",$L118&lt;$F118),"Decision before receipt",IF(AND($M118&lt;&gt;"",$L118=""),"Notification without decision",IF(AND($M118&lt;&gt;"",$L118&lt;&gt;"",$M118&lt;$L118),"Notification before decision",IF(AND(OR($K118="Admit",$K118="Deny",$K118="Waitlist"),$M118=""),"Missing notification date",IF(AND(OR($N118="Accepted",$N118="Declined"),$O118=""),"Missing response date",IF(AND($O118&lt;&gt;"",$N118="Awaiting"),"Awaiting response has response date",IF(AND($O118&lt;&gt;"",$M118=""),"Response without notification",IF(AND($O118&lt;&gt;"",$M118&lt;&gt;"",$O118&lt;$M118),"Response before notification",IF(AND($P118&lt;&gt;"",$O118=""),"Deposit without response date",IF(AND($R118&lt;&gt;"",$R118&gt;Dashboard!$B$4),"Last reviewed after as-of date","OK")))))))))))))))))))))))))))</f>
        <v/>
      </c>
      <c r="X118" s="22">
        <f>IF($A118="","",IF($W118&lt;&gt;"OK","Fix record",IF(AND($K118="Pending",$J118&lt;Dashboard!$B$4),"Decision overdue",IF(AND($K118="Pending",$J118&gt;=Dashboard!$B$4,$J118&lt;=Dashboard!$B$4+Dashboard!$B$8),"Decision due soon",IF(AND(OR($K118="Admit",$K118="Deny",$K118="Waitlist"),$L118&lt;&gt;"",$M118=""),"Send notification",IF(AND($U118&lt;&gt;"",$U118&gt;Dashboard!$B$10),"Notification delayed",IF(AND($K118="Admit",$N118="Awaiting",$M118&lt;&gt;"",Dashboard!$B$4-$M118&gt;=Dashboard!$B$9),"Follow up on response","No action")))))))</f>
        <v/>
      </c>
    </row>
    <row r="119">
      <c r="A119" s="18" t="n"/>
      <c r="B119" s="18" t="n"/>
      <c r="C119" s="18" t="n"/>
      <c r="D119" s="18" t="n"/>
      <c r="E119" s="18" t="n"/>
      <c r="F119" s="19" t="n"/>
      <c r="G119" s="19" t="n"/>
      <c r="H119" s="18" t="n"/>
      <c r="I119" s="18" t="n"/>
      <c r="J119" s="19" t="n"/>
      <c r="K119" s="18" t="n"/>
      <c r="L119" s="19" t="n"/>
      <c r="M119" s="19" t="n"/>
      <c r="N119" s="18" t="n"/>
      <c r="O119" s="19" t="n"/>
      <c r="P119" s="19" t="n"/>
      <c r="Q119" s="18" t="n"/>
      <c r="R119" s="19" t="n"/>
      <c r="S119" s="20" t="n"/>
      <c r="T119" s="21">
        <f>IF($A119="","",IF(OR($F119="",$L119=""),"",MAX(0,$L119-$F119)))</f>
        <v/>
      </c>
      <c r="U119" s="21">
        <f>IF($A119="","",IF(OR($L119="",$M119=""),"",MAX(0,$M119-$L119)))</f>
        <v/>
      </c>
      <c r="V119" s="21">
        <f>IF($A119="","",IF($K119&lt;&gt;"Pending","",IF($F119="","",MAX(0,Dashboard!$B$4-$F119))))</f>
        <v/>
      </c>
      <c r="W119" s="22">
        <f>IF($A119="","",IF(COUNTIF($A$2:$A$251,$A119)&gt;1,"Duplicate Application ID",IF($B119="","Missing applicant alias",IF($C119="","Missing program",IF($D119="","Missing term",IF($E119="","Missing delivery site",IF($F119="","Missing received date",IF($H119="","Missing priority",IF($I119="","Missing reviewer",IF($J119="","Missing decision due date",IF($K119="","Missing decision",IF($N119="","Missing applicant response",IF($Q119="","Missing enrollment status",IF(AND($G119&lt;&gt;"",$G119&lt;$F119),"File complete before receipt",IF(AND($J119&lt;&gt;"",$J119&lt;$F119),"Due date before receipt",IF(AND($K119="Pending",$L119&lt;&gt;""),"Pending record has decision date",IF(AND($K119&lt;&gt;"Pending",$L119=""),"Missing decision date",IF(AND($L119&lt;&gt;"",$L119&lt;$F119),"Decision before receipt",IF(AND($M119&lt;&gt;"",$L119=""),"Notification without decision",IF(AND($M119&lt;&gt;"",$L119&lt;&gt;"",$M119&lt;$L119),"Notification before decision",IF(AND(OR($K119="Admit",$K119="Deny",$K119="Waitlist"),$M119=""),"Missing notification date",IF(AND(OR($N119="Accepted",$N119="Declined"),$O119=""),"Missing response date",IF(AND($O119&lt;&gt;"",$N119="Awaiting"),"Awaiting response has response date",IF(AND($O119&lt;&gt;"",$M119=""),"Response without notification",IF(AND($O119&lt;&gt;"",$M119&lt;&gt;"",$O119&lt;$M119),"Response before notification",IF(AND($P119&lt;&gt;"",$O119=""),"Deposit without response date",IF(AND($R119&lt;&gt;"",$R119&gt;Dashboard!$B$4),"Last reviewed after as-of date","OK")))))))))))))))))))))))))))</f>
        <v/>
      </c>
      <c r="X119" s="22">
        <f>IF($A119="","",IF($W119&lt;&gt;"OK","Fix record",IF(AND($K119="Pending",$J119&lt;Dashboard!$B$4),"Decision overdue",IF(AND($K119="Pending",$J119&gt;=Dashboard!$B$4,$J119&lt;=Dashboard!$B$4+Dashboard!$B$8),"Decision due soon",IF(AND(OR($K119="Admit",$K119="Deny",$K119="Waitlist"),$L119&lt;&gt;"",$M119=""),"Send notification",IF(AND($U119&lt;&gt;"",$U119&gt;Dashboard!$B$10),"Notification delayed",IF(AND($K119="Admit",$N119="Awaiting",$M119&lt;&gt;"",Dashboard!$B$4-$M119&gt;=Dashboard!$B$9),"Follow up on response","No action")))))))</f>
        <v/>
      </c>
    </row>
    <row r="120">
      <c r="A120" s="18" t="n"/>
      <c r="B120" s="18" t="n"/>
      <c r="C120" s="18" t="n"/>
      <c r="D120" s="18" t="n"/>
      <c r="E120" s="18" t="n"/>
      <c r="F120" s="19" t="n"/>
      <c r="G120" s="19" t="n"/>
      <c r="H120" s="18" t="n"/>
      <c r="I120" s="18" t="n"/>
      <c r="J120" s="19" t="n"/>
      <c r="K120" s="18" t="n"/>
      <c r="L120" s="19" t="n"/>
      <c r="M120" s="19" t="n"/>
      <c r="N120" s="18" t="n"/>
      <c r="O120" s="19" t="n"/>
      <c r="P120" s="19" t="n"/>
      <c r="Q120" s="18" t="n"/>
      <c r="R120" s="19" t="n"/>
      <c r="S120" s="20" t="n"/>
      <c r="T120" s="21">
        <f>IF($A120="","",IF(OR($F120="",$L120=""),"",MAX(0,$L120-$F120)))</f>
        <v/>
      </c>
      <c r="U120" s="21">
        <f>IF($A120="","",IF(OR($L120="",$M120=""),"",MAX(0,$M120-$L120)))</f>
        <v/>
      </c>
      <c r="V120" s="21">
        <f>IF($A120="","",IF($K120&lt;&gt;"Pending","",IF($F120="","",MAX(0,Dashboard!$B$4-$F120))))</f>
        <v/>
      </c>
      <c r="W120" s="22">
        <f>IF($A120="","",IF(COUNTIF($A$2:$A$251,$A120)&gt;1,"Duplicate Application ID",IF($B120="","Missing applicant alias",IF($C120="","Missing program",IF($D120="","Missing term",IF($E120="","Missing delivery site",IF($F120="","Missing received date",IF($H120="","Missing priority",IF($I120="","Missing reviewer",IF($J120="","Missing decision due date",IF($K120="","Missing decision",IF($N120="","Missing applicant response",IF($Q120="","Missing enrollment status",IF(AND($G120&lt;&gt;"",$G120&lt;$F120),"File complete before receipt",IF(AND($J120&lt;&gt;"",$J120&lt;$F120),"Due date before receipt",IF(AND($K120="Pending",$L120&lt;&gt;""),"Pending record has decision date",IF(AND($K120&lt;&gt;"Pending",$L120=""),"Missing decision date",IF(AND($L120&lt;&gt;"",$L120&lt;$F120),"Decision before receipt",IF(AND($M120&lt;&gt;"",$L120=""),"Notification without decision",IF(AND($M120&lt;&gt;"",$L120&lt;&gt;"",$M120&lt;$L120),"Notification before decision",IF(AND(OR($K120="Admit",$K120="Deny",$K120="Waitlist"),$M120=""),"Missing notification date",IF(AND(OR($N120="Accepted",$N120="Declined"),$O120=""),"Missing response date",IF(AND($O120&lt;&gt;"",$N120="Awaiting"),"Awaiting response has response date",IF(AND($O120&lt;&gt;"",$M120=""),"Response without notification",IF(AND($O120&lt;&gt;"",$M120&lt;&gt;"",$O120&lt;$M120),"Response before notification",IF(AND($P120&lt;&gt;"",$O120=""),"Deposit without response date",IF(AND($R120&lt;&gt;"",$R120&gt;Dashboard!$B$4),"Last reviewed after as-of date","OK")))))))))))))))))))))))))))</f>
        <v/>
      </c>
      <c r="X120" s="22">
        <f>IF($A120="","",IF($W120&lt;&gt;"OK","Fix record",IF(AND($K120="Pending",$J120&lt;Dashboard!$B$4),"Decision overdue",IF(AND($K120="Pending",$J120&gt;=Dashboard!$B$4,$J120&lt;=Dashboard!$B$4+Dashboard!$B$8),"Decision due soon",IF(AND(OR($K120="Admit",$K120="Deny",$K120="Waitlist"),$L120&lt;&gt;"",$M120=""),"Send notification",IF(AND($U120&lt;&gt;"",$U120&gt;Dashboard!$B$10),"Notification delayed",IF(AND($K120="Admit",$N120="Awaiting",$M120&lt;&gt;"",Dashboard!$B$4-$M120&gt;=Dashboard!$B$9),"Follow up on response","No action")))))))</f>
        <v/>
      </c>
    </row>
    <row r="121">
      <c r="A121" s="18" t="n"/>
      <c r="B121" s="18" t="n"/>
      <c r="C121" s="18" t="n"/>
      <c r="D121" s="18" t="n"/>
      <c r="E121" s="18" t="n"/>
      <c r="F121" s="19" t="n"/>
      <c r="G121" s="19" t="n"/>
      <c r="H121" s="18" t="n"/>
      <c r="I121" s="18" t="n"/>
      <c r="J121" s="19" t="n"/>
      <c r="K121" s="18" t="n"/>
      <c r="L121" s="19" t="n"/>
      <c r="M121" s="19" t="n"/>
      <c r="N121" s="18" t="n"/>
      <c r="O121" s="19" t="n"/>
      <c r="P121" s="19" t="n"/>
      <c r="Q121" s="18" t="n"/>
      <c r="R121" s="19" t="n"/>
      <c r="S121" s="20" t="n"/>
      <c r="T121" s="21">
        <f>IF($A121="","",IF(OR($F121="",$L121=""),"",MAX(0,$L121-$F121)))</f>
        <v/>
      </c>
      <c r="U121" s="21">
        <f>IF($A121="","",IF(OR($L121="",$M121=""),"",MAX(0,$M121-$L121)))</f>
        <v/>
      </c>
      <c r="V121" s="21">
        <f>IF($A121="","",IF($K121&lt;&gt;"Pending","",IF($F121="","",MAX(0,Dashboard!$B$4-$F121))))</f>
        <v/>
      </c>
      <c r="W121" s="22">
        <f>IF($A121="","",IF(COUNTIF($A$2:$A$251,$A121)&gt;1,"Duplicate Application ID",IF($B121="","Missing applicant alias",IF($C121="","Missing program",IF($D121="","Missing term",IF($E121="","Missing delivery site",IF($F121="","Missing received date",IF($H121="","Missing priority",IF($I121="","Missing reviewer",IF($J121="","Missing decision due date",IF($K121="","Missing decision",IF($N121="","Missing applicant response",IF($Q121="","Missing enrollment status",IF(AND($G121&lt;&gt;"",$G121&lt;$F121),"File complete before receipt",IF(AND($J121&lt;&gt;"",$J121&lt;$F121),"Due date before receipt",IF(AND($K121="Pending",$L121&lt;&gt;""),"Pending record has decision date",IF(AND($K121&lt;&gt;"Pending",$L121=""),"Missing decision date",IF(AND($L121&lt;&gt;"",$L121&lt;$F121),"Decision before receipt",IF(AND($M121&lt;&gt;"",$L121=""),"Notification without decision",IF(AND($M121&lt;&gt;"",$L121&lt;&gt;"",$M121&lt;$L121),"Notification before decision",IF(AND(OR($K121="Admit",$K121="Deny",$K121="Waitlist"),$M121=""),"Missing notification date",IF(AND(OR($N121="Accepted",$N121="Declined"),$O121=""),"Missing response date",IF(AND($O121&lt;&gt;"",$N121="Awaiting"),"Awaiting response has response date",IF(AND($O121&lt;&gt;"",$M121=""),"Response without notification",IF(AND($O121&lt;&gt;"",$M121&lt;&gt;"",$O121&lt;$M121),"Response before notification",IF(AND($P121&lt;&gt;"",$O121=""),"Deposit without response date",IF(AND($R121&lt;&gt;"",$R121&gt;Dashboard!$B$4),"Last reviewed after as-of date","OK")))))))))))))))))))))))))))</f>
        <v/>
      </c>
      <c r="X121" s="22">
        <f>IF($A121="","",IF($W121&lt;&gt;"OK","Fix record",IF(AND($K121="Pending",$J121&lt;Dashboard!$B$4),"Decision overdue",IF(AND($K121="Pending",$J121&gt;=Dashboard!$B$4,$J121&lt;=Dashboard!$B$4+Dashboard!$B$8),"Decision due soon",IF(AND(OR($K121="Admit",$K121="Deny",$K121="Waitlist"),$L121&lt;&gt;"",$M121=""),"Send notification",IF(AND($U121&lt;&gt;"",$U121&gt;Dashboard!$B$10),"Notification delayed",IF(AND($K121="Admit",$N121="Awaiting",$M121&lt;&gt;"",Dashboard!$B$4-$M121&gt;=Dashboard!$B$9),"Follow up on response","No action")))))))</f>
        <v/>
      </c>
    </row>
    <row r="122">
      <c r="A122" s="18" t="n"/>
      <c r="B122" s="18" t="n"/>
      <c r="C122" s="18" t="n"/>
      <c r="D122" s="18" t="n"/>
      <c r="E122" s="18" t="n"/>
      <c r="F122" s="19" t="n"/>
      <c r="G122" s="19" t="n"/>
      <c r="H122" s="18" t="n"/>
      <c r="I122" s="18" t="n"/>
      <c r="J122" s="19" t="n"/>
      <c r="K122" s="18" t="n"/>
      <c r="L122" s="19" t="n"/>
      <c r="M122" s="19" t="n"/>
      <c r="N122" s="18" t="n"/>
      <c r="O122" s="19" t="n"/>
      <c r="P122" s="19" t="n"/>
      <c r="Q122" s="18" t="n"/>
      <c r="R122" s="19" t="n"/>
      <c r="S122" s="20" t="n"/>
      <c r="T122" s="21">
        <f>IF($A122="","",IF(OR($F122="",$L122=""),"",MAX(0,$L122-$F122)))</f>
        <v/>
      </c>
      <c r="U122" s="21">
        <f>IF($A122="","",IF(OR($L122="",$M122=""),"",MAX(0,$M122-$L122)))</f>
        <v/>
      </c>
      <c r="V122" s="21">
        <f>IF($A122="","",IF($K122&lt;&gt;"Pending","",IF($F122="","",MAX(0,Dashboard!$B$4-$F122))))</f>
        <v/>
      </c>
      <c r="W122" s="22">
        <f>IF($A122="","",IF(COUNTIF($A$2:$A$251,$A122)&gt;1,"Duplicate Application ID",IF($B122="","Missing applicant alias",IF($C122="","Missing program",IF($D122="","Missing term",IF($E122="","Missing delivery site",IF($F122="","Missing received date",IF($H122="","Missing priority",IF($I122="","Missing reviewer",IF($J122="","Missing decision due date",IF($K122="","Missing decision",IF($N122="","Missing applicant response",IF($Q122="","Missing enrollment status",IF(AND($G122&lt;&gt;"",$G122&lt;$F122),"File complete before receipt",IF(AND($J122&lt;&gt;"",$J122&lt;$F122),"Due date before receipt",IF(AND($K122="Pending",$L122&lt;&gt;""),"Pending record has decision date",IF(AND($K122&lt;&gt;"Pending",$L122=""),"Missing decision date",IF(AND($L122&lt;&gt;"",$L122&lt;$F122),"Decision before receipt",IF(AND($M122&lt;&gt;"",$L122=""),"Notification without decision",IF(AND($M122&lt;&gt;"",$L122&lt;&gt;"",$M122&lt;$L122),"Notification before decision",IF(AND(OR($K122="Admit",$K122="Deny",$K122="Waitlist"),$M122=""),"Missing notification date",IF(AND(OR($N122="Accepted",$N122="Declined"),$O122=""),"Missing response date",IF(AND($O122&lt;&gt;"",$N122="Awaiting"),"Awaiting response has response date",IF(AND($O122&lt;&gt;"",$M122=""),"Response without notification",IF(AND($O122&lt;&gt;"",$M122&lt;&gt;"",$O122&lt;$M122),"Response before notification",IF(AND($P122&lt;&gt;"",$O122=""),"Deposit without response date",IF(AND($R122&lt;&gt;"",$R122&gt;Dashboard!$B$4),"Last reviewed after as-of date","OK")))))))))))))))))))))))))))</f>
        <v/>
      </c>
      <c r="X122" s="22">
        <f>IF($A122="","",IF($W122&lt;&gt;"OK","Fix record",IF(AND($K122="Pending",$J122&lt;Dashboard!$B$4),"Decision overdue",IF(AND($K122="Pending",$J122&gt;=Dashboard!$B$4,$J122&lt;=Dashboard!$B$4+Dashboard!$B$8),"Decision due soon",IF(AND(OR($K122="Admit",$K122="Deny",$K122="Waitlist"),$L122&lt;&gt;"",$M122=""),"Send notification",IF(AND($U122&lt;&gt;"",$U122&gt;Dashboard!$B$10),"Notification delayed",IF(AND($K122="Admit",$N122="Awaiting",$M122&lt;&gt;"",Dashboard!$B$4-$M122&gt;=Dashboard!$B$9),"Follow up on response","No action")))))))</f>
        <v/>
      </c>
    </row>
    <row r="123">
      <c r="A123" s="18" t="n"/>
      <c r="B123" s="18" t="n"/>
      <c r="C123" s="18" t="n"/>
      <c r="D123" s="18" t="n"/>
      <c r="E123" s="18" t="n"/>
      <c r="F123" s="19" t="n"/>
      <c r="G123" s="19" t="n"/>
      <c r="H123" s="18" t="n"/>
      <c r="I123" s="18" t="n"/>
      <c r="J123" s="19" t="n"/>
      <c r="K123" s="18" t="n"/>
      <c r="L123" s="19" t="n"/>
      <c r="M123" s="19" t="n"/>
      <c r="N123" s="18" t="n"/>
      <c r="O123" s="19" t="n"/>
      <c r="P123" s="19" t="n"/>
      <c r="Q123" s="18" t="n"/>
      <c r="R123" s="19" t="n"/>
      <c r="S123" s="20" t="n"/>
      <c r="T123" s="21">
        <f>IF($A123="","",IF(OR($F123="",$L123=""),"",MAX(0,$L123-$F123)))</f>
        <v/>
      </c>
      <c r="U123" s="21">
        <f>IF($A123="","",IF(OR($L123="",$M123=""),"",MAX(0,$M123-$L123)))</f>
        <v/>
      </c>
      <c r="V123" s="21">
        <f>IF($A123="","",IF($K123&lt;&gt;"Pending","",IF($F123="","",MAX(0,Dashboard!$B$4-$F123))))</f>
        <v/>
      </c>
      <c r="W123" s="22">
        <f>IF($A123="","",IF(COUNTIF($A$2:$A$251,$A123)&gt;1,"Duplicate Application ID",IF($B123="","Missing applicant alias",IF($C123="","Missing program",IF($D123="","Missing term",IF($E123="","Missing delivery site",IF($F123="","Missing received date",IF($H123="","Missing priority",IF($I123="","Missing reviewer",IF($J123="","Missing decision due date",IF($K123="","Missing decision",IF($N123="","Missing applicant response",IF($Q123="","Missing enrollment status",IF(AND($G123&lt;&gt;"",$G123&lt;$F123),"File complete before receipt",IF(AND($J123&lt;&gt;"",$J123&lt;$F123),"Due date before receipt",IF(AND($K123="Pending",$L123&lt;&gt;""),"Pending record has decision date",IF(AND($K123&lt;&gt;"Pending",$L123=""),"Missing decision date",IF(AND($L123&lt;&gt;"",$L123&lt;$F123),"Decision before receipt",IF(AND($M123&lt;&gt;"",$L123=""),"Notification without decision",IF(AND($M123&lt;&gt;"",$L123&lt;&gt;"",$M123&lt;$L123),"Notification before decision",IF(AND(OR($K123="Admit",$K123="Deny",$K123="Waitlist"),$M123=""),"Missing notification date",IF(AND(OR($N123="Accepted",$N123="Declined"),$O123=""),"Missing response date",IF(AND($O123&lt;&gt;"",$N123="Awaiting"),"Awaiting response has response date",IF(AND($O123&lt;&gt;"",$M123=""),"Response without notification",IF(AND($O123&lt;&gt;"",$M123&lt;&gt;"",$O123&lt;$M123),"Response before notification",IF(AND($P123&lt;&gt;"",$O123=""),"Deposit without response date",IF(AND($R123&lt;&gt;"",$R123&gt;Dashboard!$B$4),"Last reviewed after as-of date","OK")))))))))))))))))))))))))))</f>
        <v/>
      </c>
      <c r="X123" s="22">
        <f>IF($A123="","",IF($W123&lt;&gt;"OK","Fix record",IF(AND($K123="Pending",$J123&lt;Dashboard!$B$4),"Decision overdue",IF(AND($K123="Pending",$J123&gt;=Dashboard!$B$4,$J123&lt;=Dashboard!$B$4+Dashboard!$B$8),"Decision due soon",IF(AND(OR($K123="Admit",$K123="Deny",$K123="Waitlist"),$L123&lt;&gt;"",$M123=""),"Send notification",IF(AND($U123&lt;&gt;"",$U123&gt;Dashboard!$B$10),"Notification delayed",IF(AND($K123="Admit",$N123="Awaiting",$M123&lt;&gt;"",Dashboard!$B$4-$M123&gt;=Dashboard!$B$9),"Follow up on response","No action")))))))</f>
        <v/>
      </c>
    </row>
    <row r="124">
      <c r="A124" s="18" t="n"/>
      <c r="B124" s="18" t="n"/>
      <c r="C124" s="18" t="n"/>
      <c r="D124" s="18" t="n"/>
      <c r="E124" s="18" t="n"/>
      <c r="F124" s="19" t="n"/>
      <c r="G124" s="19" t="n"/>
      <c r="H124" s="18" t="n"/>
      <c r="I124" s="18" t="n"/>
      <c r="J124" s="19" t="n"/>
      <c r="K124" s="18" t="n"/>
      <c r="L124" s="19" t="n"/>
      <c r="M124" s="19" t="n"/>
      <c r="N124" s="18" t="n"/>
      <c r="O124" s="19" t="n"/>
      <c r="P124" s="19" t="n"/>
      <c r="Q124" s="18" t="n"/>
      <c r="R124" s="19" t="n"/>
      <c r="S124" s="20" t="n"/>
      <c r="T124" s="21">
        <f>IF($A124="","",IF(OR($F124="",$L124=""),"",MAX(0,$L124-$F124)))</f>
        <v/>
      </c>
      <c r="U124" s="21">
        <f>IF($A124="","",IF(OR($L124="",$M124=""),"",MAX(0,$M124-$L124)))</f>
        <v/>
      </c>
      <c r="V124" s="21">
        <f>IF($A124="","",IF($K124&lt;&gt;"Pending","",IF($F124="","",MAX(0,Dashboard!$B$4-$F124))))</f>
        <v/>
      </c>
      <c r="W124" s="22">
        <f>IF($A124="","",IF(COUNTIF($A$2:$A$251,$A124)&gt;1,"Duplicate Application ID",IF($B124="","Missing applicant alias",IF($C124="","Missing program",IF($D124="","Missing term",IF($E124="","Missing delivery site",IF($F124="","Missing received date",IF($H124="","Missing priority",IF($I124="","Missing reviewer",IF($J124="","Missing decision due date",IF($K124="","Missing decision",IF($N124="","Missing applicant response",IF($Q124="","Missing enrollment status",IF(AND($G124&lt;&gt;"",$G124&lt;$F124),"File complete before receipt",IF(AND($J124&lt;&gt;"",$J124&lt;$F124),"Due date before receipt",IF(AND($K124="Pending",$L124&lt;&gt;""),"Pending record has decision date",IF(AND($K124&lt;&gt;"Pending",$L124=""),"Missing decision date",IF(AND($L124&lt;&gt;"",$L124&lt;$F124),"Decision before receipt",IF(AND($M124&lt;&gt;"",$L124=""),"Notification without decision",IF(AND($M124&lt;&gt;"",$L124&lt;&gt;"",$M124&lt;$L124),"Notification before decision",IF(AND(OR($K124="Admit",$K124="Deny",$K124="Waitlist"),$M124=""),"Missing notification date",IF(AND(OR($N124="Accepted",$N124="Declined"),$O124=""),"Missing response date",IF(AND($O124&lt;&gt;"",$N124="Awaiting"),"Awaiting response has response date",IF(AND($O124&lt;&gt;"",$M124=""),"Response without notification",IF(AND($O124&lt;&gt;"",$M124&lt;&gt;"",$O124&lt;$M124),"Response before notification",IF(AND($P124&lt;&gt;"",$O124=""),"Deposit without response date",IF(AND($R124&lt;&gt;"",$R124&gt;Dashboard!$B$4),"Last reviewed after as-of date","OK")))))))))))))))))))))))))))</f>
        <v/>
      </c>
      <c r="X124" s="22">
        <f>IF($A124="","",IF($W124&lt;&gt;"OK","Fix record",IF(AND($K124="Pending",$J124&lt;Dashboard!$B$4),"Decision overdue",IF(AND($K124="Pending",$J124&gt;=Dashboard!$B$4,$J124&lt;=Dashboard!$B$4+Dashboard!$B$8),"Decision due soon",IF(AND(OR($K124="Admit",$K124="Deny",$K124="Waitlist"),$L124&lt;&gt;"",$M124=""),"Send notification",IF(AND($U124&lt;&gt;"",$U124&gt;Dashboard!$B$10),"Notification delayed",IF(AND($K124="Admit",$N124="Awaiting",$M124&lt;&gt;"",Dashboard!$B$4-$M124&gt;=Dashboard!$B$9),"Follow up on response","No action")))))))</f>
        <v/>
      </c>
    </row>
    <row r="125">
      <c r="A125" s="18" t="n"/>
      <c r="B125" s="18" t="n"/>
      <c r="C125" s="18" t="n"/>
      <c r="D125" s="18" t="n"/>
      <c r="E125" s="18" t="n"/>
      <c r="F125" s="19" t="n"/>
      <c r="G125" s="19" t="n"/>
      <c r="H125" s="18" t="n"/>
      <c r="I125" s="18" t="n"/>
      <c r="J125" s="19" t="n"/>
      <c r="K125" s="18" t="n"/>
      <c r="L125" s="19" t="n"/>
      <c r="M125" s="19" t="n"/>
      <c r="N125" s="18" t="n"/>
      <c r="O125" s="19" t="n"/>
      <c r="P125" s="19" t="n"/>
      <c r="Q125" s="18" t="n"/>
      <c r="R125" s="19" t="n"/>
      <c r="S125" s="20" t="n"/>
      <c r="T125" s="21">
        <f>IF($A125="","",IF(OR($F125="",$L125=""),"",MAX(0,$L125-$F125)))</f>
        <v/>
      </c>
      <c r="U125" s="21">
        <f>IF($A125="","",IF(OR($L125="",$M125=""),"",MAX(0,$M125-$L125)))</f>
        <v/>
      </c>
      <c r="V125" s="21">
        <f>IF($A125="","",IF($K125&lt;&gt;"Pending","",IF($F125="","",MAX(0,Dashboard!$B$4-$F125))))</f>
        <v/>
      </c>
      <c r="W125" s="22">
        <f>IF($A125="","",IF(COUNTIF($A$2:$A$251,$A125)&gt;1,"Duplicate Application ID",IF($B125="","Missing applicant alias",IF($C125="","Missing program",IF($D125="","Missing term",IF($E125="","Missing delivery site",IF($F125="","Missing received date",IF($H125="","Missing priority",IF($I125="","Missing reviewer",IF($J125="","Missing decision due date",IF($K125="","Missing decision",IF($N125="","Missing applicant response",IF($Q125="","Missing enrollment status",IF(AND($G125&lt;&gt;"",$G125&lt;$F125),"File complete before receipt",IF(AND($J125&lt;&gt;"",$J125&lt;$F125),"Due date before receipt",IF(AND($K125="Pending",$L125&lt;&gt;""),"Pending record has decision date",IF(AND($K125&lt;&gt;"Pending",$L125=""),"Missing decision date",IF(AND($L125&lt;&gt;"",$L125&lt;$F125),"Decision before receipt",IF(AND($M125&lt;&gt;"",$L125=""),"Notification without decision",IF(AND($M125&lt;&gt;"",$L125&lt;&gt;"",$M125&lt;$L125),"Notification before decision",IF(AND(OR($K125="Admit",$K125="Deny",$K125="Waitlist"),$M125=""),"Missing notification date",IF(AND(OR($N125="Accepted",$N125="Declined"),$O125=""),"Missing response date",IF(AND($O125&lt;&gt;"",$N125="Awaiting"),"Awaiting response has response date",IF(AND($O125&lt;&gt;"",$M125=""),"Response without notification",IF(AND($O125&lt;&gt;"",$M125&lt;&gt;"",$O125&lt;$M125),"Response before notification",IF(AND($P125&lt;&gt;"",$O125=""),"Deposit without response date",IF(AND($R125&lt;&gt;"",$R125&gt;Dashboard!$B$4),"Last reviewed after as-of date","OK")))))))))))))))))))))))))))</f>
        <v/>
      </c>
      <c r="X125" s="22">
        <f>IF($A125="","",IF($W125&lt;&gt;"OK","Fix record",IF(AND($K125="Pending",$J125&lt;Dashboard!$B$4),"Decision overdue",IF(AND($K125="Pending",$J125&gt;=Dashboard!$B$4,$J125&lt;=Dashboard!$B$4+Dashboard!$B$8),"Decision due soon",IF(AND(OR($K125="Admit",$K125="Deny",$K125="Waitlist"),$L125&lt;&gt;"",$M125=""),"Send notification",IF(AND($U125&lt;&gt;"",$U125&gt;Dashboard!$B$10),"Notification delayed",IF(AND($K125="Admit",$N125="Awaiting",$M125&lt;&gt;"",Dashboard!$B$4-$M125&gt;=Dashboard!$B$9),"Follow up on response","No action")))))))</f>
        <v/>
      </c>
    </row>
    <row r="126">
      <c r="A126" s="18" t="n"/>
      <c r="B126" s="18" t="n"/>
      <c r="C126" s="18" t="n"/>
      <c r="D126" s="18" t="n"/>
      <c r="E126" s="18" t="n"/>
      <c r="F126" s="19" t="n"/>
      <c r="G126" s="19" t="n"/>
      <c r="H126" s="18" t="n"/>
      <c r="I126" s="18" t="n"/>
      <c r="J126" s="19" t="n"/>
      <c r="K126" s="18" t="n"/>
      <c r="L126" s="19" t="n"/>
      <c r="M126" s="19" t="n"/>
      <c r="N126" s="18" t="n"/>
      <c r="O126" s="19" t="n"/>
      <c r="P126" s="19" t="n"/>
      <c r="Q126" s="18" t="n"/>
      <c r="R126" s="19" t="n"/>
      <c r="S126" s="20" t="n"/>
      <c r="T126" s="21">
        <f>IF($A126="","",IF(OR($F126="",$L126=""),"",MAX(0,$L126-$F126)))</f>
        <v/>
      </c>
      <c r="U126" s="21">
        <f>IF($A126="","",IF(OR($L126="",$M126=""),"",MAX(0,$M126-$L126)))</f>
        <v/>
      </c>
      <c r="V126" s="21">
        <f>IF($A126="","",IF($K126&lt;&gt;"Pending","",IF($F126="","",MAX(0,Dashboard!$B$4-$F126))))</f>
        <v/>
      </c>
      <c r="W126" s="22">
        <f>IF($A126="","",IF(COUNTIF($A$2:$A$251,$A126)&gt;1,"Duplicate Application ID",IF($B126="","Missing applicant alias",IF($C126="","Missing program",IF($D126="","Missing term",IF($E126="","Missing delivery site",IF($F126="","Missing received date",IF($H126="","Missing priority",IF($I126="","Missing reviewer",IF($J126="","Missing decision due date",IF($K126="","Missing decision",IF($N126="","Missing applicant response",IF($Q126="","Missing enrollment status",IF(AND($G126&lt;&gt;"",$G126&lt;$F126),"File complete before receipt",IF(AND($J126&lt;&gt;"",$J126&lt;$F126),"Due date before receipt",IF(AND($K126="Pending",$L126&lt;&gt;""),"Pending record has decision date",IF(AND($K126&lt;&gt;"Pending",$L126=""),"Missing decision date",IF(AND($L126&lt;&gt;"",$L126&lt;$F126),"Decision before receipt",IF(AND($M126&lt;&gt;"",$L126=""),"Notification without decision",IF(AND($M126&lt;&gt;"",$L126&lt;&gt;"",$M126&lt;$L126),"Notification before decision",IF(AND(OR($K126="Admit",$K126="Deny",$K126="Waitlist"),$M126=""),"Missing notification date",IF(AND(OR($N126="Accepted",$N126="Declined"),$O126=""),"Missing response date",IF(AND($O126&lt;&gt;"",$N126="Awaiting"),"Awaiting response has response date",IF(AND($O126&lt;&gt;"",$M126=""),"Response without notification",IF(AND($O126&lt;&gt;"",$M126&lt;&gt;"",$O126&lt;$M126),"Response before notification",IF(AND($P126&lt;&gt;"",$O126=""),"Deposit without response date",IF(AND($R126&lt;&gt;"",$R126&gt;Dashboard!$B$4),"Last reviewed after as-of date","OK")))))))))))))))))))))))))))</f>
        <v/>
      </c>
      <c r="X126" s="22">
        <f>IF($A126="","",IF($W126&lt;&gt;"OK","Fix record",IF(AND($K126="Pending",$J126&lt;Dashboard!$B$4),"Decision overdue",IF(AND($K126="Pending",$J126&gt;=Dashboard!$B$4,$J126&lt;=Dashboard!$B$4+Dashboard!$B$8),"Decision due soon",IF(AND(OR($K126="Admit",$K126="Deny",$K126="Waitlist"),$L126&lt;&gt;"",$M126=""),"Send notification",IF(AND($U126&lt;&gt;"",$U126&gt;Dashboard!$B$10),"Notification delayed",IF(AND($K126="Admit",$N126="Awaiting",$M126&lt;&gt;"",Dashboard!$B$4-$M126&gt;=Dashboard!$B$9),"Follow up on response","No action")))))))</f>
        <v/>
      </c>
    </row>
    <row r="127">
      <c r="A127" s="18" t="n"/>
      <c r="B127" s="18" t="n"/>
      <c r="C127" s="18" t="n"/>
      <c r="D127" s="18" t="n"/>
      <c r="E127" s="18" t="n"/>
      <c r="F127" s="19" t="n"/>
      <c r="G127" s="19" t="n"/>
      <c r="H127" s="18" t="n"/>
      <c r="I127" s="18" t="n"/>
      <c r="J127" s="19" t="n"/>
      <c r="K127" s="18" t="n"/>
      <c r="L127" s="19" t="n"/>
      <c r="M127" s="19" t="n"/>
      <c r="N127" s="18" t="n"/>
      <c r="O127" s="19" t="n"/>
      <c r="P127" s="19" t="n"/>
      <c r="Q127" s="18" t="n"/>
      <c r="R127" s="19" t="n"/>
      <c r="S127" s="20" t="n"/>
      <c r="T127" s="21">
        <f>IF($A127="","",IF(OR($F127="",$L127=""),"",MAX(0,$L127-$F127)))</f>
        <v/>
      </c>
      <c r="U127" s="21">
        <f>IF($A127="","",IF(OR($L127="",$M127=""),"",MAX(0,$M127-$L127)))</f>
        <v/>
      </c>
      <c r="V127" s="21">
        <f>IF($A127="","",IF($K127&lt;&gt;"Pending","",IF($F127="","",MAX(0,Dashboard!$B$4-$F127))))</f>
        <v/>
      </c>
      <c r="W127" s="22">
        <f>IF($A127="","",IF(COUNTIF($A$2:$A$251,$A127)&gt;1,"Duplicate Application ID",IF($B127="","Missing applicant alias",IF($C127="","Missing program",IF($D127="","Missing term",IF($E127="","Missing delivery site",IF($F127="","Missing received date",IF($H127="","Missing priority",IF($I127="","Missing reviewer",IF($J127="","Missing decision due date",IF($K127="","Missing decision",IF($N127="","Missing applicant response",IF($Q127="","Missing enrollment status",IF(AND($G127&lt;&gt;"",$G127&lt;$F127),"File complete before receipt",IF(AND($J127&lt;&gt;"",$J127&lt;$F127),"Due date before receipt",IF(AND($K127="Pending",$L127&lt;&gt;""),"Pending record has decision date",IF(AND($K127&lt;&gt;"Pending",$L127=""),"Missing decision date",IF(AND($L127&lt;&gt;"",$L127&lt;$F127),"Decision before receipt",IF(AND($M127&lt;&gt;"",$L127=""),"Notification without decision",IF(AND($M127&lt;&gt;"",$L127&lt;&gt;"",$M127&lt;$L127),"Notification before decision",IF(AND(OR($K127="Admit",$K127="Deny",$K127="Waitlist"),$M127=""),"Missing notification date",IF(AND(OR($N127="Accepted",$N127="Declined"),$O127=""),"Missing response date",IF(AND($O127&lt;&gt;"",$N127="Awaiting"),"Awaiting response has response date",IF(AND($O127&lt;&gt;"",$M127=""),"Response without notification",IF(AND($O127&lt;&gt;"",$M127&lt;&gt;"",$O127&lt;$M127),"Response before notification",IF(AND($P127&lt;&gt;"",$O127=""),"Deposit without response date",IF(AND($R127&lt;&gt;"",$R127&gt;Dashboard!$B$4),"Last reviewed after as-of date","OK")))))))))))))))))))))))))))</f>
        <v/>
      </c>
      <c r="X127" s="22">
        <f>IF($A127="","",IF($W127&lt;&gt;"OK","Fix record",IF(AND($K127="Pending",$J127&lt;Dashboard!$B$4),"Decision overdue",IF(AND($K127="Pending",$J127&gt;=Dashboard!$B$4,$J127&lt;=Dashboard!$B$4+Dashboard!$B$8),"Decision due soon",IF(AND(OR($K127="Admit",$K127="Deny",$K127="Waitlist"),$L127&lt;&gt;"",$M127=""),"Send notification",IF(AND($U127&lt;&gt;"",$U127&gt;Dashboard!$B$10),"Notification delayed",IF(AND($K127="Admit",$N127="Awaiting",$M127&lt;&gt;"",Dashboard!$B$4-$M127&gt;=Dashboard!$B$9),"Follow up on response","No action")))))))</f>
        <v/>
      </c>
    </row>
    <row r="128">
      <c r="A128" s="18" t="n"/>
      <c r="B128" s="18" t="n"/>
      <c r="C128" s="18" t="n"/>
      <c r="D128" s="18" t="n"/>
      <c r="E128" s="18" t="n"/>
      <c r="F128" s="19" t="n"/>
      <c r="G128" s="19" t="n"/>
      <c r="H128" s="18" t="n"/>
      <c r="I128" s="18" t="n"/>
      <c r="J128" s="19" t="n"/>
      <c r="K128" s="18" t="n"/>
      <c r="L128" s="19" t="n"/>
      <c r="M128" s="19" t="n"/>
      <c r="N128" s="18" t="n"/>
      <c r="O128" s="19" t="n"/>
      <c r="P128" s="19" t="n"/>
      <c r="Q128" s="18" t="n"/>
      <c r="R128" s="19" t="n"/>
      <c r="S128" s="20" t="n"/>
      <c r="T128" s="21">
        <f>IF($A128="","",IF(OR($F128="",$L128=""),"",MAX(0,$L128-$F128)))</f>
        <v/>
      </c>
      <c r="U128" s="21">
        <f>IF($A128="","",IF(OR($L128="",$M128=""),"",MAX(0,$M128-$L128)))</f>
        <v/>
      </c>
      <c r="V128" s="21">
        <f>IF($A128="","",IF($K128&lt;&gt;"Pending","",IF($F128="","",MAX(0,Dashboard!$B$4-$F128))))</f>
        <v/>
      </c>
      <c r="W128" s="22">
        <f>IF($A128="","",IF(COUNTIF($A$2:$A$251,$A128)&gt;1,"Duplicate Application ID",IF($B128="","Missing applicant alias",IF($C128="","Missing program",IF($D128="","Missing term",IF($E128="","Missing delivery site",IF($F128="","Missing received date",IF($H128="","Missing priority",IF($I128="","Missing reviewer",IF($J128="","Missing decision due date",IF($K128="","Missing decision",IF($N128="","Missing applicant response",IF($Q128="","Missing enrollment status",IF(AND($G128&lt;&gt;"",$G128&lt;$F128),"File complete before receipt",IF(AND($J128&lt;&gt;"",$J128&lt;$F128),"Due date before receipt",IF(AND($K128="Pending",$L128&lt;&gt;""),"Pending record has decision date",IF(AND($K128&lt;&gt;"Pending",$L128=""),"Missing decision date",IF(AND($L128&lt;&gt;"",$L128&lt;$F128),"Decision before receipt",IF(AND($M128&lt;&gt;"",$L128=""),"Notification without decision",IF(AND($M128&lt;&gt;"",$L128&lt;&gt;"",$M128&lt;$L128),"Notification before decision",IF(AND(OR($K128="Admit",$K128="Deny",$K128="Waitlist"),$M128=""),"Missing notification date",IF(AND(OR($N128="Accepted",$N128="Declined"),$O128=""),"Missing response date",IF(AND($O128&lt;&gt;"",$N128="Awaiting"),"Awaiting response has response date",IF(AND($O128&lt;&gt;"",$M128=""),"Response without notification",IF(AND($O128&lt;&gt;"",$M128&lt;&gt;"",$O128&lt;$M128),"Response before notification",IF(AND($P128&lt;&gt;"",$O128=""),"Deposit without response date",IF(AND($R128&lt;&gt;"",$R128&gt;Dashboard!$B$4),"Last reviewed after as-of date","OK")))))))))))))))))))))))))))</f>
        <v/>
      </c>
      <c r="X128" s="22">
        <f>IF($A128="","",IF($W128&lt;&gt;"OK","Fix record",IF(AND($K128="Pending",$J128&lt;Dashboard!$B$4),"Decision overdue",IF(AND($K128="Pending",$J128&gt;=Dashboard!$B$4,$J128&lt;=Dashboard!$B$4+Dashboard!$B$8),"Decision due soon",IF(AND(OR($K128="Admit",$K128="Deny",$K128="Waitlist"),$L128&lt;&gt;"",$M128=""),"Send notification",IF(AND($U128&lt;&gt;"",$U128&gt;Dashboard!$B$10),"Notification delayed",IF(AND($K128="Admit",$N128="Awaiting",$M128&lt;&gt;"",Dashboard!$B$4-$M128&gt;=Dashboard!$B$9),"Follow up on response","No action")))))))</f>
        <v/>
      </c>
    </row>
    <row r="129">
      <c r="A129" s="18" t="n"/>
      <c r="B129" s="18" t="n"/>
      <c r="C129" s="18" t="n"/>
      <c r="D129" s="18" t="n"/>
      <c r="E129" s="18" t="n"/>
      <c r="F129" s="19" t="n"/>
      <c r="G129" s="19" t="n"/>
      <c r="H129" s="18" t="n"/>
      <c r="I129" s="18" t="n"/>
      <c r="J129" s="19" t="n"/>
      <c r="K129" s="18" t="n"/>
      <c r="L129" s="19" t="n"/>
      <c r="M129" s="19" t="n"/>
      <c r="N129" s="18" t="n"/>
      <c r="O129" s="19" t="n"/>
      <c r="P129" s="19" t="n"/>
      <c r="Q129" s="18" t="n"/>
      <c r="R129" s="19" t="n"/>
      <c r="S129" s="20" t="n"/>
      <c r="T129" s="21">
        <f>IF($A129="","",IF(OR($F129="",$L129=""),"",MAX(0,$L129-$F129)))</f>
        <v/>
      </c>
      <c r="U129" s="21">
        <f>IF($A129="","",IF(OR($L129="",$M129=""),"",MAX(0,$M129-$L129)))</f>
        <v/>
      </c>
      <c r="V129" s="21">
        <f>IF($A129="","",IF($K129&lt;&gt;"Pending","",IF($F129="","",MAX(0,Dashboard!$B$4-$F129))))</f>
        <v/>
      </c>
      <c r="W129" s="22">
        <f>IF($A129="","",IF(COUNTIF($A$2:$A$251,$A129)&gt;1,"Duplicate Application ID",IF($B129="","Missing applicant alias",IF($C129="","Missing program",IF($D129="","Missing term",IF($E129="","Missing delivery site",IF($F129="","Missing received date",IF($H129="","Missing priority",IF($I129="","Missing reviewer",IF($J129="","Missing decision due date",IF($K129="","Missing decision",IF($N129="","Missing applicant response",IF($Q129="","Missing enrollment status",IF(AND($G129&lt;&gt;"",$G129&lt;$F129),"File complete before receipt",IF(AND($J129&lt;&gt;"",$J129&lt;$F129),"Due date before receipt",IF(AND($K129="Pending",$L129&lt;&gt;""),"Pending record has decision date",IF(AND($K129&lt;&gt;"Pending",$L129=""),"Missing decision date",IF(AND($L129&lt;&gt;"",$L129&lt;$F129),"Decision before receipt",IF(AND($M129&lt;&gt;"",$L129=""),"Notification without decision",IF(AND($M129&lt;&gt;"",$L129&lt;&gt;"",$M129&lt;$L129),"Notification before decision",IF(AND(OR($K129="Admit",$K129="Deny",$K129="Waitlist"),$M129=""),"Missing notification date",IF(AND(OR($N129="Accepted",$N129="Declined"),$O129=""),"Missing response date",IF(AND($O129&lt;&gt;"",$N129="Awaiting"),"Awaiting response has response date",IF(AND($O129&lt;&gt;"",$M129=""),"Response without notification",IF(AND($O129&lt;&gt;"",$M129&lt;&gt;"",$O129&lt;$M129),"Response before notification",IF(AND($P129&lt;&gt;"",$O129=""),"Deposit without response date",IF(AND($R129&lt;&gt;"",$R129&gt;Dashboard!$B$4),"Last reviewed after as-of date","OK")))))))))))))))))))))))))))</f>
        <v/>
      </c>
      <c r="X129" s="22">
        <f>IF($A129="","",IF($W129&lt;&gt;"OK","Fix record",IF(AND($K129="Pending",$J129&lt;Dashboard!$B$4),"Decision overdue",IF(AND($K129="Pending",$J129&gt;=Dashboard!$B$4,$J129&lt;=Dashboard!$B$4+Dashboard!$B$8),"Decision due soon",IF(AND(OR($K129="Admit",$K129="Deny",$K129="Waitlist"),$L129&lt;&gt;"",$M129=""),"Send notification",IF(AND($U129&lt;&gt;"",$U129&gt;Dashboard!$B$10),"Notification delayed",IF(AND($K129="Admit",$N129="Awaiting",$M129&lt;&gt;"",Dashboard!$B$4-$M129&gt;=Dashboard!$B$9),"Follow up on response","No action")))))))</f>
        <v/>
      </c>
    </row>
    <row r="130">
      <c r="A130" s="18" t="n"/>
      <c r="B130" s="18" t="n"/>
      <c r="C130" s="18" t="n"/>
      <c r="D130" s="18" t="n"/>
      <c r="E130" s="18" t="n"/>
      <c r="F130" s="19" t="n"/>
      <c r="G130" s="19" t="n"/>
      <c r="H130" s="18" t="n"/>
      <c r="I130" s="18" t="n"/>
      <c r="J130" s="19" t="n"/>
      <c r="K130" s="18" t="n"/>
      <c r="L130" s="19" t="n"/>
      <c r="M130" s="19" t="n"/>
      <c r="N130" s="18" t="n"/>
      <c r="O130" s="19" t="n"/>
      <c r="P130" s="19" t="n"/>
      <c r="Q130" s="18" t="n"/>
      <c r="R130" s="19" t="n"/>
      <c r="S130" s="20" t="n"/>
      <c r="T130" s="21">
        <f>IF($A130="","",IF(OR($F130="",$L130=""),"",MAX(0,$L130-$F130)))</f>
        <v/>
      </c>
      <c r="U130" s="21">
        <f>IF($A130="","",IF(OR($L130="",$M130=""),"",MAX(0,$M130-$L130)))</f>
        <v/>
      </c>
      <c r="V130" s="21">
        <f>IF($A130="","",IF($K130&lt;&gt;"Pending","",IF($F130="","",MAX(0,Dashboard!$B$4-$F130))))</f>
        <v/>
      </c>
      <c r="W130" s="22">
        <f>IF($A130="","",IF(COUNTIF($A$2:$A$251,$A130)&gt;1,"Duplicate Application ID",IF($B130="","Missing applicant alias",IF($C130="","Missing program",IF($D130="","Missing term",IF($E130="","Missing delivery site",IF($F130="","Missing received date",IF($H130="","Missing priority",IF($I130="","Missing reviewer",IF($J130="","Missing decision due date",IF($K130="","Missing decision",IF($N130="","Missing applicant response",IF($Q130="","Missing enrollment status",IF(AND($G130&lt;&gt;"",$G130&lt;$F130),"File complete before receipt",IF(AND($J130&lt;&gt;"",$J130&lt;$F130),"Due date before receipt",IF(AND($K130="Pending",$L130&lt;&gt;""),"Pending record has decision date",IF(AND($K130&lt;&gt;"Pending",$L130=""),"Missing decision date",IF(AND($L130&lt;&gt;"",$L130&lt;$F130),"Decision before receipt",IF(AND($M130&lt;&gt;"",$L130=""),"Notification without decision",IF(AND($M130&lt;&gt;"",$L130&lt;&gt;"",$M130&lt;$L130),"Notification before decision",IF(AND(OR($K130="Admit",$K130="Deny",$K130="Waitlist"),$M130=""),"Missing notification date",IF(AND(OR($N130="Accepted",$N130="Declined"),$O130=""),"Missing response date",IF(AND($O130&lt;&gt;"",$N130="Awaiting"),"Awaiting response has response date",IF(AND($O130&lt;&gt;"",$M130=""),"Response without notification",IF(AND($O130&lt;&gt;"",$M130&lt;&gt;"",$O130&lt;$M130),"Response before notification",IF(AND($P130&lt;&gt;"",$O130=""),"Deposit without response date",IF(AND($R130&lt;&gt;"",$R130&gt;Dashboard!$B$4),"Last reviewed after as-of date","OK")))))))))))))))))))))))))))</f>
        <v/>
      </c>
      <c r="X130" s="22">
        <f>IF($A130="","",IF($W130&lt;&gt;"OK","Fix record",IF(AND($K130="Pending",$J130&lt;Dashboard!$B$4),"Decision overdue",IF(AND($K130="Pending",$J130&gt;=Dashboard!$B$4,$J130&lt;=Dashboard!$B$4+Dashboard!$B$8),"Decision due soon",IF(AND(OR($K130="Admit",$K130="Deny",$K130="Waitlist"),$L130&lt;&gt;"",$M130=""),"Send notification",IF(AND($U130&lt;&gt;"",$U130&gt;Dashboard!$B$10),"Notification delayed",IF(AND($K130="Admit",$N130="Awaiting",$M130&lt;&gt;"",Dashboard!$B$4-$M130&gt;=Dashboard!$B$9),"Follow up on response","No action")))))))</f>
        <v/>
      </c>
    </row>
    <row r="131">
      <c r="A131" s="18" t="n"/>
      <c r="B131" s="18" t="n"/>
      <c r="C131" s="18" t="n"/>
      <c r="D131" s="18" t="n"/>
      <c r="E131" s="18" t="n"/>
      <c r="F131" s="19" t="n"/>
      <c r="G131" s="19" t="n"/>
      <c r="H131" s="18" t="n"/>
      <c r="I131" s="18" t="n"/>
      <c r="J131" s="19" t="n"/>
      <c r="K131" s="18" t="n"/>
      <c r="L131" s="19" t="n"/>
      <c r="M131" s="19" t="n"/>
      <c r="N131" s="18" t="n"/>
      <c r="O131" s="19" t="n"/>
      <c r="P131" s="19" t="n"/>
      <c r="Q131" s="18" t="n"/>
      <c r="R131" s="19" t="n"/>
      <c r="S131" s="20" t="n"/>
      <c r="T131" s="21">
        <f>IF($A131="","",IF(OR($F131="",$L131=""),"",MAX(0,$L131-$F131)))</f>
        <v/>
      </c>
      <c r="U131" s="21">
        <f>IF($A131="","",IF(OR($L131="",$M131=""),"",MAX(0,$M131-$L131)))</f>
        <v/>
      </c>
      <c r="V131" s="21">
        <f>IF($A131="","",IF($K131&lt;&gt;"Pending","",IF($F131="","",MAX(0,Dashboard!$B$4-$F131))))</f>
        <v/>
      </c>
      <c r="W131" s="22">
        <f>IF($A131="","",IF(COUNTIF($A$2:$A$251,$A131)&gt;1,"Duplicate Application ID",IF($B131="","Missing applicant alias",IF($C131="","Missing program",IF($D131="","Missing term",IF($E131="","Missing delivery site",IF($F131="","Missing received date",IF($H131="","Missing priority",IF($I131="","Missing reviewer",IF($J131="","Missing decision due date",IF($K131="","Missing decision",IF($N131="","Missing applicant response",IF($Q131="","Missing enrollment status",IF(AND($G131&lt;&gt;"",$G131&lt;$F131),"File complete before receipt",IF(AND($J131&lt;&gt;"",$J131&lt;$F131),"Due date before receipt",IF(AND($K131="Pending",$L131&lt;&gt;""),"Pending record has decision date",IF(AND($K131&lt;&gt;"Pending",$L131=""),"Missing decision date",IF(AND($L131&lt;&gt;"",$L131&lt;$F131),"Decision before receipt",IF(AND($M131&lt;&gt;"",$L131=""),"Notification without decision",IF(AND($M131&lt;&gt;"",$L131&lt;&gt;"",$M131&lt;$L131),"Notification before decision",IF(AND(OR($K131="Admit",$K131="Deny",$K131="Waitlist"),$M131=""),"Missing notification date",IF(AND(OR($N131="Accepted",$N131="Declined"),$O131=""),"Missing response date",IF(AND($O131&lt;&gt;"",$N131="Awaiting"),"Awaiting response has response date",IF(AND($O131&lt;&gt;"",$M131=""),"Response without notification",IF(AND($O131&lt;&gt;"",$M131&lt;&gt;"",$O131&lt;$M131),"Response before notification",IF(AND($P131&lt;&gt;"",$O131=""),"Deposit without response date",IF(AND($R131&lt;&gt;"",$R131&gt;Dashboard!$B$4),"Last reviewed after as-of date","OK")))))))))))))))))))))))))))</f>
        <v/>
      </c>
      <c r="X131" s="22">
        <f>IF($A131="","",IF($W131&lt;&gt;"OK","Fix record",IF(AND($K131="Pending",$J131&lt;Dashboard!$B$4),"Decision overdue",IF(AND($K131="Pending",$J131&gt;=Dashboard!$B$4,$J131&lt;=Dashboard!$B$4+Dashboard!$B$8),"Decision due soon",IF(AND(OR($K131="Admit",$K131="Deny",$K131="Waitlist"),$L131&lt;&gt;"",$M131=""),"Send notification",IF(AND($U131&lt;&gt;"",$U131&gt;Dashboard!$B$10),"Notification delayed",IF(AND($K131="Admit",$N131="Awaiting",$M131&lt;&gt;"",Dashboard!$B$4-$M131&gt;=Dashboard!$B$9),"Follow up on response","No action")))))))</f>
        <v/>
      </c>
    </row>
    <row r="132">
      <c r="A132" s="18" t="n"/>
      <c r="B132" s="18" t="n"/>
      <c r="C132" s="18" t="n"/>
      <c r="D132" s="18" t="n"/>
      <c r="E132" s="18" t="n"/>
      <c r="F132" s="19" t="n"/>
      <c r="G132" s="19" t="n"/>
      <c r="H132" s="18" t="n"/>
      <c r="I132" s="18" t="n"/>
      <c r="J132" s="19" t="n"/>
      <c r="K132" s="18" t="n"/>
      <c r="L132" s="19" t="n"/>
      <c r="M132" s="19" t="n"/>
      <c r="N132" s="18" t="n"/>
      <c r="O132" s="19" t="n"/>
      <c r="P132" s="19" t="n"/>
      <c r="Q132" s="18" t="n"/>
      <c r="R132" s="19" t="n"/>
      <c r="S132" s="20" t="n"/>
      <c r="T132" s="21">
        <f>IF($A132="","",IF(OR($F132="",$L132=""),"",MAX(0,$L132-$F132)))</f>
        <v/>
      </c>
      <c r="U132" s="21">
        <f>IF($A132="","",IF(OR($L132="",$M132=""),"",MAX(0,$M132-$L132)))</f>
        <v/>
      </c>
      <c r="V132" s="21">
        <f>IF($A132="","",IF($K132&lt;&gt;"Pending","",IF($F132="","",MAX(0,Dashboard!$B$4-$F132))))</f>
        <v/>
      </c>
      <c r="W132" s="22">
        <f>IF($A132="","",IF(COUNTIF($A$2:$A$251,$A132)&gt;1,"Duplicate Application ID",IF($B132="","Missing applicant alias",IF($C132="","Missing program",IF($D132="","Missing term",IF($E132="","Missing delivery site",IF($F132="","Missing received date",IF($H132="","Missing priority",IF($I132="","Missing reviewer",IF($J132="","Missing decision due date",IF($K132="","Missing decision",IF($N132="","Missing applicant response",IF($Q132="","Missing enrollment status",IF(AND($G132&lt;&gt;"",$G132&lt;$F132),"File complete before receipt",IF(AND($J132&lt;&gt;"",$J132&lt;$F132),"Due date before receipt",IF(AND($K132="Pending",$L132&lt;&gt;""),"Pending record has decision date",IF(AND($K132&lt;&gt;"Pending",$L132=""),"Missing decision date",IF(AND($L132&lt;&gt;"",$L132&lt;$F132),"Decision before receipt",IF(AND($M132&lt;&gt;"",$L132=""),"Notification without decision",IF(AND($M132&lt;&gt;"",$L132&lt;&gt;"",$M132&lt;$L132),"Notification before decision",IF(AND(OR($K132="Admit",$K132="Deny",$K132="Waitlist"),$M132=""),"Missing notification date",IF(AND(OR($N132="Accepted",$N132="Declined"),$O132=""),"Missing response date",IF(AND($O132&lt;&gt;"",$N132="Awaiting"),"Awaiting response has response date",IF(AND($O132&lt;&gt;"",$M132=""),"Response without notification",IF(AND($O132&lt;&gt;"",$M132&lt;&gt;"",$O132&lt;$M132),"Response before notification",IF(AND($P132&lt;&gt;"",$O132=""),"Deposit without response date",IF(AND($R132&lt;&gt;"",$R132&gt;Dashboard!$B$4),"Last reviewed after as-of date","OK")))))))))))))))))))))))))))</f>
        <v/>
      </c>
      <c r="X132" s="22">
        <f>IF($A132="","",IF($W132&lt;&gt;"OK","Fix record",IF(AND($K132="Pending",$J132&lt;Dashboard!$B$4),"Decision overdue",IF(AND($K132="Pending",$J132&gt;=Dashboard!$B$4,$J132&lt;=Dashboard!$B$4+Dashboard!$B$8),"Decision due soon",IF(AND(OR($K132="Admit",$K132="Deny",$K132="Waitlist"),$L132&lt;&gt;"",$M132=""),"Send notification",IF(AND($U132&lt;&gt;"",$U132&gt;Dashboard!$B$10),"Notification delayed",IF(AND($K132="Admit",$N132="Awaiting",$M132&lt;&gt;"",Dashboard!$B$4-$M132&gt;=Dashboard!$B$9),"Follow up on response","No action")))))))</f>
        <v/>
      </c>
    </row>
    <row r="133">
      <c r="A133" s="18" t="n"/>
      <c r="B133" s="18" t="n"/>
      <c r="C133" s="18" t="n"/>
      <c r="D133" s="18" t="n"/>
      <c r="E133" s="18" t="n"/>
      <c r="F133" s="19" t="n"/>
      <c r="G133" s="19" t="n"/>
      <c r="H133" s="18" t="n"/>
      <c r="I133" s="18" t="n"/>
      <c r="J133" s="19" t="n"/>
      <c r="K133" s="18" t="n"/>
      <c r="L133" s="19" t="n"/>
      <c r="M133" s="19" t="n"/>
      <c r="N133" s="18" t="n"/>
      <c r="O133" s="19" t="n"/>
      <c r="P133" s="19" t="n"/>
      <c r="Q133" s="18" t="n"/>
      <c r="R133" s="19" t="n"/>
      <c r="S133" s="20" t="n"/>
      <c r="T133" s="21">
        <f>IF($A133="","",IF(OR($F133="",$L133=""),"",MAX(0,$L133-$F133)))</f>
        <v/>
      </c>
      <c r="U133" s="21">
        <f>IF($A133="","",IF(OR($L133="",$M133=""),"",MAX(0,$M133-$L133)))</f>
        <v/>
      </c>
      <c r="V133" s="21">
        <f>IF($A133="","",IF($K133&lt;&gt;"Pending","",IF($F133="","",MAX(0,Dashboard!$B$4-$F133))))</f>
        <v/>
      </c>
      <c r="W133" s="22">
        <f>IF($A133="","",IF(COUNTIF($A$2:$A$251,$A133)&gt;1,"Duplicate Application ID",IF($B133="","Missing applicant alias",IF($C133="","Missing program",IF($D133="","Missing term",IF($E133="","Missing delivery site",IF($F133="","Missing received date",IF($H133="","Missing priority",IF($I133="","Missing reviewer",IF($J133="","Missing decision due date",IF($K133="","Missing decision",IF($N133="","Missing applicant response",IF($Q133="","Missing enrollment status",IF(AND($G133&lt;&gt;"",$G133&lt;$F133),"File complete before receipt",IF(AND($J133&lt;&gt;"",$J133&lt;$F133),"Due date before receipt",IF(AND($K133="Pending",$L133&lt;&gt;""),"Pending record has decision date",IF(AND($K133&lt;&gt;"Pending",$L133=""),"Missing decision date",IF(AND($L133&lt;&gt;"",$L133&lt;$F133),"Decision before receipt",IF(AND($M133&lt;&gt;"",$L133=""),"Notification without decision",IF(AND($M133&lt;&gt;"",$L133&lt;&gt;"",$M133&lt;$L133),"Notification before decision",IF(AND(OR($K133="Admit",$K133="Deny",$K133="Waitlist"),$M133=""),"Missing notification date",IF(AND(OR($N133="Accepted",$N133="Declined"),$O133=""),"Missing response date",IF(AND($O133&lt;&gt;"",$N133="Awaiting"),"Awaiting response has response date",IF(AND($O133&lt;&gt;"",$M133=""),"Response without notification",IF(AND($O133&lt;&gt;"",$M133&lt;&gt;"",$O133&lt;$M133),"Response before notification",IF(AND($P133&lt;&gt;"",$O133=""),"Deposit without response date",IF(AND($R133&lt;&gt;"",$R133&gt;Dashboard!$B$4),"Last reviewed after as-of date","OK")))))))))))))))))))))))))))</f>
        <v/>
      </c>
      <c r="X133" s="22">
        <f>IF($A133="","",IF($W133&lt;&gt;"OK","Fix record",IF(AND($K133="Pending",$J133&lt;Dashboard!$B$4),"Decision overdue",IF(AND($K133="Pending",$J133&gt;=Dashboard!$B$4,$J133&lt;=Dashboard!$B$4+Dashboard!$B$8),"Decision due soon",IF(AND(OR($K133="Admit",$K133="Deny",$K133="Waitlist"),$L133&lt;&gt;"",$M133=""),"Send notification",IF(AND($U133&lt;&gt;"",$U133&gt;Dashboard!$B$10),"Notification delayed",IF(AND($K133="Admit",$N133="Awaiting",$M133&lt;&gt;"",Dashboard!$B$4-$M133&gt;=Dashboard!$B$9),"Follow up on response","No action")))))))</f>
        <v/>
      </c>
    </row>
    <row r="134">
      <c r="A134" s="18" t="n"/>
      <c r="B134" s="18" t="n"/>
      <c r="C134" s="18" t="n"/>
      <c r="D134" s="18" t="n"/>
      <c r="E134" s="18" t="n"/>
      <c r="F134" s="19" t="n"/>
      <c r="G134" s="19" t="n"/>
      <c r="H134" s="18" t="n"/>
      <c r="I134" s="18" t="n"/>
      <c r="J134" s="19" t="n"/>
      <c r="K134" s="18" t="n"/>
      <c r="L134" s="19" t="n"/>
      <c r="M134" s="19" t="n"/>
      <c r="N134" s="18" t="n"/>
      <c r="O134" s="19" t="n"/>
      <c r="P134" s="19" t="n"/>
      <c r="Q134" s="18" t="n"/>
      <c r="R134" s="19" t="n"/>
      <c r="S134" s="20" t="n"/>
      <c r="T134" s="21">
        <f>IF($A134="","",IF(OR($F134="",$L134=""),"",MAX(0,$L134-$F134)))</f>
        <v/>
      </c>
      <c r="U134" s="21">
        <f>IF($A134="","",IF(OR($L134="",$M134=""),"",MAX(0,$M134-$L134)))</f>
        <v/>
      </c>
      <c r="V134" s="21">
        <f>IF($A134="","",IF($K134&lt;&gt;"Pending","",IF($F134="","",MAX(0,Dashboard!$B$4-$F134))))</f>
        <v/>
      </c>
      <c r="W134" s="22">
        <f>IF($A134="","",IF(COUNTIF($A$2:$A$251,$A134)&gt;1,"Duplicate Application ID",IF($B134="","Missing applicant alias",IF($C134="","Missing program",IF($D134="","Missing term",IF($E134="","Missing delivery site",IF($F134="","Missing received date",IF($H134="","Missing priority",IF($I134="","Missing reviewer",IF($J134="","Missing decision due date",IF($K134="","Missing decision",IF($N134="","Missing applicant response",IF($Q134="","Missing enrollment status",IF(AND($G134&lt;&gt;"",$G134&lt;$F134),"File complete before receipt",IF(AND($J134&lt;&gt;"",$J134&lt;$F134),"Due date before receipt",IF(AND($K134="Pending",$L134&lt;&gt;""),"Pending record has decision date",IF(AND($K134&lt;&gt;"Pending",$L134=""),"Missing decision date",IF(AND($L134&lt;&gt;"",$L134&lt;$F134),"Decision before receipt",IF(AND($M134&lt;&gt;"",$L134=""),"Notification without decision",IF(AND($M134&lt;&gt;"",$L134&lt;&gt;"",$M134&lt;$L134),"Notification before decision",IF(AND(OR($K134="Admit",$K134="Deny",$K134="Waitlist"),$M134=""),"Missing notification date",IF(AND(OR($N134="Accepted",$N134="Declined"),$O134=""),"Missing response date",IF(AND($O134&lt;&gt;"",$N134="Awaiting"),"Awaiting response has response date",IF(AND($O134&lt;&gt;"",$M134=""),"Response without notification",IF(AND($O134&lt;&gt;"",$M134&lt;&gt;"",$O134&lt;$M134),"Response before notification",IF(AND($P134&lt;&gt;"",$O134=""),"Deposit without response date",IF(AND($R134&lt;&gt;"",$R134&gt;Dashboard!$B$4),"Last reviewed after as-of date","OK")))))))))))))))))))))))))))</f>
        <v/>
      </c>
      <c r="X134" s="22">
        <f>IF($A134="","",IF($W134&lt;&gt;"OK","Fix record",IF(AND($K134="Pending",$J134&lt;Dashboard!$B$4),"Decision overdue",IF(AND($K134="Pending",$J134&gt;=Dashboard!$B$4,$J134&lt;=Dashboard!$B$4+Dashboard!$B$8),"Decision due soon",IF(AND(OR($K134="Admit",$K134="Deny",$K134="Waitlist"),$L134&lt;&gt;"",$M134=""),"Send notification",IF(AND($U134&lt;&gt;"",$U134&gt;Dashboard!$B$10),"Notification delayed",IF(AND($K134="Admit",$N134="Awaiting",$M134&lt;&gt;"",Dashboard!$B$4-$M134&gt;=Dashboard!$B$9),"Follow up on response","No action")))))))</f>
        <v/>
      </c>
    </row>
    <row r="135">
      <c r="A135" s="18" t="n"/>
      <c r="B135" s="18" t="n"/>
      <c r="C135" s="18" t="n"/>
      <c r="D135" s="18" t="n"/>
      <c r="E135" s="18" t="n"/>
      <c r="F135" s="19" t="n"/>
      <c r="G135" s="19" t="n"/>
      <c r="H135" s="18" t="n"/>
      <c r="I135" s="18" t="n"/>
      <c r="J135" s="19" t="n"/>
      <c r="K135" s="18" t="n"/>
      <c r="L135" s="19" t="n"/>
      <c r="M135" s="19" t="n"/>
      <c r="N135" s="18" t="n"/>
      <c r="O135" s="19" t="n"/>
      <c r="P135" s="19" t="n"/>
      <c r="Q135" s="18" t="n"/>
      <c r="R135" s="19" t="n"/>
      <c r="S135" s="20" t="n"/>
      <c r="T135" s="21">
        <f>IF($A135="","",IF(OR($F135="",$L135=""),"",MAX(0,$L135-$F135)))</f>
        <v/>
      </c>
      <c r="U135" s="21">
        <f>IF($A135="","",IF(OR($L135="",$M135=""),"",MAX(0,$M135-$L135)))</f>
        <v/>
      </c>
      <c r="V135" s="21">
        <f>IF($A135="","",IF($K135&lt;&gt;"Pending","",IF($F135="","",MAX(0,Dashboard!$B$4-$F135))))</f>
        <v/>
      </c>
      <c r="W135" s="22">
        <f>IF($A135="","",IF(COUNTIF($A$2:$A$251,$A135)&gt;1,"Duplicate Application ID",IF($B135="","Missing applicant alias",IF($C135="","Missing program",IF($D135="","Missing term",IF($E135="","Missing delivery site",IF($F135="","Missing received date",IF($H135="","Missing priority",IF($I135="","Missing reviewer",IF($J135="","Missing decision due date",IF($K135="","Missing decision",IF($N135="","Missing applicant response",IF($Q135="","Missing enrollment status",IF(AND($G135&lt;&gt;"",$G135&lt;$F135),"File complete before receipt",IF(AND($J135&lt;&gt;"",$J135&lt;$F135),"Due date before receipt",IF(AND($K135="Pending",$L135&lt;&gt;""),"Pending record has decision date",IF(AND($K135&lt;&gt;"Pending",$L135=""),"Missing decision date",IF(AND($L135&lt;&gt;"",$L135&lt;$F135),"Decision before receipt",IF(AND($M135&lt;&gt;"",$L135=""),"Notification without decision",IF(AND($M135&lt;&gt;"",$L135&lt;&gt;"",$M135&lt;$L135),"Notification before decision",IF(AND(OR($K135="Admit",$K135="Deny",$K135="Waitlist"),$M135=""),"Missing notification date",IF(AND(OR($N135="Accepted",$N135="Declined"),$O135=""),"Missing response date",IF(AND($O135&lt;&gt;"",$N135="Awaiting"),"Awaiting response has response date",IF(AND($O135&lt;&gt;"",$M135=""),"Response without notification",IF(AND($O135&lt;&gt;"",$M135&lt;&gt;"",$O135&lt;$M135),"Response before notification",IF(AND($P135&lt;&gt;"",$O135=""),"Deposit without response date",IF(AND($R135&lt;&gt;"",$R135&gt;Dashboard!$B$4),"Last reviewed after as-of date","OK")))))))))))))))))))))))))))</f>
        <v/>
      </c>
      <c r="X135" s="22">
        <f>IF($A135="","",IF($W135&lt;&gt;"OK","Fix record",IF(AND($K135="Pending",$J135&lt;Dashboard!$B$4),"Decision overdue",IF(AND($K135="Pending",$J135&gt;=Dashboard!$B$4,$J135&lt;=Dashboard!$B$4+Dashboard!$B$8),"Decision due soon",IF(AND(OR($K135="Admit",$K135="Deny",$K135="Waitlist"),$L135&lt;&gt;"",$M135=""),"Send notification",IF(AND($U135&lt;&gt;"",$U135&gt;Dashboard!$B$10),"Notification delayed",IF(AND($K135="Admit",$N135="Awaiting",$M135&lt;&gt;"",Dashboard!$B$4-$M135&gt;=Dashboard!$B$9),"Follow up on response","No action")))))))</f>
        <v/>
      </c>
    </row>
    <row r="136">
      <c r="A136" s="18" t="n"/>
      <c r="B136" s="18" t="n"/>
      <c r="C136" s="18" t="n"/>
      <c r="D136" s="18" t="n"/>
      <c r="E136" s="18" t="n"/>
      <c r="F136" s="19" t="n"/>
      <c r="G136" s="19" t="n"/>
      <c r="H136" s="18" t="n"/>
      <c r="I136" s="18" t="n"/>
      <c r="J136" s="19" t="n"/>
      <c r="K136" s="18" t="n"/>
      <c r="L136" s="19" t="n"/>
      <c r="M136" s="19" t="n"/>
      <c r="N136" s="18" t="n"/>
      <c r="O136" s="19" t="n"/>
      <c r="P136" s="19" t="n"/>
      <c r="Q136" s="18" t="n"/>
      <c r="R136" s="19" t="n"/>
      <c r="S136" s="20" t="n"/>
      <c r="T136" s="21">
        <f>IF($A136="","",IF(OR($F136="",$L136=""),"",MAX(0,$L136-$F136)))</f>
        <v/>
      </c>
      <c r="U136" s="21">
        <f>IF($A136="","",IF(OR($L136="",$M136=""),"",MAX(0,$M136-$L136)))</f>
        <v/>
      </c>
      <c r="V136" s="21">
        <f>IF($A136="","",IF($K136&lt;&gt;"Pending","",IF($F136="","",MAX(0,Dashboard!$B$4-$F136))))</f>
        <v/>
      </c>
      <c r="W136" s="22">
        <f>IF($A136="","",IF(COUNTIF($A$2:$A$251,$A136)&gt;1,"Duplicate Application ID",IF($B136="","Missing applicant alias",IF($C136="","Missing program",IF($D136="","Missing term",IF($E136="","Missing delivery site",IF($F136="","Missing received date",IF($H136="","Missing priority",IF($I136="","Missing reviewer",IF($J136="","Missing decision due date",IF($K136="","Missing decision",IF($N136="","Missing applicant response",IF($Q136="","Missing enrollment status",IF(AND($G136&lt;&gt;"",$G136&lt;$F136),"File complete before receipt",IF(AND($J136&lt;&gt;"",$J136&lt;$F136),"Due date before receipt",IF(AND($K136="Pending",$L136&lt;&gt;""),"Pending record has decision date",IF(AND($K136&lt;&gt;"Pending",$L136=""),"Missing decision date",IF(AND($L136&lt;&gt;"",$L136&lt;$F136),"Decision before receipt",IF(AND($M136&lt;&gt;"",$L136=""),"Notification without decision",IF(AND($M136&lt;&gt;"",$L136&lt;&gt;"",$M136&lt;$L136),"Notification before decision",IF(AND(OR($K136="Admit",$K136="Deny",$K136="Waitlist"),$M136=""),"Missing notification date",IF(AND(OR($N136="Accepted",$N136="Declined"),$O136=""),"Missing response date",IF(AND($O136&lt;&gt;"",$N136="Awaiting"),"Awaiting response has response date",IF(AND($O136&lt;&gt;"",$M136=""),"Response without notification",IF(AND($O136&lt;&gt;"",$M136&lt;&gt;"",$O136&lt;$M136),"Response before notification",IF(AND($P136&lt;&gt;"",$O136=""),"Deposit without response date",IF(AND($R136&lt;&gt;"",$R136&gt;Dashboard!$B$4),"Last reviewed after as-of date","OK")))))))))))))))))))))))))))</f>
        <v/>
      </c>
      <c r="X136" s="22">
        <f>IF($A136="","",IF($W136&lt;&gt;"OK","Fix record",IF(AND($K136="Pending",$J136&lt;Dashboard!$B$4),"Decision overdue",IF(AND($K136="Pending",$J136&gt;=Dashboard!$B$4,$J136&lt;=Dashboard!$B$4+Dashboard!$B$8),"Decision due soon",IF(AND(OR($K136="Admit",$K136="Deny",$K136="Waitlist"),$L136&lt;&gt;"",$M136=""),"Send notification",IF(AND($U136&lt;&gt;"",$U136&gt;Dashboard!$B$10),"Notification delayed",IF(AND($K136="Admit",$N136="Awaiting",$M136&lt;&gt;"",Dashboard!$B$4-$M136&gt;=Dashboard!$B$9),"Follow up on response","No action")))))))</f>
        <v/>
      </c>
    </row>
    <row r="137">
      <c r="A137" s="18" t="n"/>
      <c r="B137" s="18" t="n"/>
      <c r="C137" s="18" t="n"/>
      <c r="D137" s="18" t="n"/>
      <c r="E137" s="18" t="n"/>
      <c r="F137" s="19" t="n"/>
      <c r="G137" s="19" t="n"/>
      <c r="H137" s="18" t="n"/>
      <c r="I137" s="18" t="n"/>
      <c r="J137" s="19" t="n"/>
      <c r="K137" s="18" t="n"/>
      <c r="L137" s="19" t="n"/>
      <c r="M137" s="19" t="n"/>
      <c r="N137" s="18" t="n"/>
      <c r="O137" s="19" t="n"/>
      <c r="P137" s="19" t="n"/>
      <c r="Q137" s="18" t="n"/>
      <c r="R137" s="19" t="n"/>
      <c r="S137" s="20" t="n"/>
      <c r="T137" s="21">
        <f>IF($A137="","",IF(OR($F137="",$L137=""),"",MAX(0,$L137-$F137)))</f>
        <v/>
      </c>
      <c r="U137" s="21">
        <f>IF($A137="","",IF(OR($L137="",$M137=""),"",MAX(0,$M137-$L137)))</f>
        <v/>
      </c>
      <c r="V137" s="21">
        <f>IF($A137="","",IF($K137&lt;&gt;"Pending","",IF($F137="","",MAX(0,Dashboard!$B$4-$F137))))</f>
        <v/>
      </c>
      <c r="W137" s="22">
        <f>IF($A137="","",IF(COUNTIF($A$2:$A$251,$A137)&gt;1,"Duplicate Application ID",IF($B137="","Missing applicant alias",IF($C137="","Missing program",IF($D137="","Missing term",IF($E137="","Missing delivery site",IF($F137="","Missing received date",IF($H137="","Missing priority",IF($I137="","Missing reviewer",IF($J137="","Missing decision due date",IF($K137="","Missing decision",IF($N137="","Missing applicant response",IF($Q137="","Missing enrollment status",IF(AND($G137&lt;&gt;"",$G137&lt;$F137),"File complete before receipt",IF(AND($J137&lt;&gt;"",$J137&lt;$F137),"Due date before receipt",IF(AND($K137="Pending",$L137&lt;&gt;""),"Pending record has decision date",IF(AND($K137&lt;&gt;"Pending",$L137=""),"Missing decision date",IF(AND($L137&lt;&gt;"",$L137&lt;$F137),"Decision before receipt",IF(AND($M137&lt;&gt;"",$L137=""),"Notification without decision",IF(AND($M137&lt;&gt;"",$L137&lt;&gt;"",$M137&lt;$L137),"Notification before decision",IF(AND(OR($K137="Admit",$K137="Deny",$K137="Waitlist"),$M137=""),"Missing notification date",IF(AND(OR($N137="Accepted",$N137="Declined"),$O137=""),"Missing response date",IF(AND($O137&lt;&gt;"",$N137="Awaiting"),"Awaiting response has response date",IF(AND($O137&lt;&gt;"",$M137=""),"Response without notification",IF(AND($O137&lt;&gt;"",$M137&lt;&gt;"",$O137&lt;$M137),"Response before notification",IF(AND($P137&lt;&gt;"",$O137=""),"Deposit without response date",IF(AND($R137&lt;&gt;"",$R137&gt;Dashboard!$B$4),"Last reviewed after as-of date","OK")))))))))))))))))))))))))))</f>
        <v/>
      </c>
      <c r="X137" s="22">
        <f>IF($A137="","",IF($W137&lt;&gt;"OK","Fix record",IF(AND($K137="Pending",$J137&lt;Dashboard!$B$4),"Decision overdue",IF(AND($K137="Pending",$J137&gt;=Dashboard!$B$4,$J137&lt;=Dashboard!$B$4+Dashboard!$B$8),"Decision due soon",IF(AND(OR($K137="Admit",$K137="Deny",$K137="Waitlist"),$L137&lt;&gt;"",$M137=""),"Send notification",IF(AND($U137&lt;&gt;"",$U137&gt;Dashboard!$B$10),"Notification delayed",IF(AND($K137="Admit",$N137="Awaiting",$M137&lt;&gt;"",Dashboard!$B$4-$M137&gt;=Dashboard!$B$9),"Follow up on response","No action")))))))</f>
        <v/>
      </c>
    </row>
    <row r="138">
      <c r="A138" s="18" t="n"/>
      <c r="B138" s="18" t="n"/>
      <c r="C138" s="18" t="n"/>
      <c r="D138" s="18" t="n"/>
      <c r="E138" s="18" t="n"/>
      <c r="F138" s="19" t="n"/>
      <c r="G138" s="19" t="n"/>
      <c r="H138" s="18" t="n"/>
      <c r="I138" s="18" t="n"/>
      <c r="J138" s="19" t="n"/>
      <c r="K138" s="18" t="n"/>
      <c r="L138" s="19" t="n"/>
      <c r="M138" s="19" t="n"/>
      <c r="N138" s="18" t="n"/>
      <c r="O138" s="19" t="n"/>
      <c r="P138" s="19" t="n"/>
      <c r="Q138" s="18" t="n"/>
      <c r="R138" s="19" t="n"/>
      <c r="S138" s="20" t="n"/>
      <c r="T138" s="21">
        <f>IF($A138="","",IF(OR($F138="",$L138=""),"",MAX(0,$L138-$F138)))</f>
        <v/>
      </c>
      <c r="U138" s="21">
        <f>IF($A138="","",IF(OR($L138="",$M138=""),"",MAX(0,$M138-$L138)))</f>
        <v/>
      </c>
      <c r="V138" s="21">
        <f>IF($A138="","",IF($K138&lt;&gt;"Pending","",IF($F138="","",MAX(0,Dashboard!$B$4-$F138))))</f>
        <v/>
      </c>
      <c r="W138" s="22">
        <f>IF($A138="","",IF(COUNTIF($A$2:$A$251,$A138)&gt;1,"Duplicate Application ID",IF($B138="","Missing applicant alias",IF($C138="","Missing program",IF($D138="","Missing term",IF($E138="","Missing delivery site",IF($F138="","Missing received date",IF($H138="","Missing priority",IF($I138="","Missing reviewer",IF($J138="","Missing decision due date",IF($K138="","Missing decision",IF($N138="","Missing applicant response",IF($Q138="","Missing enrollment status",IF(AND($G138&lt;&gt;"",$G138&lt;$F138),"File complete before receipt",IF(AND($J138&lt;&gt;"",$J138&lt;$F138),"Due date before receipt",IF(AND($K138="Pending",$L138&lt;&gt;""),"Pending record has decision date",IF(AND($K138&lt;&gt;"Pending",$L138=""),"Missing decision date",IF(AND($L138&lt;&gt;"",$L138&lt;$F138),"Decision before receipt",IF(AND($M138&lt;&gt;"",$L138=""),"Notification without decision",IF(AND($M138&lt;&gt;"",$L138&lt;&gt;"",$M138&lt;$L138),"Notification before decision",IF(AND(OR($K138="Admit",$K138="Deny",$K138="Waitlist"),$M138=""),"Missing notification date",IF(AND(OR($N138="Accepted",$N138="Declined"),$O138=""),"Missing response date",IF(AND($O138&lt;&gt;"",$N138="Awaiting"),"Awaiting response has response date",IF(AND($O138&lt;&gt;"",$M138=""),"Response without notification",IF(AND($O138&lt;&gt;"",$M138&lt;&gt;"",$O138&lt;$M138),"Response before notification",IF(AND($P138&lt;&gt;"",$O138=""),"Deposit without response date",IF(AND($R138&lt;&gt;"",$R138&gt;Dashboard!$B$4),"Last reviewed after as-of date","OK")))))))))))))))))))))))))))</f>
        <v/>
      </c>
      <c r="X138" s="22">
        <f>IF($A138="","",IF($W138&lt;&gt;"OK","Fix record",IF(AND($K138="Pending",$J138&lt;Dashboard!$B$4),"Decision overdue",IF(AND($K138="Pending",$J138&gt;=Dashboard!$B$4,$J138&lt;=Dashboard!$B$4+Dashboard!$B$8),"Decision due soon",IF(AND(OR($K138="Admit",$K138="Deny",$K138="Waitlist"),$L138&lt;&gt;"",$M138=""),"Send notification",IF(AND($U138&lt;&gt;"",$U138&gt;Dashboard!$B$10),"Notification delayed",IF(AND($K138="Admit",$N138="Awaiting",$M138&lt;&gt;"",Dashboard!$B$4-$M138&gt;=Dashboard!$B$9),"Follow up on response","No action")))))))</f>
        <v/>
      </c>
    </row>
    <row r="139">
      <c r="A139" s="18" t="n"/>
      <c r="B139" s="18" t="n"/>
      <c r="C139" s="18" t="n"/>
      <c r="D139" s="18" t="n"/>
      <c r="E139" s="18" t="n"/>
      <c r="F139" s="19" t="n"/>
      <c r="G139" s="19" t="n"/>
      <c r="H139" s="18" t="n"/>
      <c r="I139" s="18" t="n"/>
      <c r="J139" s="19" t="n"/>
      <c r="K139" s="18" t="n"/>
      <c r="L139" s="19" t="n"/>
      <c r="M139" s="19" t="n"/>
      <c r="N139" s="18" t="n"/>
      <c r="O139" s="19" t="n"/>
      <c r="P139" s="19" t="n"/>
      <c r="Q139" s="18" t="n"/>
      <c r="R139" s="19" t="n"/>
      <c r="S139" s="20" t="n"/>
      <c r="T139" s="21">
        <f>IF($A139="","",IF(OR($F139="",$L139=""),"",MAX(0,$L139-$F139)))</f>
        <v/>
      </c>
      <c r="U139" s="21">
        <f>IF($A139="","",IF(OR($L139="",$M139=""),"",MAX(0,$M139-$L139)))</f>
        <v/>
      </c>
      <c r="V139" s="21">
        <f>IF($A139="","",IF($K139&lt;&gt;"Pending","",IF($F139="","",MAX(0,Dashboard!$B$4-$F139))))</f>
        <v/>
      </c>
      <c r="W139" s="22">
        <f>IF($A139="","",IF(COUNTIF($A$2:$A$251,$A139)&gt;1,"Duplicate Application ID",IF($B139="","Missing applicant alias",IF($C139="","Missing program",IF($D139="","Missing term",IF($E139="","Missing delivery site",IF($F139="","Missing received date",IF($H139="","Missing priority",IF($I139="","Missing reviewer",IF($J139="","Missing decision due date",IF($K139="","Missing decision",IF($N139="","Missing applicant response",IF($Q139="","Missing enrollment status",IF(AND($G139&lt;&gt;"",$G139&lt;$F139),"File complete before receipt",IF(AND($J139&lt;&gt;"",$J139&lt;$F139),"Due date before receipt",IF(AND($K139="Pending",$L139&lt;&gt;""),"Pending record has decision date",IF(AND($K139&lt;&gt;"Pending",$L139=""),"Missing decision date",IF(AND($L139&lt;&gt;"",$L139&lt;$F139),"Decision before receipt",IF(AND($M139&lt;&gt;"",$L139=""),"Notification without decision",IF(AND($M139&lt;&gt;"",$L139&lt;&gt;"",$M139&lt;$L139),"Notification before decision",IF(AND(OR($K139="Admit",$K139="Deny",$K139="Waitlist"),$M139=""),"Missing notification date",IF(AND(OR($N139="Accepted",$N139="Declined"),$O139=""),"Missing response date",IF(AND($O139&lt;&gt;"",$N139="Awaiting"),"Awaiting response has response date",IF(AND($O139&lt;&gt;"",$M139=""),"Response without notification",IF(AND($O139&lt;&gt;"",$M139&lt;&gt;"",$O139&lt;$M139),"Response before notification",IF(AND($P139&lt;&gt;"",$O139=""),"Deposit without response date",IF(AND($R139&lt;&gt;"",$R139&gt;Dashboard!$B$4),"Last reviewed after as-of date","OK")))))))))))))))))))))))))))</f>
        <v/>
      </c>
      <c r="X139" s="22">
        <f>IF($A139="","",IF($W139&lt;&gt;"OK","Fix record",IF(AND($K139="Pending",$J139&lt;Dashboard!$B$4),"Decision overdue",IF(AND($K139="Pending",$J139&gt;=Dashboard!$B$4,$J139&lt;=Dashboard!$B$4+Dashboard!$B$8),"Decision due soon",IF(AND(OR($K139="Admit",$K139="Deny",$K139="Waitlist"),$L139&lt;&gt;"",$M139=""),"Send notification",IF(AND($U139&lt;&gt;"",$U139&gt;Dashboard!$B$10),"Notification delayed",IF(AND($K139="Admit",$N139="Awaiting",$M139&lt;&gt;"",Dashboard!$B$4-$M139&gt;=Dashboard!$B$9),"Follow up on response","No action")))))))</f>
        <v/>
      </c>
    </row>
    <row r="140">
      <c r="A140" s="18" t="n"/>
      <c r="B140" s="18" t="n"/>
      <c r="C140" s="18" t="n"/>
      <c r="D140" s="18" t="n"/>
      <c r="E140" s="18" t="n"/>
      <c r="F140" s="19" t="n"/>
      <c r="G140" s="19" t="n"/>
      <c r="H140" s="18" t="n"/>
      <c r="I140" s="18" t="n"/>
      <c r="J140" s="19" t="n"/>
      <c r="K140" s="18" t="n"/>
      <c r="L140" s="19" t="n"/>
      <c r="M140" s="19" t="n"/>
      <c r="N140" s="18" t="n"/>
      <c r="O140" s="19" t="n"/>
      <c r="P140" s="19" t="n"/>
      <c r="Q140" s="18" t="n"/>
      <c r="R140" s="19" t="n"/>
      <c r="S140" s="20" t="n"/>
      <c r="T140" s="21">
        <f>IF($A140="","",IF(OR($F140="",$L140=""),"",MAX(0,$L140-$F140)))</f>
        <v/>
      </c>
      <c r="U140" s="21">
        <f>IF($A140="","",IF(OR($L140="",$M140=""),"",MAX(0,$M140-$L140)))</f>
        <v/>
      </c>
      <c r="V140" s="21">
        <f>IF($A140="","",IF($K140&lt;&gt;"Pending","",IF($F140="","",MAX(0,Dashboard!$B$4-$F140))))</f>
        <v/>
      </c>
      <c r="W140" s="22">
        <f>IF($A140="","",IF(COUNTIF($A$2:$A$251,$A140)&gt;1,"Duplicate Application ID",IF($B140="","Missing applicant alias",IF($C140="","Missing program",IF($D140="","Missing term",IF($E140="","Missing delivery site",IF($F140="","Missing received date",IF($H140="","Missing priority",IF($I140="","Missing reviewer",IF($J140="","Missing decision due date",IF($K140="","Missing decision",IF($N140="","Missing applicant response",IF($Q140="","Missing enrollment status",IF(AND($G140&lt;&gt;"",$G140&lt;$F140),"File complete before receipt",IF(AND($J140&lt;&gt;"",$J140&lt;$F140),"Due date before receipt",IF(AND($K140="Pending",$L140&lt;&gt;""),"Pending record has decision date",IF(AND($K140&lt;&gt;"Pending",$L140=""),"Missing decision date",IF(AND($L140&lt;&gt;"",$L140&lt;$F140),"Decision before receipt",IF(AND($M140&lt;&gt;"",$L140=""),"Notification without decision",IF(AND($M140&lt;&gt;"",$L140&lt;&gt;"",$M140&lt;$L140),"Notification before decision",IF(AND(OR($K140="Admit",$K140="Deny",$K140="Waitlist"),$M140=""),"Missing notification date",IF(AND(OR($N140="Accepted",$N140="Declined"),$O140=""),"Missing response date",IF(AND($O140&lt;&gt;"",$N140="Awaiting"),"Awaiting response has response date",IF(AND($O140&lt;&gt;"",$M140=""),"Response without notification",IF(AND($O140&lt;&gt;"",$M140&lt;&gt;"",$O140&lt;$M140),"Response before notification",IF(AND($P140&lt;&gt;"",$O140=""),"Deposit without response date",IF(AND($R140&lt;&gt;"",$R140&gt;Dashboard!$B$4),"Last reviewed after as-of date","OK")))))))))))))))))))))))))))</f>
        <v/>
      </c>
      <c r="X140" s="22">
        <f>IF($A140="","",IF($W140&lt;&gt;"OK","Fix record",IF(AND($K140="Pending",$J140&lt;Dashboard!$B$4),"Decision overdue",IF(AND($K140="Pending",$J140&gt;=Dashboard!$B$4,$J140&lt;=Dashboard!$B$4+Dashboard!$B$8),"Decision due soon",IF(AND(OR($K140="Admit",$K140="Deny",$K140="Waitlist"),$L140&lt;&gt;"",$M140=""),"Send notification",IF(AND($U140&lt;&gt;"",$U140&gt;Dashboard!$B$10),"Notification delayed",IF(AND($K140="Admit",$N140="Awaiting",$M140&lt;&gt;"",Dashboard!$B$4-$M140&gt;=Dashboard!$B$9),"Follow up on response","No action")))))))</f>
        <v/>
      </c>
    </row>
    <row r="141">
      <c r="A141" s="18" t="n"/>
      <c r="B141" s="18" t="n"/>
      <c r="C141" s="18" t="n"/>
      <c r="D141" s="18" t="n"/>
      <c r="E141" s="18" t="n"/>
      <c r="F141" s="19" t="n"/>
      <c r="G141" s="19" t="n"/>
      <c r="H141" s="18" t="n"/>
      <c r="I141" s="18" t="n"/>
      <c r="J141" s="19" t="n"/>
      <c r="K141" s="18" t="n"/>
      <c r="L141" s="19" t="n"/>
      <c r="M141" s="19" t="n"/>
      <c r="N141" s="18" t="n"/>
      <c r="O141" s="19" t="n"/>
      <c r="P141" s="19" t="n"/>
      <c r="Q141" s="18" t="n"/>
      <c r="R141" s="19" t="n"/>
      <c r="S141" s="20" t="n"/>
      <c r="T141" s="21">
        <f>IF($A141="","",IF(OR($F141="",$L141=""),"",MAX(0,$L141-$F141)))</f>
        <v/>
      </c>
      <c r="U141" s="21">
        <f>IF($A141="","",IF(OR($L141="",$M141=""),"",MAX(0,$M141-$L141)))</f>
        <v/>
      </c>
      <c r="V141" s="21">
        <f>IF($A141="","",IF($K141&lt;&gt;"Pending","",IF($F141="","",MAX(0,Dashboard!$B$4-$F141))))</f>
        <v/>
      </c>
      <c r="W141" s="22">
        <f>IF($A141="","",IF(COUNTIF($A$2:$A$251,$A141)&gt;1,"Duplicate Application ID",IF($B141="","Missing applicant alias",IF($C141="","Missing program",IF($D141="","Missing term",IF($E141="","Missing delivery site",IF($F141="","Missing received date",IF($H141="","Missing priority",IF($I141="","Missing reviewer",IF($J141="","Missing decision due date",IF($K141="","Missing decision",IF($N141="","Missing applicant response",IF($Q141="","Missing enrollment status",IF(AND($G141&lt;&gt;"",$G141&lt;$F141),"File complete before receipt",IF(AND($J141&lt;&gt;"",$J141&lt;$F141),"Due date before receipt",IF(AND($K141="Pending",$L141&lt;&gt;""),"Pending record has decision date",IF(AND($K141&lt;&gt;"Pending",$L141=""),"Missing decision date",IF(AND($L141&lt;&gt;"",$L141&lt;$F141),"Decision before receipt",IF(AND($M141&lt;&gt;"",$L141=""),"Notification without decision",IF(AND($M141&lt;&gt;"",$L141&lt;&gt;"",$M141&lt;$L141),"Notification before decision",IF(AND(OR($K141="Admit",$K141="Deny",$K141="Waitlist"),$M141=""),"Missing notification date",IF(AND(OR($N141="Accepted",$N141="Declined"),$O141=""),"Missing response date",IF(AND($O141&lt;&gt;"",$N141="Awaiting"),"Awaiting response has response date",IF(AND($O141&lt;&gt;"",$M141=""),"Response without notification",IF(AND($O141&lt;&gt;"",$M141&lt;&gt;"",$O141&lt;$M141),"Response before notification",IF(AND($P141&lt;&gt;"",$O141=""),"Deposit without response date",IF(AND($R141&lt;&gt;"",$R141&gt;Dashboard!$B$4),"Last reviewed after as-of date","OK")))))))))))))))))))))))))))</f>
        <v/>
      </c>
      <c r="X141" s="22">
        <f>IF($A141="","",IF($W141&lt;&gt;"OK","Fix record",IF(AND($K141="Pending",$J141&lt;Dashboard!$B$4),"Decision overdue",IF(AND($K141="Pending",$J141&gt;=Dashboard!$B$4,$J141&lt;=Dashboard!$B$4+Dashboard!$B$8),"Decision due soon",IF(AND(OR($K141="Admit",$K141="Deny",$K141="Waitlist"),$L141&lt;&gt;"",$M141=""),"Send notification",IF(AND($U141&lt;&gt;"",$U141&gt;Dashboard!$B$10),"Notification delayed",IF(AND($K141="Admit",$N141="Awaiting",$M141&lt;&gt;"",Dashboard!$B$4-$M141&gt;=Dashboard!$B$9),"Follow up on response","No action")))))))</f>
        <v/>
      </c>
    </row>
    <row r="142">
      <c r="A142" s="18" t="n"/>
      <c r="B142" s="18" t="n"/>
      <c r="C142" s="18" t="n"/>
      <c r="D142" s="18" t="n"/>
      <c r="E142" s="18" t="n"/>
      <c r="F142" s="19" t="n"/>
      <c r="G142" s="19" t="n"/>
      <c r="H142" s="18" t="n"/>
      <c r="I142" s="18" t="n"/>
      <c r="J142" s="19" t="n"/>
      <c r="K142" s="18" t="n"/>
      <c r="L142" s="19" t="n"/>
      <c r="M142" s="19" t="n"/>
      <c r="N142" s="18" t="n"/>
      <c r="O142" s="19" t="n"/>
      <c r="P142" s="19" t="n"/>
      <c r="Q142" s="18" t="n"/>
      <c r="R142" s="19" t="n"/>
      <c r="S142" s="20" t="n"/>
      <c r="T142" s="21">
        <f>IF($A142="","",IF(OR($F142="",$L142=""),"",MAX(0,$L142-$F142)))</f>
        <v/>
      </c>
      <c r="U142" s="21">
        <f>IF($A142="","",IF(OR($L142="",$M142=""),"",MAX(0,$M142-$L142)))</f>
        <v/>
      </c>
      <c r="V142" s="21">
        <f>IF($A142="","",IF($K142&lt;&gt;"Pending","",IF($F142="","",MAX(0,Dashboard!$B$4-$F142))))</f>
        <v/>
      </c>
      <c r="W142" s="22">
        <f>IF($A142="","",IF(COUNTIF($A$2:$A$251,$A142)&gt;1,"Duplicate Application ID",IF($B142="","Missing applicant alias",IF($C142="","Missing program",IF($D142="","Missing term",IF($E142="","Missing delivery site",IF($F142="","Missing received date",IF($H142="","Missing priority",IF($I142="","Missing reviewer",IF($J142="","Missing decision due date",IF($K142="","Missing decision",IF($N142="","Missing applicant response",IF($Q142="","Missing enrollment status",IF(AND($G142&lt;&gt;"",$G142&lt;$F142),"File complete before receipt",IF(AND($J142&lt;&gt;"",$J142&lt;$F142),"Due date before receipt",IF(AND($K142="Pending",$L142&lt;&gt;""),"Pending record has decision date",IF(AND($K142&lt;&gt;"Pending",$L142=""),"Missing decision date",IF(AND($L142&lt;&gt;"",$L142&lt;$F142),"Decision before receipt",IF(AND($M142&lt;&gt;"",$L142=""),"Notification without decision",IF(AND($M142&lt;&gt;"",$L142&lt;&gt;"",$M142&lt;$L142),"Notification before decision",IF(AND(OR($K142="Admit",$K142="Deny",$K142="Waitlist"),$M142=""),"Missing notification date",IF(AND(OR($N142="Accepted",$N142="Declined"),$O142=""),"Missing response date",IF(AND($O142&lt;&gt;"",$N142="Awaiting"),"Awaiting response has response date",IF(AND($O142&lt;&gt;"",$M142=""),"Response without notification",IF(AND($O142&lt;&gt;"",$M142&lt;&gt;"",$O142&lt;$M142),"Response before notification",IF(AND($P142&lt;&gt;"",$O142=""),"Deposit without response date",IF(AND($R142&lt;&gt;"",$R142&gt;Dashboard!$B$4),"Last reviewed after as-of date","OK")))))))))))))))))))))))))))</f>
        <v/>
      </c>
      <c r="X142" s="22">
        <f>IF($A142="","",IF($W142&lt;&gt;"OK","Fix record",IF(AND($K142="Pending",$J142&lt;Dashboard!$B$4),"Decision overdue",IF(AND($K142="Pending",$J142&gt;=Dashboard!$B$4,$J142&lt;=Dashboard!$B$4+Dashboard!$B$8),"Decision due soon",IF(AND(OR($K142="Admit",$K142="Deny",$K142="Waitlist"),$L142&lt;&gt;"",$M142=""),"Send notification",IF(AND($U142&lt;&gt;"",$U142&gt;Dashboard!$B$10),"Notification delayed",IF(AND($K142="Admit",$N142="Awaiting",$M142&lt;&gt;"",Dashboard!$B$4-$M142&gt;=Dashboard!$B$9),"Follow up on response","No action")))))))</f>
        <v/>
      </c>
    </row>
    <row r="143">
      <c r="A143" s="18" t="n"/>
      <c r="B143" s="18" t="n"/>
      <c r="C143" s="18" t="n"/>
      <c r="D143" s="18" t="n"/>
      <c r="E143" s="18" t="n"/>
      <c r="F143" s="19" t="n"/>
      <c r="G143" s="19" t="n"/>
      <c r="H143" s="18" t="n"/>
      <c r="I143" s="18" t="n"/>
      <c r="J143" s="19" t="n"/>
      <c r="K143" s="18" t="n"/>
      <c r="L143" s="19" t="n"/>
      <c r="M143" s="19" t="n"/>
      <c r="N143" s="18" t="n"/>
      <c r="O143" s="19" t="n"/>
      <c r="P143" s="19" t="n"/>
      <c r="Q143" s="18" t="n"/>
      <c r="R143" s="19" t="n"/>
      <c r="S143" s="20" t="n"/>
      <c r="T143" s="21">
        <f>IF($A143="","",IF(OR($F143="",$L143=""),"",MAX(0,$L143-$F143)))</f>
        <v/>
      </c>
      <c r="U143" s="21">
        <f>IF($A143="","",IF(OR($L143="",$M143=""),"",MAX(0,$M143-$L143)))</f>
        <v/>
      </c>
      <c r="V143" s="21">
        <f>IF($A143="","",IF($K143&lt;&gt;"Pending","",IF($F143="","",MAX(0,Dashboard!$B$4-$F143))))</f>
        <v/>
      </c>
      <c r="W143" s="22">
        <f>IF($A143="","",IF(COUNTIF($A$2:$A$251,$A143)&gt;1,"Duplicate Application ID",IF($B143="","Missing applicant alias",IF($C143="","Missing program",IF($D143="","Missing term",IF($E143="","Missing delivery site",IF($F143="","Missing received date",IF($H143="","Missing priority",IF($I143="","Missing reviewer",IF($J143="","Missing decision due date",IF($K143="","Missing decision",IF($N143="","Missing applicant response",IF($Q143="","Missing enrollment status",IF(AND($G143&lt;&gt;"",$G143&lt;$F143),"File complete before receipt",IF(AND($J143&lt;&gt;"",$J143&lt;$F143),"Due date before receipt",IF(AND($K143="Pending",$L143&lt;&gt;""),"Pending record has decision date",IF(AND($K143&lt;&gt;"Pending",$L143=""),"Missing decision date",IF(AND($L143&lt;&gt;"",$L143&lt;$F143),"Decision before receipt",IF(AND($M143&lt;&gt;"",$L143=""),"Notification without decision",IF(AND($M143&lt;&gt;"",$L143&lt;&gt;"",$M143&lt;$L143),"Notification before decision",IF(AND(OR($K143="Admit",$K143="Deny",$K143="Waitlist"),$M143=""),"Missing notification date",IF(AND(OR($N143="Accepted",$N143="Declined"),$O143=""),"Missing response date",IF(AND($O143&lt;&gt;"",$N143="Awaiting"),"Awaiting response has response date",IF(AND($O143&lt;&gt;"",$M143=""),"Response without notification",IF(AND($O143&lt;&gt;"",$M143&lt;&gt;"",$O143&lt;$M143),"Response before notification",IF(AND($P143&lt;&gt;"",$O143=""),"Deposit without response date",IF(AND($R143&lt;&gt;"",$R143&gt;Dashboard!$B$4),"Last reviewed after as-of date","OK")))))))))))))))))))))))))))</f>
        <v/>
      </c>
      <c r="X143" s="22">
        <f>IF($A143="","",IF($W143&lt;&gt;"OK","Fix record",IF(AND($K143="Pending",$J143&lt;Dashboard!$B$4),"Decision overdue",IF(AND($K143="Pending",$J143&gt;=Dashboard!$B$4,$J143&lt;=Dashboard!$B$4+Dashboard!$B$8),"Decision due soon",IF(AND(OR($K143="Admit",$K143="Deny",$K143="Waitlist"),$L143&lt;&gt;"",$M143=""),"Send notification",IF(AND($U143&lt;&gt;"",$U143&gt;Dashboard!$B$10),"Notification delayed",IF(AND($K143="Admit",$N143="Awaiting",$M143&lt;&gt;"",Dashboard!$B$4-$M143&gt;=Dashboard!$B$9),"Follow up on response","No action")))))))</f>
        <v/>
      </c>
    </row>
    <row r="144">
      <c r="A144" s="18" t="n"/>
      <c r="B144" s="18" t="n"/>
      <c r="C144" s="18" t="n"/>
      <c r="D144" s="18" t="n"/>
      <c r="E144" s="18" t="n"/>
      <c r="F144" s="19" t="n"/>
      <c r="G144" s="19" t="n"/>
      <c r="H144" s="18" t="n"/>
      <c r="I144" s="18" t="n"/>
      <c r="J144" s="19" t="n"/>
      <c r="K144" s="18" t="n"/>
      <c r="L144" s="19" t="n"/>
      <c r="M144" s="19" t="n"/>
      <c r="N144" s="18" t="n"/>
      <c r="O144" s="19" t="n"/>
      <c r="P144" s="19" t="n"/>
      <c r="Q144" s="18" t="n"/>
      <c r="R144" s="19" t="n"/>
      <c r="S144" s="20" t="n"/>
      <c r="T144" s="21">
        <f>IF($A144="","",IF(OR($F144="",$L144=""),"",MAX(0,$L144-$F144)))</f>
        <v/>
      </c>
      <c r="U144" s="21">
        <f>IF($A144="","",IF(OR($L144="",$M144=""),"",MAX(0,$M144-$L144)))</f>
        <v/>
      </c>
      <c r="V144" s="21">
        <f>IF($A144="","",IF($K144&lt;&gt;"Pending","",IF($F144="","",MAX(0,Dashboard!$B$4-$F144))))</f>
        <v/>
      </c>
      <c r="W144" s="22">
        <f>IF($A144="","",IF(COUNTIF($A$2:$A$251,$A144)&gt;1,"Duplicate Application ID",IF($B144="","Missing applicant alias",IF($C144="","Missing program",IF($D144="","Missing term",IF($E144="","Missing delivery site",IF($F144="","Missing received date",IF($H144="","Missing priority",IF($I144="","Missing reviewer",IF($J144="","Missing decision due date",IF($K144="","Missing decision",IF($N144="","Missing applicant response",IF($Q144="","Missing enrollment status",IF(AND($G144&lt;&gt;"",$G144&lt;$F144),"File complete before receipt",IF(AND($J144&lt;&gt;"",$J144&lt;$F144),"Due date before receipt",IF(AND($K144="Pending",$L144&lt;&gt;""),"Pending record has decision date",IF(AND($K144&lt;&gt;"Pending",$L144=""),"Missing decision date",IF(AND($L144&lt;&gt;"",$L144&lt;$F144),"Decision before receipt",IF(AND($M144&lt;&gt;"",$L144=""),"Notification without decision",IF(AND($M144&lt;&gt;"",$L144&lt;&gt;"",$M144&lt;$L144),"Notification before decision",IF(AND(OR($K144="Admit",$K144="Deny",$K144="Waitlist"),$M144=""),"Missing notification date",IF(AND(OR($N144="Accepted",$N144="Declined"),$O144=""),"Missing response date",IF(AND($O144&lt;&gt;"",$N144="Awaiting"),"Awaiting response has response date",IF(AND($O144&lt;&gt;"",$M144=""),"Response without notification",IF(AND($O144&lt;&gt;"",$M144&lt;&gt;"",$O144&lt;$M144),"Response before notification",IF(AND($P144&lt;&gt;"",$O144=""),"Deposit without response date",IF(AND($R144&lt;&gt;"",$R144&gt;Dashboard!$B$4),"Last reviewed after as-of date","OK")))))))))))))))))))))))))))</f>
        <v/>
      </c>
      <c r="X144" s="22">
        <f>IF($A144="","",IF($W144&lt;&gt;"OK","Fix record",IF(AND($K144="Pending",$J144&lt;Dashboard!$B$4),"Decision overdue",IF(AND($K144="Pending",$J144&gt;=Dashboard!$B$4,$J144&lt;=Dashboard!$B$4+Dashboard!$B$8),"Decision due soon",IF(AND(OR($K144="Admit",$K144="Deny",$K144="Waitlist"),$L144&lt;&gt;"",$M144=""),"Send notification",IF(AND($U144&lt;&gt;"",$U144&gt;Dashboard!$B$10),"Notification delayed",IF(AND($K144="Admit",$N144="Awaiting",$M144&lt;&gt;"",Dashboard!$B$4-$M144&gt;=Dashboard!$B$9),"Follow up on response","No action")))))))</f>
        <v/>
      </c>
    </row>
    <row r="145">
      <c r="A145" s="18" t="n"/>
      <c r="B145" s="18" t="n"/>
      <c r="C145" s="18" t="n"/>
      <c r="D145" s="18" t="n"/>
      <c r="E145" s="18" t="n"/>
      <c r="F145" s="19" t="n"/>
      <c r="G145" s="19" t="n"/>
      <c r="H145" s="18" t="n"/>
      <c r="I145" s="18" t="n"/>
      <c r="J145" s="19" t="n"/>
      <c r="K145" s="18" t="n"/>
      <c r="L145" s="19" t="n"/>
      <c r="M145" s="19" t="n"/>
      <c r="N145" s="18" t="n"/>
      <c r="O145" s="19" t="n"/>
      <c r="P145" s="19" t="n"/>
      <c r="Q145" s="18" t="n"/>
      <c r="R145" s="19" t="n"/>
      <c r="S145" s="20" t="n"/>
      <c r="T145" s="21">
        <f>IF($A145="","",IF(OR($F145="",$L145=""),"",MAX(0,$L145-$F145)))</f>
        <v/>
      </c>
      <c r="U145" s="21">
        <f>IF($A145="","",IF(OR($L145="",$M145=""),"",MAX(0,$M145-$L145)))</f>
        <v/>
      </c>
      <c r="V145" s="21">
        <f>IF($A145="","",IF($K145&lt;&gt;"Pending","",IF($F145="","",MAX(0,Dashboard!$B$4-$F145))))</f>
        <v/>
      </c>
      <c r="W145" s="22">
        <f>IF($A145="","",IF(COUNTIF($A$2:$A$251,$A145)&gt;1,"Duplicate Application ID",IF($B145="","Missing applicant alias",IF($C145="","Missing program",IF($D145="","Missing term",IF($E145="","Missing delivery site",IF($F145="","Missing received date",IF($H145="","Missing priority",IF($I145="","Missing reviewer",IF($J145="","Missing decision due date",IF($K145="","Missing decision",IF($N145="","Missing applicant response",IF($Q145="","Missing enrollment status",IF(AND($G145&lt;&gt;"",$G145&lt;$F145),"File complete before receipt",IF(AND($J145&lt;&gt;"",$J145&lt;$F145),"Due date before receipt",IF(AND($K145="Pending",$L145&lt;&gt;""),"Pending record has decision date",IF(AND($K145&lt;&gt;"Pending",$L145=""),"Missing decision date",IF(AND($L145&lt;&gt;"",$L145&lt;$F145),"Decision before receipt",IF(AND($M145&lt;&gt;"",$L145=""),"Notification without decision",IF(AND($M145&lt;&gt;"",$L145&lt;&gt;"",$M145&lt;$L145),"Notification before decision",IF(AND(OR($K145="Admit",$K145="Deny",$K145="Waitlist"),$M145=""),"Missing notification date",IF(AND(OR($N145="Accepted",$N145="Declined"),$O145=""),"Missing response date",IF(AND($O145&lt;&gt;"",$N145="Awaiting"),"Awaiting response has response date",IF(AND($O145&lt;&gt;"",$M145=""),"Response without notification",IF(AND($O145&lt;&gt;"",$M145&lt;&gt;"",$O145&lt;$M145),"Response before notification",IF(AND($P145&lt;&gt;"",$O145=""),"Deposit without response date",IF(AND($R145&lt;&gt;"",$R145&gt;Dashboard!$B$4),"Last reviewed after as-of date","OK")))))))))))))))))))))))))))</f>
        <v/>
      </c>
      <c r="X145" s="22">
        <f>IF($A145="","",IF($W145&lt;&gt;"OK","Fix record",IF(AND($K145="Pending",$J145&lt;Dashboard!$B$4),"Decision overdue",IF(AND($K145="Pending",$J145&gt;=Dashboard!$B$4,$J145&lt;=Dashboard!$B$4+Dashboard!$B$8),"Decision due soon",IF(AND(OR($K145="Admit",$K145="Deny",$K145="Waitlist"),$L145&lt;&gt;"",$M145=""),"Send notification",IF(AND($U145&lt;&gt;"",$U145&gt;Dashboard!$B$10),"Notification delayed",IF(AND($K145="Admit",$N145="Awaiting",$M145&lt;&gt;"",Dashboard!$B$4-$M145&gt;=Dashboard!$B$9),"Follow up on response","No action")))))))</f>
        <v/>
      </c>
    </row>
    <row r="146">
      <c r="A146" s="18" t="n"/>
      <c r="B146" s="18" t="n"/>
      <c r="C146" s="18" t="n"/>
      <c r="D146" s="18" t="n"/>
      <c r="E146" s="18" t="n"/>
      <c r="F146" s="19" t="n"/>
      <c r="G146" s="19" t="n"/>
      <c r="H146" s="18" t="n"/>
      <c r="I146" s="18" t="n"/>
      <c r="J146" s="19" t="n"/>
      <c r="K146" s="18" t="n"/>
      <c r="L146" s="19" t="n"/>
      <c r="M146" s="19" t="n"/>
      <c r="N146" s="18" t="n"/>
      <c r="O146" s="19" t="n"/>
      <c r="P146" s="19" t="n"/>
      <c r="Q146" s="18" t="n"/>
      <c r="R146" s="19" t="n"/>
      <c r="S146" s="20" t="n"/>
      <c r="T146" s="21">
        <f>IF($A146="","",IF(OR($F146="",$L146=""),"",MAX(0,$L146-$F146)))</f>
        <v/>
      </c>
      <c r="U146" s="21">
        <f>IF($A146="","",IF(OR($L146="",$M146=""),"",MAX(0,$M146-$L146)))</f>
        <v/>
      </c>
      <c r="V146" s="21">
        <f>IF($A146="","",IF($K146&lt;&gt;"Pending","",IF($F146="","",MAX(0,Dashboard!$B$4-$F146))))</f>
        <v/>
      </c>
      <c r="W146" s="22">
        <f>IF($A146="","",IF(COUNTIF($A$2:$A$251,$A146)&gt;1,"Duplicate Application ID",IF($B146="","Missing applicant alias",IF($C146="","Missing program",IF($D146="","Missing term",IF($E146="","Missing delivery site",IF($F146="","Missing received date",IF($H146="","Missing priority",IF($I146="","Missing reviewer",IF($J146="","Missing decision due date",IF($K146="","Missing decision",IF($N146="","Missing applicant response",IF($Q146="","Missing enrollment status",IF(AND($G146&lt;&gt;"",$G146&lt;$F146),"File complete before receipt",IF(AND($J146&lt;&gt;"",$J146&lt;$F146),"Due date before receipt",IF(AND($K146="Pending",$L146&lt;&gt;""),"Pending record has decision date",IF(AND($K146&lt;&gt;"Pending",$L146=""),"Missing decision date",IF(AND($L146&lt;&gt;"",$L146&lt;$F146),"Decision before receipt",IF(AND($M146&lt;&gt;"",$L146=""),"Notification without decision",IF(AND($M146&lt;&gt;"",$L146&lt;&gt;"",$M146&lt;$L146),"Notification before decision",IF(AND(OR($K146="Admit",$K146="Deny",$K146="Waitlist"),$M146=""),"Missing notification date",IF(AND(OR($N146="Accepted",$N146="Declined"),$O146=""),"Missing response date",IF(AND($O146&lt;&gt;"",$N146="Awaiting"),"Awaiting response has response date",IF(AND($O146&lt;&gt;"",$M146=""),"Response without notification",IF(AND($O146&lt;&gt;"",$M146&lt;&gt;"",$O146&lt;$M146),"Response before notification",IF(AND($P146&lt;&gt;"",$O146=""),"Deposit without response date",IF(AND($R146&lt;&gt;"",$R146&gt;Dashboard!$B$4),"Last reviewed after as-of date","OK")))))))))))))))))))))))))))</f>
        <v/>
      </c>
      <c r="X146" s="22">
        <f>IF($A146="","",IF($W146&lt;&gt;"OK","Fix record",IF(AND($K146="Pending",$J146&lt;Dashboard!$B$4),"Decision overdue",IF(AND($K146="Pending",$J146&gt;=Dashboard!$B$4,$J146&lt;=Dashboard!$B$4+Dashboard!$B$8),"Decision due soon",IF(AND(OR($K146="Admit",$K146="Deny",$K146="Waitlist"),$L146&lt;&gt;"",$M146=""),"Send notification",IF(AND($U146&lt;&gt;"",$U146&gt;Dashboard!$B$10),"Notification delayed",IF(AND($K146="Admit",$N146="Awaiting",$M146&lt;&gt;"",Dashboard!$B$4-$M146&gt;=Dashboard!$B$9),"Follow up on response","No action")))))))</f>
        <v/>
      </c>
    </row>
    <row r="147">
      <c r="A147" s="18" t="n"/>
      <c r="B147" s="18" t="n"/>
      <c r="C147" s="18" t="n"/>
      <c r="D147" s="18" t="n"/>
      <c r="E147" s="18" t="n"/>
      <c r="F147" s="19" t="n"/>
      <c r="G147" s="19" t="n"/>
      <c r="H147" s="18" t="n"/>
      <c r="I147" s="18" t="n"/>
      <c r="J147" s="19" t="n"/>
      <c r="K147" s="18" t="n"/>
      <c r="L147" s="19" t="n"/>
      <c r="M147" s="19" t="n"/>
      <c r="N147" s="18" t="n"/>
      <c r="O147" s="19" t="n"/>
      <c r="P147" s="19" t="n"/>
      <c r="Q147" s="18" t="n"/>
      <c r="R147" s="19" t="n"/>
      <c r="S147" s="20" t="n"/>
      <c r="T147" s="21">
        <f>IF($A147="","",IF(OR($F147="",$L147=""),"",MAX(0,$L147-$F147)))</f>
        <v/>
      </c>
      <c r="U147" s="21">
        <f>IF($A147="","",IF(OR($L147="",$M147=""),"",MAX(0,$M147-$L147)))</f>
        <v/>
      </c>
      <c r="V147" s="21">
        <f>IF($A147="","",IF($K147&lt;&gt;"Pending","",IF($F147="","",MAX(0,Dashboard!$B$4-$F147))))</f>
        <v/>
      </c>
      <c r="W147" s="22">
        <f>IF($A147="","",IF(COUNTIF($A$2:$A$251,$A147)&gt;1,"Duplicate Application ID",IF($B147="","Missing applicant alias",IF($C147="","Missing program",IF($D147="","Missing term",IF($E147="","Missing delivery site",IF($F147="","Missing received date",IF($H147="","Missing priority",IF($I147="","Missing reviewer",IF($J147="","Missing decision due date",IF($K147="","Missing decision",IF($N147="","Missing applicant response",IF($Q147="","Missing enrollment status",IF(AND($G147&lt;&gt;"",$G147&lt;$F147),"File complete before receipt",IF(AND($J147&lt;&gt;"",$J147&lt;$F147),"Due date before receipt",IF(AND($K147="Pending",$L147&lt;&gt;""),"Pending record has decision date",IF(AND($K147&lt;&gt;"Pending",$L147=""),"Missing decision date",IF(AND($L147&lt;&gt;"",$L147&lt;$F147),"Decision before receipt",IF(AND($M147&lt;&gt;"",$L147=""),"Notification without decision",IF(AND($M147&lt;&gt;"",$L147&lt;&gt;"",$M147&lt;$L147),"Notification before decision",IF(AND(OR($K147="Admit",$K147="Deny",$K147="Waitlist"),$M147=""),"Missing notification date",IF(AND(OR($N147="Accepted",$N147="Declined"),$O147=""),"Missing response date",IF(AND($O147&lt;&gt;"",$N147="Awaiting"),"Awaiting response has response date",IF(AND($O147&lt;&gt;"",$M147=""),"Response without notification",IF(AND($O147&lt;&gt;"",$M147&lt;&gt;"",$O147&lt;$M147),"Response before notification",IF(AND($P147&lt;&gt;"",$O147=""),"Deposit without response date",IF(AND($R147&lt;&gt;"",$R147&gt;Dashboard!$B$4),"Last reviewed after as-of date","OK")))))))))))))))))))))))))))</f>
        <v/>
      </c>
      <c r="X147" s="22">
        <f>IF($A147="","",IF($W147&lt;&gt;"OK","Fix record",IF(AND($K147="Pending",$J147&lt;Dashboard!$B$4),"Decision overdue",IF(AND($K147="Pending",$J147&gt;=Dashboard!$B$4,$J147&lt;=Dashboard!$B$4+Dashboard!$B$8),"Decision due soon",IF(AND(OR($K147="Admit",$K147="Deny",$K147="Waitlist"),$L147&lt;&gt;"",$M147=""),"Send notification",IF(AND($U147&lt;&gt;"",$U147&gt;Dashboard!$B$10),"Notification delayed",IF(AND($K147="Admit",$N147="Awaiting",$M147&lt;&gt;"",Dashboard!$B$4-$M147&gt;=Dashboard!$B$9),"Follow up on response","No action")))))))</f>
        <v/>
      </c>
    </row>
    <row r="148">
      <c r="A148" s="18" t="n"/>
      <c r="B148" s="18" t="n"/>
      <c r="C148" s="18" t="n"/>
      <c r="D148" s="18" t="n"/>
      <c r="E148" s="18" t="n"/>
      <c r="F148" s="19" t="n"/>
      <c r="G148" s="19" t="n"/>
      <c r="H148" s="18" t="n"/>
      <c r="I148" s="18" t="n"/>
      <c r="J148" s="19" t="n"/>
      <c r="K148" s="18" t="n"/>
      <c r="L148" s="19" t="n"/>
      <c r="M148" s="19" t="n"/>
      <c r="N148" s="18" t="n"/>
      <c r="O148" s="19" t="n"/>
      <c r="P148" s="19" t="n"/>
      <c r="Q148" s="18" t="n"/>
      <c r="R148" s="19" t="n"/>
      <c r="S148" s="20" t="n"/>
      <c r="T148" s="21">
        <f>IF($A148="","",IF(OR($F148="",$L148=""),"",MAX(0,$L148-$F148)))</f>
        <v/>
      </c>
      <c r="U148" s="21">
        <f>IF($A148="","",IF(OR($L148="",$M148=""),"",MAX(0,$M148-$L148)))</f>
        <v/>
      </c>
      <c r="V148" s="21">
        <f>IF($A148="","",IF($K148&lt;&gt;"Pending","",IF($F148="","",MAX(0,Dashboard!$B$4-$F148))))</f>
        <v/>
      </c>
      <c r="W148" s="22">
        <f>IF($A148="","",IF(COUNTIF($A$2:$A$251,$A148)&gt;1,"Duplicate Application ID",IF($B148="","Missing applicant alias",IF($C148="","Missing program",IF($D148="","Missing term",IF($E148="","Missing delivery site",IF($F148="","Missing received date",IF($H148="","Missing priority",IF($I148="","Missing reviewer",IF($J148="","Missing decision due date",IF($K148="","Missing decision",IF($N148="","Missing applicant response",IF($Q148="","Missing enrollment status",IF(AND($G148&lt;&gt;"",$G148&lt;$F148),"File complete before receipt",IF(AND($J148&lt;&gt;"",$J148&lt;$F148),"Due date before receipt",IF(AND($K148="Pending",$L148&lt;&gt;""),"Pending record has decision date",IF(AND($K148&lt;&gt;"Pending",$L148=""),"Missing decision date",IF(AND($L148&lt;&gt;"",$L148&lt;$F148),"Decision before receipt",IF(AND($M148&lt;&gt;"",$L148=""),"Notification without decision",IF(AND($M148&lt;&gt;"",$L148&lt;&gt;"",$M148&lt;$L148),"Notification before decision",IF(AND(OR($K148="Admit",$K148="Deny",$K148="Waitlist"),$M148=""),"Missing notification date",IF(AND(OR($N148="Accepted",$N148="Declined"),$O148=""),"Missing response date",IF(AND($O148&lt;&gt;"",$N148="Awaiting"),"Awaiting response has response date",IF(AND($O148&lt;&gt;"",$M148=""),"Response without notification",IF(AND($O148&lt;&gt;"",$M148&lt;&gt;"",$O148&lt;$M148),"Response before notification",IF(AND($P148&lt;&gt;"",$O148=""),"Deposit without response date",IF(AND($R148&lt;&gt;"",$R148&gt;Dashboard!$B$4),"Last reviewed after as-of date","OK")))))))))))))))))))))))))))</f>
        <v/>
      </c>
      <c r="X148" s="22">
        <f>IF($A148="","",IF($W148&lt;&gt;"OK","Fix record",IF(AND($K148="Pending",$J148&lt;Dashboard!$B$4),"Decision overdue",IF(AND($K148="Pending",$J148&gt;=Dashboard!$B$4,$J148&lt;=Dashboard!$B$4+Dashboard!$B$8),"Decision due soon",IF(AND(OR($K148="Admit",$K148="Deny",$K148="Waitlist"),$L148&lt;&gt;"",$M148=""),"Send notification",IF(AND($U148&lt;&gt;"",$U148&gt;Dashboard!$B$10),"Notification delayed",IF(AND($K148="Admit",$N148="Awaiting",$M148&lt;&gt;"",Dashboard!$B$4-$M148&gt;=Dashboard!$B$9),"Follow up on response","No action")))))))</f>
        <v/>
      </c>
    </row>
    <row r="149">
      <c r="A149" s="18" t="n"/>
      <c r="B149" s="18" t="n"/>
      <c r="C149" s="18" t="n"/>
      <c r="D149" s="18" t="n"/>
      <c r="E149" s="18" t="n"/>
      <c r="F149" s="19" t="n"/>
      <c r="G149" s="19" t="n"/>
      <c r="H149" s="18" t="n"/>
      <c r="I149" s="18" t="n"/>
      <c r="J149" s="19" t="n"/>
      <c r="K149" s="18" t="n"/>
      <c r="L149" s="19" t="n"/>
      <c r="M149" s="19" t="n"/>
      <c r="N149" s="18" t="n"/>
      <c r="O149" s="19" t="n"/>
      <c r="P149" s="19" t="n"/>
      <c r="Q149" s="18" t="n"/>
      <c r="R149" s="19" t="n"/>
      <c r="S149" s="20" t="n"/>
      <c r="T149" s="21">
        <f>IF($A149="","",IF(OR($F149="",$L149=""),"",MAX(0,$L149-$F149)))</f>
        <v/>
      </c>
      <c r="U149" s="21">
        <f>IF($A149="","",IF(OR($L149="",$M149=""),"",MAX(0,$M149-$L149)))</f>
        <v/>
      </c>
      <c r="V149" s="21">
        <f>IF($A149="","",IF($K149&lt;&gt;"Pending","",IF($F149="","",MAX(0,Dashboard!$B$4-$F149))))</f>
        <v/>
      </c>
      <c r="W149" s="22">
        <f>IF($A149="","",IF(COUNTIF($A$2:$A$251,$A149)&gt;1,"Duplicate Application ID",IF($B149="","Missing applicant alias",IF($C149="","Missing program",IF($D149="","Missing term",IF($E149="","Missing delivery site",IF($F149="","Missing received date",IF($H149="","Missing priority",IF($I149="","Missing reviewer",IF($J149="","Missing decision due date",IF($K149="","Missing decision",IF($N149="","Missing applicant response",IF($Q149="","Missing enrollment status",IF(AND($G149&lt;&gt;"",$G149&lt;$F149),"File complete before receipt",IF(AND($J149&lt;&gt;"",$J149&lt;$F149),"Due date before receipt",IF(AND($K149="Pending",$L149&lt;&gt;""),"Pending record has decision date",IF(AND($K149&lt;&gt;"Pending",$L149=""),"Missing decision date",IF(AND($L149&lt;&gt;"",$L149&lt;$F149),"Decision before receipt",IF(AND($M149&lt;&gt;"",$L149=""),"Notification without decision",IF(AND($M149&lt;&gt;"",$L149&lt;&gt;"",$M149&lt;$L149),"Notification before decision",IF(AND(OR($K149="Admit",$K149="Deny",$K149="Waitlist"),$M149=""),"Missing notification date",IF(AND(OR($N149="Accepted",$N149="Declined"),$O149=""),"Missing response date",IF(AND($O149&lt;&gt;"",$N149="Awaiting"),"Awaiting response has response date",IF(AND($O149&lt;&gt;"",$M149=""),"Response without notification",IF(AND($O149&lt;&gt;"",$M149&lt;&gt;"",$O149&lt;$M149),"Response before notification",IF(AND($P149&lt;&gt;"",$O149=""),"Deposit without response date",IF(AND($R149&lt;&gt;"",$R149&gt;Dashboard!$B$4),"Last reviewed after as-of date","OK")))))))))))))))))))))))))))</f>
        <v/>
      </c>
      <c r="X149" s="22">
        <f>IF($A149="","",IF($W149&lt;&gt;"OK","Fix record",IF(AND($K149="Pending",$J149&lt;Dashboard!$B$4),"Decision overdue",IF(AND($K149="Pending",$J149&gt;=Dashboard!$B$4,$J149&lt;=Dashboard!$B$4+Dashboard!$B$8),"Decision due soon",IF(AND(OR($K149="Admit",$K149="Deny",$K149="Waitlist"),$L149&lt;&gt;"",$M149=""),"Send notification",IF(AND($U149&lt;&gt;"",$U149&gt;Dashboard!$B$10),"Notification delayed",IF(AND($K149="Admit",$N149="Awaiting",$M149&lt;&gt;"",Dashboard!$B$4-$M149&gt;=Dashboard!$B$9),"Follow up on response","No action")))))))</f>
        <v/>
      </c>
    </row>
    <row r="150">
      <c r="A150" s="18" t="n"/>
      <c r="B150" s="18" t="n"/>
      <c r="C150" s="18" t="n"/>
      <c r="D150" s="18" t="n"/>
      <c r="E150" s="18" t="n"/>
      <c r="F150" s="19" t="n"/>
      <c r="G150" s="19" t="n"/>
      <c r="H150" s="18" t="n"/>
      <c r="I150" s="18" t="n"/>
      <c r="J150" s="19" t="n"/>
      <c r="K150" s="18" t="n"/>
      <c r="L150" s="19" t="n"/>
      <c r="M150" s="19" t="n"/>
      <c r="N150" s="18" t="n"/>
      <c r="O150" s="19" t="n"/>
      <c r="P150" s="19" t="n"/>
      <c r="Q150" s="18" t="n"/>
      <c r="R150" s="19" t="n"/>
      <c r="S150" s="20" t="n"/>
      <c r="T150" s="21">
        <f>IF($A150="","",IF(OR($F150="",$L150=""),"",MAX(0,$L150-$F150)))</f>
        <v/>
      </c>
      <c r="U150" s="21">
        <f>IF($A150="","",IF(OR($L150="",$M150=""),"",MAX(0,$M150-$L150)))</f>
        <v/>
      </c>
      <c r="V150" s="21">
        <f>IF($A150="","",IF($K150&lt;&gt;"Pending","",IF($F150="","",MAX(0,Dashboard!$B$4-$F150))))</f>
        <v/>
      </c>
      <c r="W150" s="22">
        <f>IF($A150="","",IF(COUNTIF($A$2:$A$251,$A150)&gt;1,"Duplicate Application ID",IF($B150="","Missing applicant alias",IF($C150="","Missing program",IF($D150="","Missing term",IF($E150="","Missing delivery site",IF($F150="","Missing received date",IF($H150="","Missing priority",IF($I150="","Missing reviewer",IF($J150="","Missing decision due date",IF($K150="","Missing decision",IF($N150="","Missing applicant response",IF($Q150="","Missing enrollment status",IF(AND($G150&lt;&gt;"",$G150&lt;$F150),"File complete before receipt",IF(AND($J150&lt;&gt;"",$J150&lt;$F150),"Due date before receipt",IF(AND($K150="Pending",$L150&lt;&gt;""),"Pending record has decision date",IF(AND($K150&lt;&gt;"Pending",$L150=""),"Missing decision date",IF(AND($L150&lt;&gt;"",$L150&lt;$F150),"Decision before receipt",IF(AND($M150&lt;&gt;"",$L150=""),"Notification without decision",IF(AND($M150&lt;&gt;"",$L150&lt;&gt;"",$M150&lt;$L150),"Notification before decision",IF(AND(OR($K150="Admit",$K150="Deny",$K150="Waitlist"),$M150=""),"Missing notification date",IF(AND(OR($N150="Accepted",$N150="Declined"),$O150=""),"Missing response date",IF(AND($O150&lt;&gt;"",$N150="Awaiting"),"Awaiting response has response date",IF(AND($O150&lt;&gt;"",$M150=""),"Response without notification",IF(AND($O150&lt;&gt;"",$M150&lt;&gt;"",$O150&lt;$M150),"Response before notification",IF(AND($P150&lt;&gt;"",$O150=""),"Deposit without response date",IF(AND($R150&lt;&gt;"",$R150&gt;Dashboard!$B$4),"Last reviewed after as-of date","OK")))))))))))))))))))))))))))</f>
        <v/>
      </c>
      <c r="X150" s="22">
        <f>IF($A150="","",IF($W150&lt;&gt;"OK","Fix record",IF(AND($K150="Pending",$J150&lt;Dashboard!$B$4),"Decision overdue",IF(AND($K150="Pending",$J150&gt;=Dashboard!$B$4,$J150&lt;=Dashboard!$B$4+Dashboard!$B$8),"Decision due soon",IF(AND(OR($K150="Admit",$K150="Deny",$K150="Waitlist"),$L150&lt;&gt;"",$M150=""),"Send notification",IF(AND($U150&lt;&gt;"",$U150&gt;Dashboard!$B$10),"Notification delayed",IF(AND($K150="Admit",$N150="Awaiting",$M150&lt;&gt;"",Dashboard!$B$4-$M150&gt;=Dashboard!$B$9),"Follow up on response","No action")))))))</f>
        <v/>
      </c>
    </row>
    <row r="151">
      <c r="A151" s="18" t="n"/>
      <c r="B151" s="18" t="n"/>
      <c r="C151" s="18" t="n"/>
      <c r="D151" s="18" t="n"/>
      <c r="E151" s="18" t="n"/>
      <c r="F151" s="19" t="n"/>
      <c r="G151" s="19" t="n"/>
      <c r="H151" s="18" t="n"/>
      <c r="I151" s="18" t="n"/>
      <c r="J151" s="19" t="n"/>
      <c r="K151" s="18" t="n"/>
      <c r="L151" s="19" t="n"/>
      <c r="M151" s="19" t="n"/>
      <c r="N151" s="18" t="n"/>
      <c r="O151" s="19" t="n"/>
      <c r="P151" s="19" t="n"/>
      <c r="Q151" s="18" t="n"/>
      <c r="R151" s="19" t="n"/>
      <c r="S151" s="20" t="n"/>
      <c r="T151" s="21">
        <f>IF($A151="","",IF(OR($F151="",$L151=""),"",MAX(0,$L151-$F151)))</f>
        <v/>
      </c>
      <c r="U151" s="21">
        <f>IF($A151="","",IF(OR($L151="",$M151=""),"",MAX(0,$M151-$L151)))</f>
        <v/>
      </c>
      <c r="V151" s="21">
        <f>IF($A151="","",IF($K151&lt;&gt;"Pending","",IF($F151="","",MAX(0,Dashboard!$B$4-$F151))))</f>
        <v/>
      </c>
      <c r="W151" s="22">
        <f>IF($A151="","",IF(COUNTIF($A$2:$A$251,$A151)&gt;1,"Duplicate Application ID",IF($B151="","Missing applicant alias",IF($C151="","Missing program",IF($D151="","Missing term",IF($E151="","Missing delivery site",IF($F151="","Missing received date",IF($H151="","Missing priority",IF($I151="","Missing reviewer",IF($J151="","Missing decision due date",IF($K151="","Missing decision",IF($N151="","Missing applicant response",IF($Q151="","Missing enrollment status",IF(AND($G151&lt;&gt;"",$G151&lt;$F151),"File complete before receipt",IF(AND($J151&lt;&gt;"",$J151&lt;$F151),"Due date before receipt",IF(AND($K151="Pending",$L151&lt;&gt;""),"Pending record has decision date",IF(AND($K151&lt;&gt;"Pending",$L151=""),"Missing decision date",IF(AND($L151&lt;&gt;"",$L151&lt;$F151),"Decision before receipt",IF(AND($M151&lt;&gt;"",$L151=""),"Notification without decision",IF(AND($M151&lt;&gt;"",$L151&lt;&gt;"",$M151&lt;$L151),"Notification before decision",IF(AND(OR($K151="Admit",$K151="Deny",$K151="Waitlist"),$M151=""),"Missing notification date",IF(AND(OR($N151="Accepted",$N151="Declined"),$O151=""),"Missing response date",IF(AND($O151&lt;&gt;"",$N151="Awaiting"),"Awaiting response has response date",IF(AND($O151&lt;&gt;"",$M151=""),"Response without notification",IF(AND($O151&lt;&gt;"",$M151&lt;&gt;"",$O151&lt;$M151),"Response before notification",IF(AND($P151&lt;&gt;"",$O151=""),"Deposit without response date",IF(AND($R151&lt;&gt;"",$R151&gt;Dashboard!$B$4),"Last reviewed after as-of date","OK")))))))))))))))))))))))))))</f>
        <v/>
      </c>
      <c r="X151" s="22">
        <f>IF($A151="","",IF($W151&lt;&gt;"OK","Fix record",IF(AND($K151="Pending",$J151&lt;Dashboard!$B$4),"Decision overdue",IF(AND($K151="Pending",$J151&gt;=Dashboard!$B$4,$J151&lt;=Dashboard!$B$4+Dashboard!$B$8),"Decision due soon",IF(AND(OR($K151="Admit",$K151="Deny",$K151="Waitlist"),$L151&lt;&gt;"",$M151=""),"Send notification",IF(AND($U151&lt;&gt;"",$U151&gt;Dashboard!$B$10),"Notification delayed",IF(AND($K151="Admit",$N151="Awaiting",$M151&lt;&gt;"",Dashboard!$B$4-$M151&gt;=Dashboard!$B$9),"Follow up on response","No action")))))))</f>
        <v/>
      </c>
    </row>
    <row r="152">
      <c r="A152" s="18" t="n"/>
      <c r="B152" s="18" t="n"/>
      <c r="C152" s="18" t="n"/>
      <c r="D152" s="18" t="n"/>
      <c r="E152" s="18" t="n"/>
      <c r="F152" s="19" t="n"/>
      <c r="G152" s="19" t="n"/>
      <c r="H152" s="18" t="n"/>
      <c r="I152" s="18" t="n"/>
      <c r="J152" s="19" t="n"/>
      <c r="K152" s="18" t="n"/>
      <c r="L152" s="19" t="n"/>
      <c r="M152" s="19" t="n"/>
      <c r="N152" s="18" t="n"/>
      <c r="O152" s="19" t="n"/>
      <c r="P152" s="19" t="n"/>
      <c r="Q152" s="18" t="n"/>
      <c r="R152" s="19" t="n"/>
      <c r="S152" s="20" t="n"/>
      <c r="T152" s="21">
        <f>IF($A152="","",IF(OR($F152="",$L152=""),"",MAX(0,$L152-$F152)))</f>
        <v/>
      </c>
      <c r="U152" s="21">
        <f>IF($A152="","",IF(OR($L152="",$M152=""),"",MAX(0,$M152-$L152)))</f>
        <v/>
      </c>
      <c r="V152" s="21">
        <f>IF($A152="","",IF($K152&lt;&gt;"Pending","",IF($F152="","",MAX(0,Dashboard!$B$4-$F152))))</f>
        <v/>
      </c>
      <c r="W152" s="22">
        <f>IF($A152="","",IF(COUNTIF($A$2:$A$251,$A152)&gt;1,"Duplicate Application ID",IF($B152="","Missing applicant alias",IF($C152="","Missing program",IF($D152="","Missing term",IF($E152="","Missing delivery site",IF($F152="","Missing received date",IF($H152="","Missing priority",IF($I152="","Missing reviewer",IF($J152="","Missing decision due date",IF($K152="","Missing decision",IF($N152="","Missing applicant response",IF($Q152="","Missing enrollment status",IF(AND($G152&lt;&gt;"",$G152&lt;$F152),"File complete before receipt",IF(AND($J152&lt;&gt;"",$J152&lt;$F152),"Due date before receipt",IF(AND($K152="Pending",$L152&lt;&gt;""),"Pending record has decision date",IF(AND($K152&lt;&gt;"Pending",$L152=""),"Missing decision date",IF(AND($L152&lt;&gt;"",$L152&lt;$F152),"Decision before receipt",IF(AND($M152&lt;&gt;"",$L152=""),"Notification without decision",IF(AND($M152&lt;&gt;"",$L152&lt;&gt;"",$M152&lt;$L152),"Notification before decision",IF(AND(OR($K152="Admit",$K152="Deny",$K152="Waitlist"),$M152=""),"Missing notification date",IF(AND(OR($N152="Accepted",$N152="Declined"),$O152=""),"Missing response date",IF(AND($O152&lt;&gt;"",$N152="Awaiting"),"Awaiting response has response date",IF(AND($O152&lt;&gt;"",$M152=""),"Response without notification",IF(AND($O152&lt;&gt;"",$M152&lt;&gt;"",$O152&lt;$M152),"Response before notification",IF(AND($P152&lt;&gt;"",$O152=""),"Deposit without response date",IF(AND($R152&lt;&gt;"",$R152&gt;Dashboard!$B$4),"Last reviewed after as-of date","OK")))))))))))))))))))))))))))</f>
        <v/>
      </c>
      <c r="X152" s="22">
        <f>IF($A152="","",IF($W152&lt;&gt;"OK","Fix record",IF(AND($K152="Pending",$J152&lt;Dashboard!$B$4),"Decision overdue",IF(AND($K152="Pending",$J152&gt;=Dashboard!$B$4,$J152&lt;=Dashboard!$B$4+Dashboard!$B$8),"Decision due soon",IF(AND(OR($K152="Admit",$K152="Deny",$K152="Waitlist"),$L152&lt;&gt;"",$M152=""),"Send notification",IF(AND($U152&lt;&gt;"",$U152&gt;Dashboard!$B$10),"Notification delayed",IF(AND($K152="Admit",$N152="Awaiting",$M152&lt;&gt;"",Dashboard!$B$4-$M152&gt;=Dashboard!$B$9),"Follow up on response","No action")))))))</f>
        <v/>
      </c>
    </row>
    <row r="153">
      <c r="A153" s="18" t="n"/>
      <c r="B153" s="18" t="n"/>
      <c r="C153" s="18" t="n"/>
      <c r="D153" s="18" t="n"/>
      <c r="E153" s="18" t="n"/>
      <c r="F153" s="19" t="n"/>
      <c r="G153" s="19" t="n"/>
      <c r="H153" s="18" t="n"/>
      <c r="I153" s="18" t="n"/>
      <c r="J153" s="19" t="n"/>
      <c r="K153" s="18" t="n"/>
      <c r="L153" s="19" t="n"/>
      <c r="M153" s="19" t="n"/>
      <c r="N153" s="18" t="n"/>
      <c r="O153" s="19" t="n"/>
      <c r="P153" s="19" t="n"/>
      <c r="Q153" s="18" t="n"/>
      <c r="R153" s="19" t="n"/>
      <c r="S153" s="20" t="n"/>
      <c r="T153" s="21">
        <f>IF($A153="","",IF(OR($F153="",$L153=""),"",MAX(0,$L153-$F153)))</f>
        <v/>
      </c>
      <c r="U153" s="21">
        <f>IF($A153="","",IF(OR($L153="",$M153=""),"",MAX(0,$M153-$L153)))</f>
        <v/>
      </c>
      <c r="V153" s="21">
        <f>IF($A153="","",IF($K153&lt;&gt;"Pending","",IF($F153="","",MAX(0,Dashboard!$B$4-$F153))))</f>
        <v/>
      </c>
      <c r="W153" s="22">
        <f>IF($A153="","",IF(COUNTIF($A$2:$A$251,$A153)&gt;1,"Duplicate Application ID",IF($B153="","Missing applicant alias",IF($C153="","Missing program",IF($D153="","Missing term",IF($E153="","Missing delivery site",IF($F153="","Missing received date",IF($H153="","Missing priority",IF($I153="","Missing reviewer",IF($J153="","Missing decision due date",IF($K153="","Missing decision",IF($N153="","Missing applicant response",IF($Q153="","Missing enrollment status",IF(AND($G153&lt;&gt;"",$G153&lt;$F153),"File complete before receipt",IF(AND($J153&lt;&gt;"",$J153&lt;$F153),"Due date before receipt",IF(AND($K153="Pending",$L153&lt;&gt;""),"Pending record has decision date",IF(AND($K153&lt;&gt;"Pending",$L153=""),"Missing decision date",IF(AND($L153&lt;&gt;"",$L153&lt;$F153),"Decision before receipt",IF(AND($M153&lt;&gt;"",$L153=""),"Notification without decision",IF(AND($M153&lt;&gt;"",$L153&lt;&gt;"",$M153&lt;$L153),"Notification before decision",IF(AND(OR($K153="Admit",$K153="Deny",$K153="Waitlist"),$M153=""),"Missing notification date",IF(AND(OR($N153="Accepted",$N153="Declined"),$O153=""),"Missing response date",IF(AND($O153&lt;&gt;"",$N153="Awaiting"),"Awaiting response has response date",IF(AND($O153&lt;&gt;"",$M153=""),"Response without notification",IF(AND($O153&lt;&gt;"",$M153&lt;&gt;"",$O153&lt;$M153),"Response before notification",IF(AND($P153&lt;&gt;"",$O153=""),"Deposit without response date",IF(AND($R153&lt;&gt;"",$R153&gt;Dashboard!$B$4),"Last reviewed after as-of date","OK")))))))))))))))))))))))))))</f>
        <v/>
      </c>
      <c r="X153" s="22">
        <f>IF($A153="","",IF($W153&lt;&gt;"OK","Fix record",IF(AND($K153="Pending",$J153&lt;Dashboard!$B$4),"Decision overdue",IF(AND($K153="Pending",$J153&gt;=Dashboard!$B$4,$J153&lt;=Dashboard!$B$4+Dashboard!$B$8),"Decision due soon",IF(AND(OR($K153="Admit",$K153="Deny",$K153="Waitlist"),$L153&lt;&gt;"",$M153=""),"Send notification",IF(AND($U153&lt;&gt;"",$U153&gt;Dashboard!$B$10),"Notification delayed",IF(AND($K153="Admit",$N153="Awaiting",$M153&lt;&gt;"",Dashboard!$B$4-$M153&gt;=Dashboard!$B$9),"Follow up on response","No action")))))))</f>
        <v/>
      </c>
    </row>
    <row r="154">
      <c r="A154" s="18" t="n"/>
      <c r="B154" s="18" t="n"/>
      <c r="C154" s="18" t="n"/>
      <c r="D154" s="18" t="n"/>
      <c r="E154" s="18" t="n"/>
      <c r="F154" s="19" t="n"/>
      <c r="G154" s="19" t="n"/>
      <c r="H154" s="18" t="n"/>
      <c r="I154" s="18" t="n"/>
      <c r="J154" s="19" t="n"/>
      <c r="K154" s="18" t="n"/>
      <c r="L154" s="19" t="n"/>
      <c r="M154" s="19" t="n"/>
      <c r="N154" s="18" t="n"/>
      <c r="O154" s="19" t="n"/>
      <c r="P154" s="19" t="n"/>
      <c r="Q154" s="18" t="n"/>
      <c r="R154" s="19" t="n"/>
      <c r="S154" s="20" t="n"/>
      <c r="T154" s="21">
        <f>IF($A154="","",IF(OR($F154="",$L154=""),"",MAX(0,$L154-$F154)))</f>
        <v/>
      </c>
      <c r="U154" s="21">
        <f>IF($A154="","",IF(OR($L154="",$M154=""),"",MAX(0,$M154-$L154)))</f>
        <v/>
      </c>
      <c r="V154" s="21">
        <f>IF($A154="","",IF($K154&lt;&gt;"Pending","",IF($F154="","",MAX(0,Dashboard!$B$4-$F154))))</f>
        <v/>
      </c>
      <c r="W154" s="22">
        <f>IF($A154="","",IF(COUNTIF($A$2:$A$251,$A154)&gt;1,"Duplicate Application ID",IF($B154="","Missing applicant alias",IF($C154="","Missing program",IF($D154="","Missing term",IF($E154="","Missing delivery site",IF($F154="","Missing received date",IF($H154="","Missing priority",IF($I154="","Missing reviewer",IF($J154="","Missing decision due date",IF($K154="","Missing decision",IF($N154="","Missing applicant response",IF($Q154="","Missing enrollment status",IF(AND($G154&lt;&gt;"",$G154&lt;$F154),"File complete before receipt",IF(AND($J154&lt;&gt;"",$J154&lt;$F154),"Due date before receipt",IF(AND($K154="Pending",$L154&lt;&gt;""),"Pending record has decision date",IF(AND($K154&lt;&gt;"Pending",$L154=""),"Missing decision date",IF(AND($L154&lt;&gt;"",$L154&lt;$F154),"Decision before receipt",IF(AND($M154&lt;&gt;"",$L154=""),"Notification without decision",IF(AND($M154&lt;&gt;"",$L154&lt;&gt;"",$M154&lt;$L154),"Notification before decision",IF(AND(OR($K154="Admit",$K154="Deny",$K154="Waitlist"),$M154=""),"Missing notification date",IF(AND(OR($N154="Accepted",$N154="Declined"),$O154=""),"Missing response date",IF(AND($O154&lt;&gt;"",$N154="Awaiting"),"Awaiting response has response date",IF(AND($O154&lt;&gt;"",$M154=""),"Response without notification",IF(AND($O154&lt;&gt;"",$M154&lt;&gt;"",$O154&lt;$M154),"Response before notification",IF(AND($P154&lt;&gt;"",$O154=""),"Deposit without response date",IF(AND($R154&lt;&gt;"",$R154&gt;Dashboard!$B$4),"Last reviewed after as-of date","OK")))))))))))))))))))))))))))</f>
        <v/>
      </c>
      <c r="X154" s="22">
        <f>IF($A154="","",IF($W154&lt;&gt;"OK","Fix record",IF(AND($K154="Pending",$J154&lt;Dashboard!$B$4),"Decision overdue",IF(AND($K154="Pending",$J154&gt;=Dashboard!$B$4,$J154&lt;=Dashboard!$B$4+Dashboard!$B$8),"Decision due soon",IF(AND(OR($K154="Admit",$K154="Deny",$K154="Waitlist"),$L154&lt;&gt;"",$M154=""),"Send notification",IF(AND($U154&lt;&gt;"",$U154&gt;Dashboard!$B$10),"Notification delayed",IF(AND($K154="Admit",$N154="Awaiting",$M154&lt;&gt;"",Dashboard!$B$4-$M154&gt;=Dashboard!$B$9),"Follow up on response","No action")))))))</f>
        <v/>
      </c>
    </row>
    <row r="155">
      <c r="A155" s="18" t="n"/>
      <c r="B155" s="18" t="n"/>
      <c r="C155" s="18" t="n"/>
      <c r="D155" s="18" t="n"/>
      <c r="E155" s="18" t="n"/>
      <c r="F155" s="19" t="n"/>
      <c r="G155" s="19" t="n"/>
      <c r="H155" s="18" t="n"/>
      <c r="I155" s="18" t="n"/>
      <c r="J155" s="19" t="n"/>
      <c r="K155" s="18" t="n"/>
      <c r="L155" s="19" t="n"/>
      <c r="M155" s="19" t="n"/>
      <c r="N155" s="18" t="n"/>
      <c r="O155" s="19" t="n"/>
      <c r="P155" s="19" t="n"/>
      <c r="Q155" s="18" t="n"/>
      <c r="R155" s="19" t="n"/>
      <c r="S155" s="20" t="n"/>
      <c r="T155" s="21">
        <f>IF($A155="","",IF(OR($F155="",$L155=""),"",MAX(0,$L155-$F155)))</f>
        <v/>
      </c>
      <c r="U155" s="21">
        <f>IF($A155="","",IF(OR($L155="",$M155=""),"",MAX(0,$M155-$L155)))</f>
        <v/>
      </c>
      <c r="V155" s="21">
        <f>IF($A155="","",IF($K155&lt;&gt;"Pending","",IF($F155="","",MAX(0,Dashboard!$B$4-$F155))))</f>
        <v/>
      </c>
      <c r="W155" s="22">
        <f>IF($A155="","",IF(COUNTIF($A$2:$A$251,$A155)&gt;1,"Duplicate Application ID",IF($B155="","Missing applicant alias",IF($C155="","Missing program",IF($D155="","Missing term",IF($E155="","Missing delivery site",IF($F155="","Missing received date",IF($H155="","Missing priority",IF($I155="","Missing reviewer",IF($J155="","Missing decision due date",IF($K155="","Missing decision",IF($N155="","Missing applicant response",IF($Q155="","Missing enrollment status",IF(AND($G155&lt;&gt;"",$G155&lt;$F155),"File complete before receipt",IF(AND($J155&lt;&gt;"",$J155&lt;$F155),"Due date before receipt",IF(AND($K155="Pending",$L155&lt;&gt;""),"Pending record has decision date",IF(AND($K155&lt;&gt;"Pending",$L155=""),"Missing decision date",IF(AND($L155&lt;&gt;"",$L155&lt;$F155),"Decision before receipt",IF(AND($M155&lt;&gt;"",$L155=""),"Notification without decision",IF(AND($M155&lt;&gt;"",$L155&lt;&gt;"",$M155&lt;$L155),"Notification before decision",IF(AND(OR($K155="Admit",$K155="Deny",$K155="Waitlist"),$M155=""),"Missing notification date",IF(AND(OR($N155="Accepted",$N155="Declined"),$O155=""),"Missing response date",IF(AND($O155&lt;&gt;"",$N155="Awaiting"),"Awaiting response has response date",IF(AND($O155&lt;&gt;"",$M155=""),"Response without notification",IF(AND($O155&lt;&gt;"",$M155&lt;&gt;"",$O155&lt;$M155),"Response before notification",IF(AND($P155&lt;&gt;"",$O155=""),"Deposit without response date",IF(AND($R155&lt;&gt;"",$R155&gt;Dashboard!$B$4),"Last reviewed after as-of date","OK")))))))))))))))))))))))))))</f>
        <v/>
      </c>
      <c r="X155" s="22">
        <f>IF($A155="","",IF($W155&lt;&gt;"OK","Fix record",IF(AND($K155="Pending",$J155&lt;Dashboard!$B$4),"Decision overdue",IF(AND($K155="Pending",$J155&gt;=Dashboard!$B$4,$J155&lt;=Dashboard!$B$4+Dashboard!$B$8),"Decision due soon",IF(AND(OR($K155="Admit",$K155="Deny",$K155="Waitlist"),$L155&lt;&gt;"",$M155=""),"Send notification",IF(AND($U155&lt;&gt;"",$U155&gt;Dashboard!$B$10),"Notification delayed",IF(AND($K155="Admit",$N155="Awaiting",$M155&lt;&gt;"",Dashboard!$B$4-$M155&gt;=Dashboard!$B$9),"Follow up on response","No action")))))))</f>
        <v/>
      </c>
    </row>
    <row r="156">
      <c r="A156" s="18" t="n"/>
      <c r="B156" s="18" t="n"/>
      <c r="C156" s="18" t="n"/>
      <c r="D156" s="18" t="n"/>
      <c r="E156" s="18" t="n"/>
      <c r="F156" s="19" t="n"/>
      <c r="G156" s="19" t="n"/>
      <c r="H156" s="18" t="n"/>
      <c r="I156" s="18" t="n"/>
      <c r="J156" s="19" t="n"/>
      <c r="K156" s="18" t="n"/>
      <c r="L156" s="19" t="n"/>
      <c r="M156" s="19" t="n"/>
      <c r="N156" s="18" t="n"/>
      <c r="O156" s="19" t="n"/>
      <c r="P156" s="19" t="n"/>
      <c r="Q156" s="18" t="n"/>
      <c r="R156" s="19" t="n"/>
      <c r="S156" s="20" t="n"/>
      <c r="T156" s="21">
        <f>IF($A156="","",IF(OR($F156="",$L156=""),"",MAX(0,$L156-$F156)))</f>
        <v/>
      </c>
      <c r="U156" s="21">
        <f>IF($A156="","",IF(OR($L156="",$M156=""),"",MAX(0,$M156-$L156)))</f>
        <v/>
      </c>
      <c r="V156" s="21">
        <f>IF($A156="","",IF($K156&lt;&gt;"Pending","",IF($F156="","",MAX(0,Dashboard!$B$4-$F156))))</f>
        <v/>
      </c>
      <c r="W156" s="22">
        <f>IF($A156="","",IF(COUNTIF($A$2:$A$251,$A156)&gt;1,"Duplicate Application ID",IF($B156="","Missing applicant alias",IF($C156="","Missing program",IF($D156="","Missing term",IF($E156="","Missing delivery site",IF($F156="","Missing received date",IF($H156="","Missing priority",IF($I156="","Missing reviewer",IF($J156="","Missing decision due date",IF($K156="","Missing decision",IF($N156="","Missing applicant response",IF($Q156="","Missing enrollment status",IF(AND($G156&lt;&gt;"",$G156&lt;$F156),"File complete before receipt",IF(AND($J156&lt;&gt;"",$J156&lt;$F156),"Due date before receipt",IF(AND($K156="Pending",$L156&lt;&gt;""),"Pending record has decision date",IF(AND($K156&lt;&gt;"Pending",$L156=""),"Missing decision date",IF(AND($L156&lt;&gt;"",$L156&lt;$F156),"Decision before receipt",IF(AND($M156&lt;&gt;"",$L156=""),"Notification without decision",IF(AND($M156&lt;&gt;"",$L156&lt;&gt;"",$M156&lt;$L156),"Notification before decision",IF(AND(OR($K156="Admit",$K156="Deny",$K156="Waitlist"),$M156=""),"Missing notification date",IF(AND(OR($N156="Accepted",$N156="Declined"),$O156=""),"Missing response date",IF(AND($O156&lt;&gt;"",$N156="Awaiting"),"Awaiting response has response date",IF(AND($O156&lt;&gt;"",$M156=""),"Response without notification",IF(AND($O156&lt;&gt;"",$M156&lt;&gt;"",$O156&lt;$M156),"Response before notification",IF(AND($P156&lt;&gt;"",$O156=""),"Deposit without response date",IF(AND($R156&lt;&gt;"",$R156&gt;Dashboard!$B$4),"Last reviewed after as-of date","OK")))))))))))))))))))))))))))</f>
        <v/>
      </c>
      <c r="X156" s="22">
        <f>IF($A156="","",IF($W156&lt;&gt;"OK","Fix record",IF(AND($K156="Pending",$J156&lt;Dashboard!$B$4),"Decision overdue",IF(AND($K156="Pending",$J156&gt;=Dashboard!$B$4,$J156&lt;=Dashboard!$B$4+Dashboard!$B$8),"Decision due soon",IF(AND(OR($K156="Admit",$K156="Deny",$K156="Waitlist"),$L156&lt;&gt;"",$M156=""),"Send notification",IF(AND($U156&lt;&gt;"",$U156&gt;Dashboard!$B$10),"Notification delayed",IF(AND($K156="Admit",$N156="Awaiting",$M156&lt;&gt;"",Dashboard!$B$4-$M156&gt;=Dashboard!$B$9),"Follow up on response","No action")))))))</f>
        <v/>
      </c>
    </row>
    <row r="157">
      <c r="A157" s="18" t="n"/>
      <c r="B157" s="18" t="n"/>
      <c r="C157" s="18" t="n"/>
      <c r="D157" s="18" t="n"/>
      <c r="E157" s="18" t="n"/>
      <c r="F157" s="19" t="n"/>
      <c r="G157" s="19" t="n"/>
      <c r="H157" s="18" t="n"/>
      <c r="I157" s="18" t="n"/>
      <c r="J157" s="19" t="n"/>
      <c r="K157" s="18" t="n"/>
      <c r="L157" s="19" t="n"/>
      <c r="M157" s="19" t="n"/>
      <c r="N157" s="18" t="n"/>
      <c r="O157" s="19" t="n"/>
      <c r="P157" s="19" t="n"/>
      <c r="Q157" s="18" t="n"/>
      <c r="R157" s="19" t="n"/>
      <c r="S157" s="20" t="n"/>
      <c r="T157" s="21">
        <f>IF($A157="","",IF(OR($F157="",$L157=""),"",MAX(0,$L157-$F157)))</f>
        <v/>
      </c>
      <c r="U157" s="21">
        <f>IF($A157="","",IF(OR($L157="",$M157=""),"",MAX(0,$M157-$L157)))</f>
        <v/>
      </c>
      <c r="V157" s="21">
        <f>IF($A157="","",IF($K157&lt;&gt;"Pending","",IF($F157="","",MAX(0,Dashboard!$B$4-$F157))))</f>
        <v/>
      </c>
      <c r="W157" s="22">
        <f>IF($A157="","",IF(COUNTIF($A$2:$A$251,$A157)&gt;1,"Duplicate Application ID",IF($B157="","Missing applicant alias",IF($C157="","Missing program",IF($D157="","Missing term",IF($E157="","Missing delivery site",IF($F157="","Missing received date",IF($H157="","Missing priority",IF($I157="","Missing reviewer",IF($J157="","Missing decision due date",IF($K157="","Missing decision",IF($N157="","Missing applicant response",IF($Q157="","Missing enrollment status",IF(AND($G157&lt;&gt;"",$G157&lt;$F157),"File complete before receipt",IF(AND($J157&lt;&gt;"",$J157&lt;$F157),"Due date before receipt",IF(AND($K157="Pending",$L157&lt;&gt;""),"Pending record has decision date",IF(AND($K157&lt;&gt;"Pending",$L157=""),"Missing decision date",IF(AND($L157&lt;&gt;"",$L157&lt;$F157),"Decision before receipt",IF(AND($M157&lt;&gt;"",$L157=""),"Notification without decision",IF(AND($M157&lt;&gt;"",$L157&lt;&gt;"",$M157&lt;$L157),"Notification before decision",IF(AND(OR($K157="Admit",$K157="Deny",$K157="Waitlist"),$M157=""),"Missing notification date",IF(AND(OR($N157="Accepted",$N157="Declined"),$O157=""),"Missing response date",IF(AND($O157&lt;&gt;"",$N157="Awaiting"),"Awaiting response has response date",IF(AND($O157&lt;&gt;"",$M157=""),"Response without notification",IF(AND($O157&lt;&gt;"",$M157&lt;&gt;"",$O157&lt;$M157),"Response before notification",IF(AND($P157&lt;&gt;"",$O157=""),"Deposit without response date",IF(AND($R157&lt;&gt;"",$R157&gt;Dashboard!$B$4),"Last reviewed after as-of date","OK")))))))))))))))))))))))))))</f>
        <v/>
      </c>
      <c r="X157" s="22">
        <f>IF($A157="","",IF($W157&lt;&gt;"OK","Fix record",IF(AND($K157="Pending",$J157&lt;Dashboard!$B$4),"Decision overdue",IF(AND($K157="Pending",$J157&gt;=Dashboard!$B$4,$J157&lt;=Dashboard!$B$4+Dashboard!$B$8),"Decision due soon",IF(AND(OR($K157="Admit",$K157="Deny",$K157="Waitlist"),$L157&lt;&gt;"",$M157=""),"Send notification",IF(AND($U157&lt;&gt;"",$U157&gt;Dashboard!$B$10),"Notification delayed",IF(AND($K157="Admit",$N157="Awaiting",$M157&lt;&gt;"",Dashboard!$B$4-$M157&gt;=Dashboard!$B$9),"Follow up on response","No action")))))))</f>
        <v/>
      </c>
    </row>
    <row r="158">
      <c r="A158" s="18" t="n"/>
      <c r="B158" s="18" t="n"/>
      <c r="C158" s="18" t="n"/>
      <c r="D158" s="18" t="n"/>
      <c r="E158" s="18" t="n"/>
      <c r="F158" s="19" t="n"/>
      <c r="G158" s="19" t="n"/>
      <c r="H158" s="18" t="n"/>
      <c r="I158" s="18" t="n"/>
      <c r="J158" s="19" t="n"/>
      <c r="K158" s="18" t="n"/>
      <c r="L158" s="19" t="n"/>
      <c r="M158" s="19" t="n"/>
      <c r="N158" s="18" t="n"/>
      <c r="O158" s="19" t="n"/>
      <c r="P158" s="19" t="n"/>
      <c r="Q158" s="18" t="n"/>
      <c r="R158" s="19" t="n"/>
      <c r="S158" s="20" t="n"/>
      <c r="T158" s="21">
        <f>IF($A158="","",IF(OR($F158="",$L158=""),"",MAX(0,$L158-$F158)))</f>
        <v/>
      </c>
      <c r="U158" s="21">
        <f>IF($A158="","",IF(OR($L158="",$M158=""),"",MAX(0,$M158-$L158)))</f>
        <v/>
      </c>
      <c r="V158" s="21">
        <f>IF($A158="","",IF($K158&lt;&gt;"Pending","",IF($F158="","",MAX(0,Dashboard!$B$4-$F158))))</f>
        <v/>
      </c>
      <c r="W158" s="22">
        <f>IF($A158="","",IF(COUNTIF($A$2:$A$251,$A158)&gt;1,"Duplicate Application ID",IF($B158="","Missing applicant alias",IF($C158="","Missing program",IF($D158="","Missing term",IF($E158="","Missing delivery site",IF($F158="","Missing received date",IF($H158="","Missing priority",IF($I158="","Missing reviewer",IF($J158="","Missing decision due date",IF($K158="","Missing decision",IF($N158="","Missing applicant response",IF($Q158="","Missing enrollment status",IF(AND($G158&lt;&gt;"",$G158&lt;$F158),"File complete before receipt",IF(AND($J158&lt;&gt;"",$J158&lt;$F158),"Due date before receipt",IF(AND($K158="Pending",$L158&lt;&gt;""),"Pending record has decision date",IF(AND($K158&lt;&gt;"Pending",$L158=""),"Missing decision date",IF(AND($L158&lt;&gt;"",$L158&lt;$F158),"Decision before receipt",IF(AND($M158&lt;&gt;"",$L158=""),"Notification without decision",IF(AND($M158&lt;&gt;"",$L158&lt;&gt;"",$M158&lt;$L158),"Notification before decision",IF(AND(OR($K158="Admit",$K158="Deny",$K158="Waitlist"),$M158=""),"Missing notification date",IF(AND(OR($N158="Accepted",$N158="Declined"),$O158=""),"Missing response date",IF(AND($O158&lt;&gt;"",$N158="Awaiting"),"Awaiting response has response date",IF(AND($O158&lt;&gt;"",$M158=""),"Response without notification",IF(AND($O158&lt;&gt;"",$M158&lt;&gt;"",$O158&lt;$M158),"Response before notification",IF(AND($P158&lt;&gt;"",$O158=""),"Deposit without response date",IF(AND($R158&lt;&gt;"",$R158&gt;Dashboard!$B$4),"Last reviewed after as-of date","OK")))))))))))))))))))))))))))</f>
        <v/>
      </c>
      <c r="X158" s="22">
        <f>IF($A158="","",IF($W158&lt;&gt;"OK","Fix record",IF(AND($K158="Pending",$J158&lt;Dashboard!$B$4),"Decision overdue",IF(AND($K158="Pending",$J158&gt;=Dashboard!$B$4,$J158&lt;=Dashboard!$B$4+Dashboard!$B$8),"Decision due soon",IF(AND(OR($K158="Admit",$K158="Deny",$K158="Waitlist"),$L158&lt;&gt;"",$M158=""),"Send notification",IF(AND($U158&lt;&gt;"",$U158&gt;Dashboard!$B$10),"Notification delayed",IF(AND($K158="Admit",$N158="Awaiting",$M158&lt;&gt;"",Dashboard!$B$4-$M158&gt;=Dashboard!$B$9),"Follow up on response","No action")))))))</f>
        <v/>
      </c>
    </row>
    <row r="159">
      <c r="A159" s="18" t="n"/>
      <c r="B159" s="18" t="n"/>
      <c r="C159" s="18" t="n"/>
      <c r="D159" s="18" t="n"/>
      <c r="E159" s="18" t="n"/>
      <c r="F159" s="19" t="n"/>
      <c r="G159" s="19" t="n"/>
      <c r="H159" s="18" t="n"/>
      <c r="I159" s="18" t="n"/>
      <c r="J159" s="19" t="n"/>
      <c r="K159" s="18" t="n"/>
      <c r="L159" s="19" t="n"/>
      <c r="M159" s="19" t="n"/>
      <c r="N159" s="18" t="n"/>
      <c r="O159" s="19" t="n"/>
      <c r="P159" s="19" t="n"/>
      <c r="Q159" s="18" t="n"/>
      <c r="R159" s="19" t="n"/>
      <c r="S159" s="20" t="n"/>
      <c r="T159" s="21">
        <f>IF($A159="","",IF(OR($F159="",$L159=""),"",MAX(0,$L159-$F159)))</f>
        <v/>
      </c>
      <c r="U159" s="21">
        <f>IF($A159="","",IF(OR($L159="",$M159=""),"",MAX(0,$M159-$L159)))</f>
        <v/>
      </c>
      <c r="V159" s="21">
        <f>IF($A159="","",IF($K159&lt;&gt;"Pending","",IF($F159="","",MAX(0,Dashboard!$B$4-$F159))))</f>
        <v/>
      </c>
      <c r="W159" s="22">
        <f>IF($A159="","",IF(COUNTIF($A$2:$A$251,$A159)&gt;1,"Duplicate Application ID",IF($B159="","Missing applicant alias",IF($C159="","Missing program",IF($D159="","Missing term",IF($E159="","Missing delivery site",IF($F159="","Missing received date",IF($H159="","Missing priority",IF($I159="","Missing reviewer",IF($J159="","Missing decision due date",IF($K159="","Missing decision",IF($N159="","Missing applicant response",IF($Q159="","Missing enrollment status",IF(AND($G159&lt;&gt;"",$G159&lt;$F159),"File complete before receipt",IF(AND($J159&lt;&gt;"",$J159&lt;$F159),"Due date before receipt",IF(AND($K159="Pending",$L159&lt;&gt;""),"Pending record has decision date",IF(AND($K159&lt;&gt;"Pending",$L159=""),"Missing decision date",IF(AND($L159&lt;&gt;"",$L159&lt;$F159),"Decision before receipt",IF(AND($M159&lt;&gt;"",$L159=""),"Notification without decision",IF(AND($M159&lt;&gt;"",$L159&lt;&gt;"",$M159&lt;$L159),"Notification before decision",IF(AND(OR($K159="Admit",$K159="Deny",$K159="Waitlist"),$M159=""),"Missing notification date",IF(AND(OR($N159="Accepted",$N159="Declined"),$O159=""),"Missing response date",IF(AND($O159&lt;&gt;"",$N159="Awaiting"),"Awaiting response has response date",IF(AND($O159&lt;&gt;"",$M159=""),"Response without notification",IF(AND($O159&lt;&gt;"",$M159&lt;&gt;"",$O159&lt;$M159),"Response before notification",IF(AND($P159&lt;&gt;"",$O159=""),"Deposit without response date",IF(AND($R159&lt;&gt;"",$R159&gt;Dashboard!$B$4),"Last reviewed after as-of date","OK")))))))))))))))))))))))))))</f>
        <v/>
      </c>
      <c r="X159" s="22">
        <f>IF($A159="","",IF($W159&lt;&gt;"OK","Fix record",IF(AND($K159="Pending",$J159&lt;Dashboard!$B$4),"Decision overdue",IF(AND($K159="Pending",$J159&gt;=Dashboard!$B$4,$J159&lt;=Dashboard!$B$4+Dashboard!$B$8),"Decision due soon",IF(AND(OR($K159="Admit",$K159="Deny",$K159="Waitlist"),$L159&lt;&gt;"",$M159=""),"Send notification",IF(AND($U159&lt;&gt;"",$U159&gt;Dashboard!$B$10),"Notification delayed",IF(AND($K159="Admit",$N159="Awaiting",$M159&lt;&gt;"",Dashboard!$B$4-$M159&gt;=Dashboard!$B$9),"Follow up on response","No action")))))))</f>
        <v/>
      </c>
    </row>
    <row r="160">
      <c r="A160" s="18" t="n"/>
      <c r="B160" s="18" t="n"/>
      <c r="C160" s="18" t="n"/>
      <c r="D160" s="18" t="n"/>
      <c r="E160" s="18" t="n"/>
      <c r="F160" s="19" t="n"/>
      <c r="G160" s="19" t="n"/>
      <c r="H160" s="18" t="n"/>
      <c r="I160" s="18" t="n"/>
      <c r="J160" s="19" t="n"/>
      <c r="K160" s="18" t="n"/>
      <c r="L160" s="19" t="n"/>
      <c r="M160" s="19" t="n"/>
      <c r="N160" s="18" t="n"/>
      <c r="O160" s="19" t="n"/>
      <c r="P160" s="19" t="n"/>
      <c r="Q160" s="18" t="n"/>
      <c r="R160" s="19" t="n"/>
      <c r="S160" s="20" t="n"/>
      <c r="T160" s="21">
        <f>IF($A160="","",IF(OR($F160="",$L160=""),"",MAX(0,$L160-$F160)))</f>
        <v/>
      </c>
      <c r="U160" s="21">
        <f>IF($A160="","",IF(OR($L160="",$M160=""),"",MAX(0,$M160-$L160)))</f>
        <v/>
      </c>
      <c r="V160" s="21">
        <f>IF($A160="","",IF($K160&lt;&gt;"Pending","",IF($F160="","",MAX(0,Dashboard!$B$4-$F160))))</f>
        <v/>
      </c>
      <c r="W160" s="22">
        <f>IF($A160="","",IF(COUNTIF($A$2:$A$251,$A160)&gt;1,"Duplicate Application ID",IF($B160="","Missing applicant alias",IF($C160="","Missing program",IF($D160="","Missing term",IF($E160="","Missing delivery site",IF($F160="","Missing received date",IF($H160="","Missing priority",IF($I160="","Missing reviewer",IF($J160="","Missing decision due date",IF($K160="","Missing decision",IF($N160="","Missing applicant response",IF($Q160="","Missing enrollment status",IF(AND($G160&lt;&gt;"",$G160&lt;$F160),"File complete before receipt",IF(AND($J160&lt;&gt;"",$J160&lt;$F160),"Due date before receipt",IF(AND($K160="Pending",$L160&lt;&gt;""),"Pending record has decision date",IF(AND($K160&lt;&gt;"Pending",$L160=""),"Missing decision date",IF(AND($L160&lt;&gt;"",$L160&lt;$F160),"Decision before receipt",IF(AND($M160&lt;&gt;"",$L160=""),"Notification without decision",IF(AND($M160&lt;&gt;"",$L160&lt;&gt;"",$M160&lt;$L160),"Notification before decision",IF(AND(OR($K160="Admit",$K160="Deny",$K160="Waitlist"),$M160=""),"Missing notification date",IF(AND(OR($N160="Accepted",$N160="Declined"),$O160=""),"Missing response date",IF(AND($O160&lt;&gt;"",$N160="Awaiting"),"Awaiting response has response date",IF(AND($O160&lt;&gt;"",$M160=""),"Response without notification",IF(AND($O160&lt;&gt;"",$M160&lt;&gt;"",$O160&lt;$M160),"Response before notification",IF(AND($P160&lt;&gt;"",$O160=""),"Deposit without response date",IF(AND($R160&lt;&gt;"",$R160&gt;Dashboard!$B$4),"Last reviewed after as-of date","OK")))))))))))))))))))))))))))</f>
        <v/>
      </c>
      <c r="X160" s="22">
        <f>IF($A160="","",IF($W160&lt;&gt;"OK","Fix record",IF(AND($K160="Pending",$J160&lt;Dashboard!$B$4),"Decision overdue",IF(AND($K160="Pending",$J160&gt;=Dashboard!$B$4,$J160&lt;=Dashboard!$B$4+Dashboard!$B$8),"Decision due soon",IF(AND(OR($K160="Admit",$K160="Deny",$K160="Waitlist"),$L160&lt;&gt;"",$M160=""),"Send notification",IF(AND($U160&lt;&gt;"",$U160&gt;Dashboard!$B$10),"Notification delayed",IF(AND($K160="Admit",$N160="Awaiting",$M160&lt;&gt;"",Dashboard!$B$4-$M160&gt;=Dashboard!$B$9),"Follow up on response","No action")))))))</f>
        <v/>
      </c>
    </row>
    <row r="161">
      <c r="A161" s="18" t="n"/>
      <c r="B161" s="18" t="n"/>
      <c r="C161" s="18" t="n"/>
      <c r="D161" s="18" t="n"/>
      <c r="E161" s="18" t="n"/>
      <c r="F161" s="19" t="n"/>
      <c r="G161" s="19" t="n"/>
      <c r="H161" s="18" t="n"/>
      <c r="I161" s="18" t="n"/>
      <c r="J161" s="19" t="n"/>
      <c r="K161" s="18" t="n"/>
      <c r="L161" s="19" t="n"/>
      <c r="M161" s="19" t="n"/>
      <c r="N161" s="18" t="n"/>
      <c r="O161" s="19" t="n"/>
      <c r="P161" s="19" t="n"/>
      <c r="Q161" s="18" t="n"/>
      <c r="R161" s="19" t="n"/>
      <c r="S161" s="20" t="n"/>
      <c r="T161" s="21">
        <f>IF($A161="","",IF(OR($F161="",$L161=""),"",MAX(0,$L161-$F161)))</f>
        <v/>
      </c>
      <c r="U161" s="21">
        <f>IF($A161="","",IF(OR($L161="",$M161=""),"",MAX(0,$M161-$L161)))</f>
        <v/>
      </c>
      <c r="V161" s="21">
        <f>IF($A161="","",IF($K161&lt;&gt;"Pending","",IF($F161="","",MAX(0,Dashboard!$B$4-$F161))))</f>
        <v/>
      </c>
      <c r="W161" s="22">
        <f>IF($A161="","",IF(COUNTIF($A$2:$A$251,$A161)&gt;1,"Duplicate Application ID",IF($B161="","Missing applicant alias",IF($C161="","Missing program",IF($D161="","Missing term",IF($E161="","Missing delivery site",IF($F161="","Missing received date",IF($H161="","Missing priority",IF($I161="","Missing reviewer",IF($J161="","Missing decision due date",IF($K161="","Missing decision",IF($N161="","Missing applicant response",IF($Q161="","Missing enrollment status",IF(AND($G161&lt;&gt;"",$G161&lt;$F161),"File complete before receipt",IF(AND($J161&lt;&gt;"",$J161&lt;$F161),"Due date before receipt",IF(AND($K161="Pending",$L161&lt;&gt;""),"Pending record has decision date",IF(AND($K161&lt;&gt;"Pending",$L161=""),"Missing decision date",IF(AND($L161&lt;&gt;"",$L161&lt;$F161),"Decision before receipt",IF(AND($M161&lt;&gt;"",$L161=""),"Notification without decision",IF(AND($M161&lt;&gt;"",$L161&lt;&gt;"",$M161&lt;$L161),"Notification before decision",IF(AND(OR($K161="Admit",$K161="Deny",$K161="Waitlist"),$M161=""),"Missing notification date",IF(AND(OR($N161="Accepted",$N161="Declined"),$O161=""),"Missing response date",IF(AND($O161&lt;&gt;"",$N161="Awaiting"),"Awaiting response has response date",IF(AND($O161&lt;&gt;"",$M161=""),"Response without notification",IF(AND($O161&lt;&gt;"",$M161&lt;&gt;"",$O161&lt;$M161),"Response before notification",IF(AND($P161&lt;&gt;"",$O161=""),"Deposit without response date",IF(AND($R161&lt;&gt;"",$R161&gt;Dashboard!$B$4),"Last reviewed after as-of date","OK")))))))))))))))))))))))))))</f>
        <v/>
      </c>
      <c r="X161" s="22">
        <f>IF($A161="","",IF($W161&lt;&gt;"OK","Fix record",IF(AND($K161="Pending",$J161&lt;Dashboard!$B$4),"Decision overdue",IF(AND($K161="Pending",$J161&gt;=Dashboard!$B$4,$J161&lt;=Dashboard!$B$4+Dashboard!$B$8),"Decision due soon",IF(AND(OR($K161="Admit",$K161="Deny",$K161="Waitlist"),$L161&lt;&gt;"",$M161=""),"Send notification",IF(AND($U161&lt;&gt;"",$U161&gt;Dashboard!$B$10),"Notification delayed",IF(AND($K161="Admit",$N161="Awaiting",$M161&lt;&gt;"",Dashboard!$B$4-$M161&gt;=Dashboard!$B$9),"Follow up on response","No action")))))))</f>
        <v/>
      </c>
    </row>
    <row r="162">
      <c r="A162" s="18" t="n"/>
      <c r="B162" s="18" t="n"/>
      <c r="C162" s="18" t="n"/>
      <c r="D162" s="18" t="n"/>
      <c r="E162" s="18" t="n"/>
      <c r="F162" s="19" t="n"/>
      <c r="G162" s="19" t="n"/>
      <c r="H162" s="18" t="n"/>
      <c r="I162" s="18" t="n"/>
      <c r="J162" s="19" t="n"/>
      <c r="K162" s="18" t="n"/>
      <c r="L162" s="19" t="n"/>
      <c r="M162" s="19" t="n"/>
      <c r="N162" s="18" t="n"/>
      <c r="O162" s="19" t="n"/>
      <c r="P162" s="19" t="n"/>
      <c r="Q162" s="18" t="n"/>
      <c r="R162" s="19" t="n"/>
      <c r="S162" s="20" t="n"/>
      <c r="T162" s="21">
        <f>IF($A162="","",IF(OR($F162="",$L162=""),"",MAX(0,$L162-$F162)))</f>
        <v/>
      </c>
      <c r="U162" s="21">
        <f>IF($A162="","",IF(OR($L162="",$M162=""),"",MAX(0,$M162-$L162)))</f>
        <v/>
      </c>
      <c r="V162" s="21">
        <f>IF($A162="","",IF($K162&lt;&gt;"Pending","",IF($F162="","",MAX(0,Dashboard!$B$4-$F162))))</f>
        <v/>
      </c>
      <c r="W162" s="22">
        <f>IF($A162="","",IF(COUNTIF($A$2:$A$251,$A162)&gt;1,"Duplicate Application ID",IF($B162="","Missing applicant alias",IF($C162="","Missing program",IF($D162="","Missing term",IF($E162="","Missing delivery site",IF($F162="","Missing received date",IF($H162="","Missing priority",IF($I162="","Missing reviewer",IF($J162="","Missing decision due date",IF($K162="","Missing decision",IF($N162="","Missing applicant response",IF($Q162="","Missing enrollment status",IF(AND($G162&lt;&gt;"",$G162&lt;$F162),"File complete before receipt",IF(AND($J162&lt;&gt;"",$J162&lt;$F162),"Due date before receipt",IF(AND($K162="Pending",$L162&lt;&gt;""),"Pending record has decision date",IF(AND($K162&lt;&gt;"Pending",$L162=""),"Missing decision date",IF(AND($L162&lt;&gt;"",$L162&lt;$F162),"Decision before receipt",IF(AND($M162&lt;&gt;"",$L162=""),"Notification without decision",IF(AND($M162&lt;&gt;"",$L162&lt;&gt;"",$M162&lt;$L162),"Notification before decision",IF(AND(OR($K162="Admit",$K162="Deny",$K162="Waitlist"),$M162=""),"Missing notification date",IF(AND(OR($N162="Accepted",$N162="Declined"),$O162=""),"Missing response date",IF(AND($O162&lt;&gt;"",$N162="Awaiting"),"Awaiting response has response date",IF(AND($O162&lt;&gt;"",$M162=""),"Response without notification",IF(AND($O162&lt;&gt;"",$M162&lt;&gt;"",$O162&lt;$M162),"Response before notification",IF(AND($P162&lt;&gt;"",$O162=""),"Deposit without response date",IF(AND($R162&lt;&gt;"",$R162&gt;Dashboard!$B$4),"Last reviewed after as-of date","OK")))))))))))))))))))))))))))</f>
        <v/>
      </c>
      <c r="X162" s="22">
        <f>IF($A162="","",IF($W162&lt;&gt;"OK","Fix record",IF(AND($K162="Pending",$J162&lt;Dashboard!$B$4),"Decision overdue",IF(AND($K162="Pending",$J162&gt;=Dashboard!$B$4,$J162&lt;=Dashboard!$B$4+Dashboard!$B$8),"Decision due soon",IF(AND(OR($K162="Admit",$K162="Deny",$K162="Waitlist"),$L162&lt;&gt;"",$M162=""),"Send notification",IF(AND($U162&lt;&gt;"",$U162&gt;Dashboard!$B$10),"Notification delayed",IF(AND($K162="Admit",$N162="Awaiting",$M162&lt;&gt;"",Dashboard!$B$4-$M162&gt;=Dashboard!$B$9),"Follow up on response","No action")))))))</f>
        <v/>
      </c>
    </row>
    <row r="163">
      <c r="A163" s="18" t="n"/>
      <c r="B163" s="18" t="n"/>
      <c r="C163" s="18" t="n"/>
      <c r="D163" s="18" t="n"/>
      <c r="E163" s="18" t="n"/>
      <c r="F163" s="19" t="n"/>
      <c r="G163" s="19" t="n"/>
      <c r="H163" s="18" t="n"/>
      <c r="I163" s="18" t="n"/>
      <c r="J163" s="19" t="n"/>
      <c r="K163" s="18" t="n"/>
      <c r="L163" s="19" t="n"/>
      <c r="M163" s="19" t="n"/>
      <c r="N163" s="18" t="n"/>
      <c r="O163" s="19" t="n"/>
      <c r="P163" s="19" t="n"/>
      <c r="Q163" s="18" t="n"/>
      <c r="R163" s="19" t="n"/>
      <c r="S163" s="20" t="n"/>
      <c r="T163" s="21">
        <f>IF($A163="","",IF(OR($F163="",$L163=""),"",MAX(0,$L163-$F163)))</f>
        <v/>
      </c>
      <c r="U163" s="21">
        <f>IF($A163="","",IF(OR($L163="",$M163=""),"",MAX(0,$M163-$L163)))</f>
        <v/>
      </c>
      <c r="V163" s="21">
        <f>IF($A163="","",IF($K163&lt;&gt;"Pending","",IF($F163="","",MAX(0,Dashboard!$B$4-$F163))))</f>
        <v/>
      </c>
      <c r="W163" s="22">
        <f>IF($A163="","",IF(COUNTIF($A$2:$A$251,$A163)&gt;1,"Duplicate Application ID",IF($B163="","Missing applicant alias",IF($C163="","Missing program",IF($D163="","Missing term",IF($E163="","Missing delivery site",IF($F163="","Missing received date",IF($H163="","Missing priority",IF($I163="","Missing reviewer",IF($J163="","Missing decision due date",IF($K163="","Missing decision",IF($N163="","Missing applicant response",IF($Q163="","Missing enrollment status",IF(AND($G163&lt;&gt;"",$G163&lt;$F163),"File complete before receipt",IF(AND($J163&lt;&gt;"",$J163&lt;$F163),"Due date before receipt",IF(AND($K163="Pending",$L163&lt;&gt;""),"Pending record has decision date",IF(AND($K163&lt;&gt;"Pending",$L163=""),"Missing decision date",IF(AND($L163&lt;&gt;"",$L163&lt;$F163),"Decision before receipt",IF(AND($M163&lt;&gt;"",$L163=""),"Notification without decision",IF(AND($M163&lt;&gt;"",$L163&lt;&gt;"",$M163&lt;$L163),"Notification before decision",IF(AND(OR($K163="Admit",$K163="Deny",$K163="Waitlist"),$M163=""),"Missing notification date",IF(AND(OR($N163="Accepted",$N163="Declined"),$O163=""),"Missing response date",IF(AND($O163&lt;&gt;"",$N163="Awaiting"),"Awaiting response has response date",IF(AND($O163&lt;&gt;"",$M163=""),"Response without notification",IF(AND($O163&lt;&gt;"",$M163&lt;&gt;"",$O163&lt;$M163),"Response before notification",IF(AND($P163&lt;&gt;"",$O163=""),"Deposit without response date",IF(AND($R163&lt;&gt;"",$R163&gt;Dashboard!$B$4),"Last reviewed after as-of date","OK")))))))))))))))))))))))))))</f>
        <v/>
      </c>
      <c r="X163" s="22">
        <f>IF($A163="","",IF($W163&lt;&gt;"OK","Fix record",IF(AND($K163="Pending",$J163&lt;Dashboard!$B$4),"Decision overdue",IF(AND($K163="Pending",$J163&gt;=Dashboard!$B$4,$J163&lt;=Dashboard!$B$4+Dashboard!$B$8),"Decision due soon",IF(AND(OR($K163="Admit",$K163="Deny",$K163="Waitlist"),$L163&lt;&gt;"",$M163=""),"Send notification",IF(AND($U163&lt;&gt;"",$U163&gt;Dashboard!$B$10),"Notification delayed",IF(AND($K163="Admit",$N163="Awaiting",$M163&lt;&gt;"",Dashboard!$B$4-$M163&gt;=Dashboard!$B$9),"Follow up on response","No action")))))))</f>
        <v/>
      </c>
    </row>
    <row r="164">
      <c r="A164" s="18" t="n"/>
      <c r="B164" s="18" t="n"/>
      <c r="C164" s="18" t="n"/>
      <c r="D164" s="18" t="n"/>
      <c r="E164" s="18" t="n"/>
      <c r="F164" s="19" t="n"/>
      <c r="G164" s="19" t="n"/>
      <c r="H164" s="18" t="n"/>
      <c r="I164" s="18" t="n"/>
      <c r="J164" s="19" t="n"/>
      <c r="K164" s="18" t="n"/>
      <c r="L164" s="19" t="n"/>
      <c r="M164" s="19" t="n"/>
      <c r="N164" s="18" t="n"/>
      <c r="O164" s="19" t="n"/>
      <c r="P164" s="19" t="n"/>
      <c r="Q164" s="18" t="n"/>
      <c r="R164" s="19" t="n"/>
      <c r="S164" s="20" t="n"/>
      <c r="T164" s="21">
        <f>IF($A164="","",IF(OR($F164="",$L164=""),"",MAX(0,$L164-$F164)))</f>
        <v/>
      </c>
      <c r="U164" s="21">
        <f>IF($A164="","",IF(OR($L164="",$M164=""),"",MAX(0,$M164-$L164)))</f>
        <v/>
      </c>
      <c r="V164" s="21">
        <f>IF($A164="","",IF($K164&lt;&gt;"Pending","",IF($F164="","",MAX(0,Dashboard!$B$4-$F164))))</f>
        <v/>
      </c>
      <c r="W164" s="22">
        <f>IF($A164="","",IF(COUNTIF($A$2:$A$251,$A164)&gt;1,"Duplicate Application ID",IF($B164="","Missing applicant alias",IF($C164="","Missing program",IF($D164="","Missing term",IF($E164="","Missing delivery site",IF($F164="","Missing received date",IF($H164="","Missing priority",IF($I164="","Missing reviewer",IF($J164="","Missing decision due date",IF($K164="","Missing decision",IF($N164="","Missing applicant response",IF($Q164="","Missing enrollment status",IF(AND($G164&lt;&gt;"",$G164&lt;$F164),"File complete before receipt",IF(AND($J164&lt;&gt;"",$J164&lt;$F164),"Due date before receipt",IF(AND($K164="Pending",$L164&lt;&gt;""),"Pending record has decision date",IF(AND($K164&lt;&gt;"Pending",$L164=""),"Missing decision date",IF(AND($L164&lt;&gt;"",$L164&lt;$F164),"Decision before receipt",IF(AND($M164&lt;&gt;"",$L164=""),"Notification without decision",IF(AND($M164&lt;&gt;"",$L164&lt;&gt;"",$M164&lt;$L164),"Notification before decision",IF(AND(OR($K164="Admit",$K164="Deny",$K164="Waitlist"),$M164=""),"Missing notification date",IF(AND(OR($N164="Accepted",$N164="Declined"),$O164=""),"Missing response date",IF(AND($O164&lt;&gt;"",$N164="Awaiting"),"Awaiting response has response date",IF(AND($O164&lt;&gt;"",$M164=""),"Response without notification",IF(AND($O164&lt;&gt;"",$M164&lt;&gt;"",$O164&lt;$M164),"Response before notification",IF(AND($P164&lt;&gt;"",$O164=""),"Deposit without response date",IF(AND($R164&lt;&gt;"",$R164&gt;Dashboard!$B$4),"Last reviewed after as-of date","OK")))))))))))))))))))))))))))</f>
        <v/>
      </c>
      <c r="X164" s="22">
        <f>IF($A164="","",IF($W164&lt;&gt;"OK","Fix record",IF(AND($K164="Pending",$J164&lt;Dashboard!$B$4),"Decision overdue",IF(AND($K164="Pending",$J164&gt;=Dashboard!$B$4,$J164&lt;=Dashboard!$B$4+Dashboard!$B$8),"Decision due soon",IF(AND(OR($K164="Admit",$K164="Deny",$K164="Waitlist"),$L164&lt;&gt;"",$M164=""),"Send notification",IF(AND($U164&lt;&gt;"",$U164&gt;Dashboard!$B$10),"Notification delayed",IF(AND($K164="Admit",$N164="Awaiting",$M164&lt;&gt;"",Dashboard!$B$4-$M164&gt;=Dashboard!$B$9),"Follow up on response","No action")))))))</f>
        <v/>
      </c>
    </row>
    <row r="165">
      <c r="A165" s="18" t="n"/>
      <c r="B165" s="18" t="n"/>
      <c r="C165" s="18" t="n"/>
      <c r="D165" s="18" t="n"/>
      <c r="E165" s="18" t="n"/>
      <c r="F165" s="19" t="n"/>
      <c r="G165" s="19" t="n"/>
      <c r="H165" s="18" t="n"/>
      <c r="I165" s="18" t="n"/>
      <c r="J165" s="19" t="n"/>
      <c r="K165" s="18" t="n"/>
      <c r="L165" s="19" t="n"/>
      <c r="M165" s="19" t="n"/>
      <c r="N165" s="18" t="n"/>
      <c r="O165" s="19" t="n"/>
      <c r="P165" s="19" t="n"/>
      <c r="Q165" s="18" t="n"/>
      <c r="R165" s="19" t="n"/>
      <c r="S165" s="20" t="n"/>
      <c r="T165" s="21">
        <f>IF($A165="","",IF(OR($F165="",$L165=""),"",MAX(0,$L165-$F165)))</f>
        <v/>
      </c>
      <c r="U165" s="21">
        <f>IF($A165="","",IF(OR($L165="",$M165=""),"",MAX(0,$M165-$L165)))</f>
        <v/>
      </c>
      <c r="V165" s="21">
        <f>IF($A165="","",IF($K165&lt;&gt;"Pending","",IF($F165="","",MAX(0,Dashboard!$B$4-$F165))))</f>
        <v/>
      </c>
      <c r="W165" s="22">
        <f>IF($A165="","",IF(COUNTIF($A$2:$A$251,$A165)&gt;1,"Duplicate Application ID",IF($B165="","Missing applicant alias",IF($C165="","Missing program",IF($D165="","Missing term",IF($E165="","Missing delivery site",IF($F165="","Missing received date",IF($H165="","Missing priority",IF($I165="","Missing reviewer",IF($J165="","Missing decision due date",IF($K165="","Missing decision",IF($N165="","Missing applicant response",IF($Q165="","Missing enrollment status",IF(AND($G165&lt;&gt;"",$G165&lt;$F165),"File complete before receipt",IF(AND($J165&lt;&gt;"",$J165&lt;$F165),"Due date before receipt",IF(AND($K165="Pending",$L165&lt;&gt;""),"Pending record has decision date",IF(AND($K165&lt;&gt;"Pending",$L165=""),"Missing decision date",IF(AND($L165&lt;&gt;"",$L165&lt;$F165),"Decision before receipt",IF(AND($M165&lt;&gt;"",$L165=""),"Notification without decision",IF(AND($M165&lt;&gt;"",$L165&lt;&gt;"",$M165&lt;$L165),"Notification before decision",IF(AND(OR($K165="Admit",$K165="Deny",$K165="Waitlist"),$M165=""),"Missing notification date",IF(AND(OR($N165="Accepted",$N165="Declined"),$O165=""),"Missing response date",IF(AND($O165&lt;&gt;"",$N165="Awaiting"),"Awaiting response has response date",IF(AND($O165&lt;&gt;"",$M165=""),"Response without notification",IF(AND($O165&lt;&gt;"",$M165&lt;&gt;"",$O165&lt;$M165),"Response before notification",IF(AND($P165&lt;&gt;"",$O165=""),"Deposit without response date",IF(AND($R165&lt;&gt;"",$R165&gt;Dashboard!$B$4),"Last reviewed after as-of date","OK")))))))))))))))))))))))))))</f>
        <v/>
      </c>
      <c r="X165" s="22">
        <f>IF($A165="","",IF($W165&lt;&gt;"OK","Fix record",IF(AND($K165="Pending",$J165&lt;Dashboard!$B$4),"Decision overdue",IF(AND($K165="Pending",$J165&gt;=Dashboard!$B$4,$J165&lt;=Dashboard!$B$4+Dashboard!$B$8),"Decision due soon",IF(AND(OR($K165="Admit",$K165="Deny",$K165="Waitlist"),$L165&lt;&gt;"",$M165=""),"Send notification",IF(AND($U165&lt;&gt;"",$U165&gt;Dashboard!$B$10),"Notification delayed",IF(AND($K165="Admit",$N165="Awaiting",$M165&lt;&gt;"",Dashboard!$B$4-$M165&gt;=Dashboard!$B$9),"Follow up on response","No action")))))))</f>
        <v/>
      </c>
    </row>
    <row r="166">
      <c r="A166" s="18" t="n"/>
      <c r="B166" s="18" t="n"/>
      <c r="C166" s="18" t="n"/>
      <c r="D166" s="18" t="n"/>
      <c r="E166" s="18" t="n"/>
      <c r="F166" s="19" t="n"/>
      <c r="G166" s="19" t="n"/>
      <c r="H166" s="18" t="n"/>
      <c r="I166" s="18" t="n"/>
      <c r="J166" s="19" t="n"/>
      <c r="K166" s="18" t="n"/>
      <c r="L166" s="19" t="n"/>
      <c r="M166" s="19" t="n"/>
      <c r="N166" s="18" t="n"/>
      <c r="O166" s="19" t="n"/>
      <c r="P166" s="19" t="n"/>
      <c r="Q166" s="18" t="n"/>
      <c r="R166" s="19" t="n"/>
      <c r="S166" s="20" t="n"/>
      <c r="T166" s="21">
        <f>IF($A166="","",IF(OR($F166="",$L166=""),"",MAX(0,$L166-$F166)))</f>
        <v/>
      </c>
      <c r="U166" s="21">
        <f>IF($A166="","",IF(OR($L166="",$M166=""),"",MAX(0,$M166-$L166)))</f>
        <v/>
      </c>
      <c r="V166" s="21">
        <f>IF($A166="","",IF($K166&lt;&gt;"Pending","",IF($F166="","",MAX(0,Dashboard!$B$4-$F166))))</f>
        <v/>
      </c>
      <c r="W166" s="22">
        <f>IF($A166="","",IF(COUNTIF($A$2:$A$251,$A166)&gt;1,"Duplicate Application ID",IF($B166="","Missing applicant alias",IF($C166="","Missing program",IF($D166="","Missing term",IF($E166="","Missing delivery site",IF($F166="","Missing received date",IF($H166="","Missing priority",IF($I166="","Missing reviewer",IF($J166="","Missing decision due date",IF($K166="","Missing decision",IF($N166="","Missing applicant response",IF($Q166="","Missing enrollment status",IF(AND($G166&lt;&gt;"",$G166&lt;$F166),"File complete before receipt",IF(AND($J166&lt;&gt;"",$J166&lt;$F166),"Due date before receipt",IF(AND($K166="Pending",$L166&lt;&gt;""),"Pending record has decision date",IF(AND($K166&lt;&gt;"Pending",$L166=""),"Missing decision date",IF(AND($L166&lt;&gt;"",$L166&lt;$F166),"Decision before receipt",IF(AND($M166&lt;&gt;"",$L166=""),"Notification without decision",IF(AND($M166&lt;&gt;"",$L166&lt;&gt;"",$M166&lt;$L166),"Notification before decision",IF(AND(OR($K166="Admit",$K166="Deny",$K166="Waitlist"),$M166=""),"Missing notification date",IF(AND(OR($N166="Accepted",$N166="Declined"),$O166=""),"Missing response date",IF(AND($O166&lt;&gt;"",$N166="Awaiting"),"Awaiting response has response date",IF(AND($O166&lt;&gt;"",$M166=""),"Response without notification",IF(AND($O166&lt;&gt;"",$M166&lt;&gt;"",$O166&lt;$M166),"Response before notification",IF(AND($P166&lt;&gt;"",$O166=""),"Deposit without response date",IF(AND($R166&lt;&gt;"",$R166&gt;Dashboard!$B$4),"Last reviewed after as-of date","OK")))))))))))))))))))))))))))</f>
        <v/>
      </c>
      <c r="X166" s="22">
        <f>IF($A166="","",IF($W166&lt;&gt;"OK","Fix record",IF(AND($K166="Pending",$J166&lt;Dashboard!$B$4),"Decision overdue",IF(AND($K166="Pending",$J166&gt;=Dashboard!$B$4,$J166&lt;=Dashboard!$B$4+Dashboard!$B$8),"Decision due soon",IF(AND(OR($K166="Admit",$K166="Deny",$K166="Waitlist"),$L166&lt;&gt;"",$M166=""),"Send notification",IF(AND($U166&lt;&gt;"",$U166&gt;Dashboard!$B$10),"Notification delayed",IF(AND($K166="Admit",$N166="Awaiting",$M166&lt;&gt;"",Dashboard!$B$4-$M166&gt;=Dashboard!$B$9),"Follow up on response","No action")))))))</f>
        <v/>
      </c>
    </row>
    <row r="167">
      <c r="A167" s="18" t="n"/>
      <c r="B167" s="18" t="n"/>
      <c r="C167" s="18" t="n"/>
      <c r="D167" s="18" t="n"/>
      <c r="E167" s="18" t="n"/>
      <c r="F167" s="19" t="n"/>
      <c r="G167" s="19" t="n"/>
      <c r="H167" s="18" t="n"/>
      <c r="I167" s="18" t="n"/>
      <c r="J167" s="19" t="n"/>
      <c r="K167" s="18" t="n"/>
      <c r="L167" s="19" t="n"/>
      <c r="M167" s="19" t="n"/>
      <c r="N167" s="18" t="n"/>
      <c r="O167" s="19" t="n"/>
      <c r="P167" s="19" t="n"/>
      <c r="Q167" s="18" t="n"/>
      <c r="R167" s="19" t="n"/>
      <c r="S167" s="20" t="n"/>
      <c r="T167" s="21">
        <f>IF($A167="","",IF(OR($F167="",$L167=""),"",MAX(0,$L167-$F167)))</f>
        <v/>
      </c>
      <c r="U167" s="21">
        <f>IF($A167="","",IF(OR($L167="",$M167=""),"",MAX(0,$M167-$L167)))</f>
        <v/>
      </c>
      <c r="V167" s="21">
        <f>IF($A167="","",IF($K167&lt;&gt;"Pending","",IF($F167="","",MAX(0,Dashboard!$B$4-$F167))))</f>
        <v/>
      </c>
      <c r="W167" s="22">
        <f>IF($A167="","",IF(COUNTIF($A$2:$A$251,$A167)&gt;1,"Duplicate Application ID",IF($B167="","Missing applicant alias",IF($C167="","Missing program",IF($D167="","Missing term",IF($E167="","Missing delivery site",IF($F167="","Missing received date",IF($H167="","Missing priority",IF($I167="","Missing reviewer",IF($J167="","Missing decision due date",IF($K167="","Missing decision",IF($N167="","Missing applicant response",IF($Q167="","Missing enrollment status",IF(AND($G167&lt;&gt;"",$G167&lt;$F167),"File complete before receipt",IF(AND($J167&lt;&gt;"",$J167&lt;$F167),"Due date before receipt",IF(AND($K167="Pending",$L167&lt;&gt;""),"Pending record has decision date",IF(AND($K167&lt;&gt;"Pending",$L167=""),"Missing decision date",IF(AND($L167&lt;&gt;"",$L167&lt;$F167),"Decision before receipt",IF(AND($M167&lt;&gt;"",$L167=""),"Notification without decision",IF(AND($M167&lt;&gt;"",$L167&lt;&gt;"",$M167&lt;$L167),"Notification before decision",IF(AND(OR($K167="Admit",$K167="Deny",$K167="Waitlist"),$M167=""),"Missing notification date",IF(AND(OR($N167="Accepted",$N167="Declined"),$O167=""),"Missing response date",IF(AND($O167&lt;&gt;"",$N167="Awaiting"),"Awaiting response has response date",IF(AND($O167&lt;&gt;"",$M167=""),"Response without notification",IF(AND($O167&lt;&gt;"",$M167&lt;&gt;"",$O167&lt;$M167),"Response before notification",IF(AND($P167&lt;&gt;"",$O167=""),"Deposit without response date",IF(AND($R167&lt;&gt;"",$R167&gt;Dashboard!$B$4),"Last reviewed after as-of date","OK")))))))))))))))))))))))))))</f>
        <v/>
      </c>
      <c r="X167" s="22">
        <f>IF($A167="","",IF($W167&lt;&gt;"OK","Fix record",IF(AND($K167="Pending",$J167&lt;Dashboard!$B$4),"Decision overdue",IF(AND($K167="Pending",$J167&gt;=Dashboard!$B$4,$J167&lt;=Dashboard!$B$4+Dashboard!$B$8),"Decision due soon",IF(AND(OR($K167="Admit",$K167="Deny",$K167="Waitlist"),$L167&lt;&gt;"",$M167=""),"Send notification",IF(AND($U167&lt;&gt;"",$U167&gt;Dashboard!$B$10),"Notification delayed",IF(AND($K167="Admit",$N167="Awaiting",$M167&lt;&gt;"",Dashboard!$B$4-$M167&gt;=Dashboard!$B$9),"Follow up on response","No action")))))))</f>
        <v/>
      </c>
    </row>
    <row r="168">
      <c r="A168" s="18" t="n"/>
      <c r="B168" s="18" t="n"/>
      <c r="C168" s="18" t="n"/>
      <c r="D168" s="18" t="n"/>
      <c r="E168" s="18" t="n"/>
      <c r="F168" s="19" t="n"/>
      <c r="G168" s="19" t="n"/>
      <c r="H168" s="18" t="n"/>
      <c r="I168" s="18" t="n"/>
      <c r="J168" s="19" t="n"/>
      <c r="K168" s="18" t="n"/>
      <c r="L168" s="19" t="n"/>
      <c r="M168" s="19" t="n"/>
      <c r="N168" s="18" t="n"/>
      <c r="O168" s="19" t="n"/>
      <c r="P168" s="19" t="n"/>
      <c r="Q168" s="18" t="n"/>
      <c r="R168" s="19" t="n"/>
      <c r="S168" s="20" t="n"/>
      <c r="T168" s="21">
        <f>IF($A168="","",IF(OR($F168="",$L168=""),"",MAX(0,$L168-$F168)))</f>
        <v/>
      </c>
      <c r="U168" s="21">
        <f>IF($A168="","",IF(OR($L168="",$M168=""),"",MAX(0,$M168-$L168)))</f>
        <v/>
      </c>
      <c r="V168" s="21">
        <f>IF($A168="","",IF($K168&lt;&gt;"Pending","",IF($F168="","",MAX(0,Dashboard!$B$4-$F168))))</f>
        <v/>
      </c>
      <c r="W168" s="22">
        <f>IF($A168="","",IF(COUNTIF($A$2:$A$251,$A168)&gt;1,"Duplicate Application ID",IF($B168="","Missing applicant alias",IF($C168="","Missing program",IF($D168="","Missing term",IF($E168="","Missing delivery site",IF($F168="","Missing received date",IF($H168="","Missing priority",IF($I168="","Missing reviewer",IF($J168="","Missing decision due date",IF($K168="","Missing decision",IF($N168="","Missing applicant response",IF($Q168="","Missing enrollment status",IF(AND($G168&lt;&gt;"",$G168&lt;$F168),"File complete before receipt",IF(AND($J168&lt;&gt;"",$J168&lt;$F168),"Due date before receipt",IF(AND($K168="Pending",$L168&lt;&gt;""),"Pending record has decision date",IF(AND($K168&lt;&gt;"Pending",$L168=""),"Missing decision date",IF(AND($L168&lt;&gt;"",$L168&lt;$F168),"Decision before receipt",IF(AND($M168&lt;&gt;"",$L168=""),"Notification without decision",IF(AND($M168&lt;&gt;"",$L168&lt;&gt;"",$M168&lt;$L168),"Notification before decision",IF(AND(OR($K168="Admit",$K168="Deny",$K168="Waitlist"),$M168=""),"Missing notification date",IF(AND(OR($N168="Accepted",$N168="Declined"),$O168=""),"Missing response date",IF(AND($O168&lt;&gt;"",$N168="Awaiting"),"Awaiting response has response date",IF(AND($O168&lt;&gt;"",$M168=""),"Response without notification",IF(AND($O168&lt;&gt;"",$M168&lt;&gt;"",$O168&lt;$M168),"Response before notification",IF(AND($P168&lt;&gt;"",$O168=""),"Deposit without response date",IF(AND($R168&lt;&gt;"",$R168&gt;Dashboard!$B$4),"Last reviewed after as-of date","OK")))))))))))))))))))))))))))</f>
        <v/>
      </c>
      <c r="X168" s="22">
        <f>IF($A168="","",IF($W168&lt;&gt;"OK","Fix record",IF(AND($K168="Pending",$J168&lt;Dashboard!$B$4),"Decision overdue",IF(AND($K168="Pending",$J168&gt;=Dashboard!$B$4,$J168&lt;=Dashboard!$B$4+Dashboard!$B$8),"Decision due soon",IF(AND(OR($K168="Admit",$K168="Deny",$K168="Waitlist"),$L168&lt;&gt;"",$M168=""),"Send notification",IF(AND($U168&lt;&gt;"",$U168&gt;Dashboard!$B$10),"Notification delayed",IF(AND($K168="Admit",$N168="Awaiting",$M168&lt;&gt;"",Dashboard!$B$4-$M168&gt;=Dashboard!$B$9),"Follow up on response","No action")))))))</f>
        <v/>
      </c>
    </row>
    <row r="169">
      <c r="A169" s="18" t="n"/>
      <c r="B169" s="18" t="n"/>
      <c r="C169" s="18" t="n"/>
      <c r="D169" s="18" t="n"/>
      <c r="E169" s="18" t="n"/>
      <c r="F169" s="19" t="n"/>
      <c r="G169" s="19" t="n"/>
      <c r="H169" s="18" t="n"/>
      <c r="I169" s="18" t="n"/>
      <c r="J169" s="19" t="n"/>
      <c r="K169" s="18" t="n"/>
      <c r="L169" s="19" t="n"/>
      <c r="M169" s="19" t="n"/>
      <c r="N169" s="18" t="n"/>
      <c r="O169" s="19" t="n"/>
      <c r="P169" s="19" t="n"/>
      <c r="Q169" s="18" t="n"/>
      <c r="R169" s="19" t="n"/>
      <c r="S169" s="20" t="n"/>
      <c r="T169" s="21">
        <f>IF($A169="","",IF(OR($F169="",$L169=""),"",MAX(0,$L169-$F169)))</f>
        <v/>
      </c>
      <c r="U169" s="21">
        <f>IF($A169="","",IF(OR($L169="",$M169=""),"",MAX(0,$M169-$L169)))</f>
        <v/>
      </c>
      <c r="V169" s="21">
        <f>IF($A169="","",IF($K169&lt;&gt;"Pending","",IF($F169="","",MAX(0,Dashboard!$B$4-$F169))))</f>
        <v/>
      </c>
      <c r="W169" s="22">
        <f>IF($A169="","",IF(COUNTIF($A$2:$A$251,$A169)&gt;1,"Duplicate Application ID",IF($B169="","Missing applicant alias",IF($C169="","Missing program",IF($D169="","Missing term",IF($E169="","Missing delivery site",IF($F169="","Missing received date",IF($H169="","Missing priority",IF($I169="","Missing reviewer",IF($J169="","Missing decision due date",IF($K169="","Missing decision",IF($N169="","Missing applicant response",IF($Q169="","Missing enrollment status",IF(AND($G169&lt;&gt;"",$G169&lt;$F169),"File complete before receipt",IF(AND($J169&lt;&gt;"",$J169&lt;$F169),"Due date before receipt",IF(AND($K169="Pending",$L169&lt;&gt;""),"Pending record has decision date",IF(AND($K169&lt;&gt;"Pending",$L169=""),"Missing decision date",IF(AND($L169&lt;&gt;"",$L169&lt;$F169),"Decision before receipt",IF(AND($M169&lt;&gt;"",$L169=""),"Notification without decision",IF(AND($M169&lt;&gt;"",$L169&lt;&gt;"",$M169&lt;$L169),"Notification before decision",IF(AND(OR($K169="Admit",$K169="Deny",$K169="Waitlist"),$M169=""),"Missing notification date",IF(AND(OR($N169="Accepted",$N169="Declined"),$O169=""),"Missing response date",IF(AND($O169&lt;&gt;"",$N169="Awaiting"),"Awaiting response has response date",IF(AND($O169&lt;&gt;"",$M169=""),"Response without notification",IF(AND($O169&lt;&gt;"",$M169&lt;&gt;"",$O169&lt;$M169),"Response before notification",IF(AND($P169&lt;&gt;"",$O169=""),"Deposit without response date",IF(AND($R169&lt;&gt;"",$R169&gt;Dashboard!$B$4),"Last reviewed after as-of date","OK")))))))))))))))))))))))))))</f>
        <v/>
      </c>
      <c r="X169" s="22">
        <f>IF($A169="","",IF($W169&lt;&gt;"OK","Fix record",IF(AND($K169="Pending",$J169&lt;Dashboard!$B$4),"Decision overdue",IF(AND($K169="Pending",$J169&gt;=Dashboard!$B$4,$J169&lt;=Dashboard!$B$4+Dashboard!$B$8),"Decision due soon",IF(AND(OR($K169="Admit",$K169="Deny",$K169="Waitlist"),$L169&lt;&gt;"",$M169=""),"Send notification",IF(AND($U169&lt;&gt;"",$U169&gt;Dashboard!$B$10),"Notification delayed",IF(AND($K169="Admit",$N169="Awaiting",$M169&lt;&gt;"",Dashboard!$B$4-$M169&gt;=Dashboard!$B$9),"Follow up on response","No action")))))))</f>
        <v/>
      </c>
    </row>
    <row r="170">
      <c r="A170" s="18" t="n"/>
      <c r="B170" s="18" t="n"/>
      <c r="C170" s="18" t="n"/>
      <c r="D170" s="18" t="n"/>
      <c r="E170" s="18" t="n"/>
      <c r="F170" s="19" t="n"/>
      <c r="G170" s="19" t="n"/>
      <c r="H170" s="18" t="n"/>
      <c r="I170" s="18" t="n"/>
      <c r="J170" s="19" t="n"/>
      <c r="K170" s="18" t="n"/>
      <c r="L170" s="19" t="n"/>
      <c r="M170" s="19" t="n"/>
      <c r="N170" s="18" t="n"/>
      <c r="O170" s="19" t="n"/>
      <c r="P170" s="19" t="n"/>
      <c r="Q170" s="18" t="n"/>
      <c r="R170" s="19" t="n"/>
      <c r="S170" s="20" t="n"/>
      <c r="T170" s="21">
        <f>IF($A170="","",IF(OR($F170="",$L170=""),"",MAX(0,$L170-$F170)))</f>
        <v/>
      </c>
      <c r="U170" s="21">
        <f>IF($A170="","",IF(OR($L170="",$M170=""),"",MAX(0,$M170-$L170)))</f>
        <v/>
      </c>
      <c r="V170" s="21">
        <f>IF($A170="","",IF($K170&lt;&gt;"Pending","",IF($F170="","",MAX(0,Dashboard!$B$4-$F170))))</f>
        <v/>
      </c>
      <c r="W170" s="22">
        <f>IF($A170="","",IF(COUNTIF($A$2:$A$251,$A170)&gt;1,"Duplicate Application ID",IF($B170="","Missing applicant alias",IF($C170="","Missing program",IF($D170="","Missing term",IF($E170="","Missing delivery site",IF($F170="","Missing received date",IF($H170="","Missing priority",IF($I170="","Missing reviewer",IF($J170="","Missing decision due date",IF($K170="","Missing decision",IF($N170="","Missing applicant response",IF($Q170="","Missing enrollment status",IF(AND($G170&lt;&gt;"",$G170&lt;$F170),"File complete before receipt",IF(AND($J170&lt;&gt;"",$J170&lt;$F170),"Due date before receipt",IF(AND($K170="Pending",$L170&lt;&gt;""),"Pending record has decision date",IF(AND($K170&lt;&gt;"Pending",$L170=""),"Missing decision date",IF(AND($L170&lt;&gt;"",$L170&lt;$F170),"Decision before receipt",IF(AND($M170&lt;&gt;"",$L170=""),"Notification without decision",IF(AND($M170&lt;&gt;"",$L170&lt;&gt;"",$M170&lt;$L170),"Notification before decision",IF(AND(OR($K170="Admit",$K170="Deny",$K170="Waitlist"),$M170=""),"Missing notification date",IF(AND(OR($N170="Accepted",$N170="Declined"),$O170=""),"Missing response date",IF(AND($O170&lt;&gt;"",$N170="Awaiting"),"Awaiting response has response date",IF(AND($O170&lt;&gt;"",$M170=""),"Response without notification",IF(AND($O170&lt;&gt;"",$M170&lt;&gt;"",$O170&lt;$M170),"Response before notification",IF(AND($P170&lt;&gt;"",$O170=""),"Deposit without response date",IF(AND($R170&lt;&gt;"",$R170&gt;Dashboard!$B$4),"Last reviewed after as-of date","OK")))))))))))))))))))))))))))</f>
        <v/>
      </c>
      <c r="X170" s="22">
        <f>IF($A170="","",IF($W170&lt;&gt;"OK","Fix record",IF(AND($K170="Pending",$J170&lt;Dashboard!$B$4),"Decision overdue",IF(AND($K170="Pending",$J170&gt;=Dashboard!$B$4,$J170&lt;=Dashboard!$B$4+Dashboard!$B$8),"Decision due soon",IF(AND(OR($K170="Admit",$K170="Deny",$K170="Waitlist"),$L170&lt;&gt;"",$M170=""),"Send notification",IF(AND($U170&lt;&gt;"",$U170&gt;Dashboard!$B$10),"Notification delayed",IF(AND($K170="Admit",$N170="Awaiting",$M170&lt;&gt;"",Dashboard!$B$4-$M170&gt;=Dashboard!$B$9),"Follow up on response","No action")))))))</f>
        <v/>
      </c>
    </row>
    <row r="171">
      <c r="A171" s="18" t="n"/>
      <c r="B171" s="18" t="n"/>
      <c r="C171" s="18" t="n"/>
      <c r="D171" s="18" t="n"/>
      <c r="E171" s="18" t="n"/>
      <c r="F171" s="19" t="n"/>
      <c r="G171" s="19" t="n"/>
      <c r="H171" s="18" t="n"/>
      <c r="I171" s="18" t="n"/>
      <c r="J171" s="19" t="n"/>
      <c r="K171" s="18" t="n"/>
      <c r="L171" s="19" t="n"/>
      <c r="M171" s="19" t="n"/>
      <c r="N171" s="18" t="n"/>
      <c r="O171" s="19" t="n"/>
      <c r="P171" s="19" t="n"/>
      <c r="Q171" s="18" t="n"/>
      <c r="R171" s="19" t="n"/>
      <c r="S171" s="20" t="n"/>
      <c r="T171" s="21">
        <f>IF($A171="","",IF(OR($F171="",$L171=""),"",MAX(0,$L171-$F171)))</f>
        <v/>
      </c>
      <c r="U171" s="21">
        <f>IF($A171="","",IF(OR($L171="",$M171=""),"",MAX(0,$M171-$L171)))</f>
        <v/>
      </c>
      <c r="V171" s="21">
        <f>IF($A171="","",IF($K171&lt;&gt;"Pending","",IF($F171="","",MAX(0,Dashboard!$B$4-$F171))))</f>
        <v/>
      </c>
      <c r="W171" s="22">
        <f>IF($A171="","",IF(COUNTIF($A$2:$A$251,$A171)&gt;1,"Duplicate Application ID",IF($B171="","Missing applicant alias",IF($C171="","Missing program",IF($D171="","Missing term",IF($E171="","Missing delivery site",IF($F171="","Missing received date",IF($H171="","Missing priority",IF($I171="","Missing reviewer",IF($J171="","Missing decision due date",IF($K171="","Missing decision",IF($N171="","Missing applicant response",IF($Q171="","Missing enrollment status",IF(AND($G171&lt;&gt;"",$G171&lt;$F171),"File complete before receipt",IF(AND($J171&lt;&gt;"",$J171&lt;$F171),"Due date before receipt",IF(AND($K171="Pending",$L171&lt;&gt;""),"Pending record has decision date",IF(AND($K171&lt;&gt;"Pending",$L171=""),"Missing decision date",IF(AND($L171&lt;&gt;"",$L171&lt;$F171),"Decision before receipt",IF(AND($M171&lt;&gt;"",$L171=""),"Notification without decision",IF(AND($M171&lt;&gt;"",$L171&lt;&gt;"",$M171&lt;$L171),"Notification before decision",IF(AND(OR($K171="Admit",$K171="Deny",$K171="Waitlist"),$M171=""),"Missing notification date",IF(AND(OR($N171="Accepted",$N171="Declined"),$O171=""),"Missing response date",IF(AND($O171&lt;&gt;"",$N171="Awaiting"),"Awaiting response has response date",IF(AND($O171&lt;&gt;"",$M171=""),"Response without notification",IF(AND($O171&lt;&gt;"",$M171&lt;&gt;"",$O171&lt;$M171),"Response before notification",IF(AND($P171&lt;&gt;"",$O171=""),"Deposit without response date",IF(AND($R171&lt;&gt;"",$R171&gt;Dashboard!$B$4),"Last reviewed after as-of date","OK")))))))))))))))))))))))))))</f>
        <v/>
      </c>
      <c r="X171" s="22">
        <f>IF($A171="","",IF($W171&lt;&gt;"OK","Fix record",IF(AND($K171="Pending",$J171&lt;Dashboard!$B$4),"Decision overdue",IF(AND($K171="Pending",$J171&gt;=Dashboard!$B$4,$J171&lt;=Dashboard!$B$4+Dashboard!$B$8),"Decision due soon",IF(AND(OR($K171="Admit",$K171="Deny",$K171="Waitlist"),$L171&lt;&gt;"",$M171=""),"Send notification",IF(AND($U171&lt;&gt;"",$U171&gt;Dashboard!$B$10),"Notification delayed",IF(AND($K171="Admit",$N171="Awaiting",$M171&lt;&gt;"",Dashboard!$B$4-$M171&gt;=Dashboard!$B$9),"Follow up on response","No action")))))))</f>
        <v/>
      </c>
    </row>
    <row r="172">
      <c r="A172" s="18" t="n"/>
      <c r="B172" s="18" t="n"/>
      <c r="C172" s="18" t="n"/>
      <c r="D172" s="18" t="n"/>
      <c r="E172" s="18" t="n"/>
      <c r="F172" s="19" t="n"/>
      <c r="G172" s="19" t="n"/>
      <c r="H172" s="18" t="n"/>
      <c r="I172" s="18" t="n"/>
      <c r="J172" s="19" t="n"/>
      <c r="K172" s="18" t="n"/>
      <c r="L172" s="19" t="n"/>
      <c r="M172" s="19" t="n"/>
      <c r="N172" s="18" t="n"/>
      <c r="O172" s="19" t="n"/>
      <c r="P172" s="19" t="n"/>
      <c r="Q172" s="18" t="n"/>
      <c r="R172" s="19" t="n"/>
      <c r="S172" s="20" t="n"/>
      <c r="T172" s="21">
        <f>IF($A172="","",IF(OR($F172="",$L172=""),"",MAX(0,$L172-$F172)))</f>
        <v/>
      </c>
      <c r="U172" s="21">
        <f>IF($A172="","",IF(OR($L172="",$M172=""),"",MAX(0,$M172-$L172)))</f>
        <v/>
      </c>
      <c r="V172" s="21">
        <f>IF($A172="","",IF($K172&lt;&gt;"Pending","",IF($F172="","",MAX(0,Dashboard!$B$4-$F172))))</f>
        <v/>
      </c>
      <c r="W172" s="22">
        <f>IF($A172="","",IF(COUNTIF($A$2:$A$251,$A172)&gt;1,"Duplicate Application ID",IF($B172="","Missing applicant alias",IF($C172="","Missing program",IF($D172="","Missing term",IF($E172="","Missing delivery site",IF($F172="","Missing received date",IF($H172="","Missing priority",IF($I172="","Missing reviewer",IF($J172="","Missing decision due date",IF($K172="","Missing decision",IF($N172="","Missing applicant response",IF($Q172="","Missing enrollment status",IF(AND($G172&lt;&gt;"",$G172&lt;$F172),"File complete before receipt",IF(AND($J172&lt;&gt;"",$J172&lt;$F172),"Due date before receipt",IF(AND($K172="Pending",$L172&lt;&gt;""),"Pending record has decision date",IF(AND($K172&lt;&gt;"Pending",$L172=""),"Missing decision date",IF(AND($L172&lt;&gt;"",$L172&lt;$F172),"Decision before receipt",IF(AND($M172&lt;&gt;"",$L172=""),"Notification without decision",IF(AND($M172&lt;&gt;"",$L172&lt;&gt;"",$M172&lt;$L172),"Notification before decision",IF(AND(OR($K172="Admit",$K172="Deny",$K172="Waitlist"),$M172=""),"Missing notification date",IF(AND(OR($N172="Accepted",$N172="Declined"),$O172=""),"Missing response date",IF(AND($O172&lt;&gt;"",$N172="Awaiting"),"Awaiting response has response date",IF(AND($O172&lt;&gt;"",$M172=""),"Response without notification",IF(AND($O172&lt;&gt;"",$M172&lt;&gt;"",$O172&lt;$M172),"Response before notification",IF(AND($P172&lt;&gt;"",$O172=""),"Deposit without response date",IF(AND($R172&lt;&gt;"",$R172&gt;Dashboard!$B$4),"Last reviewed after as-of date","OK")))))))))))))))))))))))))))</f>
        <v/>
      </c>
      <c r="X172" s="22">
        <f>IF($A172="","",IF($W172&lt;&gt;"OK","Fix record",IF(AND($K172="Pending",$J172&lt;Dashboard!$B$4),"Decision overdue",IF(AND($K172="Pending",$J172&gt;=Dashboard!$B$4,$J172&lt;=Dashboard!$B$4+Dashboard!$B$8),"Decision due soon",IF(AND(OR($K172="Admit",$K172="Deny",$K172="Waitlist"),$L172&lt;&gt;"",$M172=""),"Send notification",IF(AND($U172&lt;&gt;"",$U172&gt;Dashboard!$B$10),"Notification delayed",IF(AND($K172="Admit",$N172="Awaiting",$M172&lt;&gt;"",Dashboard!$B$4-$M172&gt;=Dashboard!$B$9),"Follow up on response","No action")))))))</f>
        <v/>
      </c>
    </row>
    <row r="173">
      <c r="A173" s="18" t="n"/>
      <c r="B173" s="18" t="n"/>
      <c r="C173" s="18" t="n"/>
      <c r="D173" s="18" t="n"/>
      <c r="E173" s="18" t="n"/>
      <c r="F173" s="19" t="n"/>
      <c r="G173" s="19" t="n"/>
      <c r="H173" s="18" t="n"/>
      <c r="I173" s="18" t="n"/>
      <c r="J173" s="19" t="n"/>
      <c r="K173" s="18" t="n"/>
      <c r="L173" s="19" t="n"/>
      <c r="M173" s="19" t="n"/>
      <c r="N173" s="18" t="n"/>
      <c r="O173" s="19" t="n"/>
      <c r="P173" s="19" t="n"/>
      <c r="Q173" s="18" t="n"/>
      <c r="R173" s="19" t="n"/>
      <c r="S173" s="20" t="n"/>
      <c r="T173" s="21">
        <f>IF($A173="","",IF(OR($F173="",$L173=""),"",MAX(0,$L173-$F173)))</f>
        <v/>
      </c>
      <c r="U173" s="21">
        <f>IF($A173="","",IF(OR($L173="",$M173=""),"",MAX(0,$M173-$L173)))</f>
        <v/>
      </c>
      <c r="V173" s="21">
        <f>IF($A173="","",IF($K173&lt;&gt;"Pending","",IF($F173="","",MAX(0,Dashboard!$B$4-$F173))))</f>
        <v/>
      </c>
      <c r="W173" s="22">
        <f>IF($A173="","",IF(COUNTIF($A$2:$A$251,$A173)&gt;1,"Duplicate Application ID",IF($B173="","Missing applicant alias",IF($C173="","Missing program",IF($D173="","Missing term",IF($E173="","Missing delivery site",IF($F173="","Missing received date",IF($H173="","Missing priority",IF($I173="","Missing reviewer",IF($J173="","Missing decision due date",IF($K173="","Missing decision",IF($N173="","Missing applicant response",IF($Q173="","Missing enrollment status",IF(AND($G173&lt;&gt;"",$G173&lt;$F173),"File complete before receipt",IF(AND($J173&lt;&gt;"",$J173&lt;$F173),"Due date before receipt",IF(AND($K173="Pending",$L173&lt;&gt;""),"Pending record has decision date",IF(AND($K173&lt;&gt;"Pending",$L173=""),"Missing decision date",IF(AND($L173&lt;&gt;"",$L173&lt;$F173),"Decision before receipt",IF(AND($M173&lt;&gt;"",$L173=""),"Notification without decision",IF(AND($M173&lt;&gt;"",$L173&lt;&gt;"",$M173&lt;$L173),"Notification before decision",IF(AND(OR($K173="Admit",$K173="Deny",$K173="Waitlist"),$M173=""),"Missing notification date",IF(AND(OR($N173="Accepted",$N173="Declined"),$O173=""),"Missing response date",IF(AND($O173&lt;&gt;"",$N173="Awaiting"),"Awaiting response has response date",IF(AND($O173&lt;&gt;"",$M173=""),"Response without notification",IF(AND($O173&lt;&gt;"",$M173&lt;&gt;"",$O173&lt;$M173),"Response before notification",IF(AND($P173&lt;&gt;"",$O173=""),"Deposit without response date",IF(AND($R173&lt;&gt;"",$R173&gt;Dashboard!$B$4),"Last reviewed after as-of date","OK")))))))))))))))))))))))))))</f>
        <v/>
      </c>
      <c r="X173" s="22">
        <f>IF($A173="","",IF($W173&lt;&gt;"OK","Fix record",IF(AND($K173="Pending",$J173&lt;Dashboard!$B$4),"Decision overdue",IF(AND($K173="Pending",$J173&gt;=Dashboard!$B$4,$J173&lt;=Dashboard!$B$4+Dashboard!$B$8),"Decision due soon",IF(AND(OR($K173="Admit",$K173="Deny",$K173="Waitlist"),$L173&lt;&gt;"",$M173=""),"Send notification",IF(AND($U173&lt;&gt;"",$U173&gt;Dashboard!$B$10),"Notification delayed",IF(AND($K173="Admit",$N173="Awaiting",$M173&lt;&gt;"",Dashboard!$B$4-$M173&gt;=Dashboard!$B$9),"Follow up on response","No action")))))))</f>
        <v/>
      </c>
    </row>
    <row r="174">
      <c r="A174" s="18" t="n"/>
      <c r="B174" s="18" t="n"/>
      <c r="C174" s="18" t="n"/>
      <c r="D174" s="18" t="n"/>
      <c r="E174" s="18" t="n"/>
      <c r="F174" s="19" t="n"/>
      <c r="G174" s="19" t="n"/>
      <c r="H174" s="18" t="n"/>
      <c r="I174" s="18" t="n"/>
      <c r="J174" s="19" t="n"/>
      <c r="K174" s="18" t="n"/>
      <c r="L174" s="19" t="n"/>
      <c r="M174" s="19" t="n"/>
      <c r="N174" s="18" t="n"/>
      <c r="O174" s="19" t="n"/>
      <c r="P174" s="19" t="n"/>
      <c r="Q174" s="18" t="n"/>
      <c r="R174" s="19" t="n"/>
      <c r="S174" s="20" t="n"/>
      <c r="T174" s="21">
        <f>IF($A174="","",IF(OR($F174="",$L174=""),"",MAX(0,$L174-$F174)))</f>
        <v/>
      </c>
      <c r="U174" s="21">
        <f>IF($A174="","",IF(OR($L174="",$M174=""),"",MAX(0,$M174-$L174)))</f>
        <v/>
      </c>
      <c r="V174" s="21">
        <f>IF($A174="","",IF($K174&lt;&gt;"Pending","",IF($F174="","",MAX(0,Dashboard!$B$4-$F174))))</f>
        <v/>
      </c>
      <c r="W174" s="22">
        <f>IF($A174="","",IF(COUNTIF($A$2:$A$251,$A174)&gt;1,"Duplicate Application ID",IF($B174="","Missing applicant alias",IF($C174="","Missing program",IF($D174="","Missing term",IF($E174="","Missing delivery site",IF($F174="","Missing received date",IF($H174="","Missing priority",IF($I174="","Missing reviewer",IF($J174="","Missing decision due date",IF($K174="","Missing decision",IF($N174="","Missing applicant response",IF($Q174="","Missing enrollment status",IF(AND($G174&lt;&gt;"",$G174&lt;$F174),"File complete before receipt",IF(AND($J174&lt;&gt;"",$J174&lt;$F174),"Due date before receipt",IF(AND($K174="Pending",$L174&lt;&gt;""),"Pending record has decision date",IF(AND($K174&lt;&gt;"Pending",$L174=""),"Missing decision date",IF(AND($L174&lt;&gt;"",$L174&lt;$F174),"Decision before receipt",IF(AND($M174&lt;&gt;"",$L174=""),"Notification without decision",IF(AND($M174&lt;&gt;"",$L174&lt;&gt;"",$M174&lt;$L174),"Notification before decision",IF(AND(OR($K174="Admit",$K174="Deny",$K174="Waitlist"),$M174=""),"Missing notification date",IF(AND(OR($N174="Accepted",$N174="Declined"),$O174=""),"Missing response date",IF(AND($O174&lt;&gt;"",$N174="Awaiting"),"Awaiting response has response date",IF(AND($O174&lt;&gt;"",$M174=""),"Response without notification",IF(AND($O174&lt;&gt;"",$M174&lt;&gt;"",$O174&lt;$M174),"Response before notification",IF(AND($P174&lt;&gt;"",$O174=""),"Deposit without response date",IF(AND($R174&lt;&gt;"",$R174&gt;Dashboard!$B$4),"Last reviewed after as-of date","OK")))))))))))))))))))))))))))</f>
        <v/>
      </c>
      <c r="X174" s="22">
        <f>IF($A174="","",IF($W174&lt;&gt;"OK","Fix record",IF(AND($K174="Pending",$J174&lt;Dashboard!$B$4),"Decision overdue",IF(AND($K174="Pending",$J174&gt;=Dashboard!$B$4,$J174&lt;=Dashboard!$B$4+Dashboard!$B$8),"Decision due soon",IF(AND(OR($K174="Admit",$K174="Deny",$K174="Waitlist"),$L174&lt;&gt;"",$M174=""),"Send notification",IF(AND($U174&lt;&gt;"",$U174&gt;Dashboard!$B$10),"Notification delayed",IF(AND($K174="Admit",$N174="Awaiting",$M174&lt;&gt;"",Dashboard!$B$4-$M174&gt;=Dashboard!$B$9),"Follow up on response","No action")))))))</f>
        <v/>
      </c>
    </row>
    <row r="175">
      <c r="A175" s="18" t="n"/>
      <c r="B175" s="18" t="n"/>
      <c r="C175" s="18" t="n"/>
      <c r="D175" s="18" t="n"/>
      <c r="E175" s="18" t="n"/>
      <c r="F175" s="19" t="n"/>
      <c r="G175" s="19" t="n"/>
      <c r="H175" s="18" t="n"/>
      <c r="I175" s="18" t="n"/>
      <c r="J175" s="19" t="n"/>
      <c r="K175" s="18" t="n"/>
      <c r="L175" s="19" t="n"/>
      <c r="M175" s="19" t="n"/>
      <c r="N175" s="18" t="n"/>
      <c r="O175" s="19" t="n"/>
      <c r="P175" s="19" t="n"/>
      <c r="Q175" s="18" t="n"/>
      <c r="R175" s="19" t="n"/>
      <c r="S175" s="20" t="n"/>
      <c r="T175" s="21">
        <f>IF($A175="","",IF(OR($F175="",$L175=""),"",MAX(0,$L175-$F175)))</f>
        <v/>
      </c>
      <c r="U175" s="21">
        <f>IF($A175="","",IF(OR($L175="",$M175=""),"",MAX(0,$M175-$L175)))</f>
        <v/>
      </c>
      <c r="V175" s="21">
        <f>IF($A175="","",IF($K175&lt;&gt;"Pending","",IF($F175="","",MAX(0,Dashboard!$B$4-$F175))))</f>
        <v/>
      </c>
      <c r="W175" s="22">
        <f>IF($A175="","",IF(COUNTIF($A$2:$A$251,$A175)&gt;1,"Duplicate Application ID",IF($B175="","Missing applicant alias",IF($C175="","Missing program",IF($D175="","Missing term",IF($E175="","Missing delivery site",IF($F175="","Missing received date",IF($H175="","Missing priority",IF($I175="","Missing reviewer",IF($J175="","Missing decision due date",IF($K175="","Missing decision",IF($N175="","Missing applicant response",IF($Q175="","Missing enrollment status",IF(AND($G175&lt;&gt;"",$G175&lt;$F175),"File complete before receipt",IF(AND($J175&lt;&gt;"",$J175&lt;$F175),"Due date before receipt",IF(AND($K175="Pending",$L175&lt;&gt;""),"Pending record has decision date",IF(AND($K175&lt;&gt;"Pending",$L175=""),"Missing decision date",IF(AND($L175&lt;&gt;"",$L175&lt;$F175),"Decision before receipt",IF(AND($M175&lt;&gt;"",$L175=""),"Notification without decision",IF(AND($M175&lt;&gt;"",$L175&lt;&gt;"",$M175&lt;$L175),"Notification before decision",IF(AND(OR($K175="Admit",$K175="Deny",$K175="Waitlist"),$M175=""),"Missing notification date",IF(AND(OR($N175="Accepted",$N175="Declined"),$O175=""),"Missing response date",IF(AND($O175&lt;&gt;"",$N175="Awaiting"),"Awaiting response has response date",IF(AND($O175&lt;&gt;"",$M175=""),"Response without notification",IF(AND($O175&lt;&gt;"",$M175&lt;&gt;"",$O175&lt;$M175),"Response before notification",IF(AND($P175&lt;&gt;"",$O175=""),"Deposit without response date",IF(AND($R175&lt;&gt;"",$R175&gt;Dashboard!$B$4),"Last reviewed after as-of date","OK")))))))))))))))))))))))))))</f>
        <v/>
      </c>
      <c r="X175" s="22">
        <f>IF($A175="","",IF($W175&lt;&gt;"OK","Fix record",IF(AND($K175="Pending",$J175&lt;Dashboard!$B$4),"Decision overdue",IF(AND($K175="Pending",$J175&gt;=Dashboard!$B$4,$J175&lt;=Dashboard!$B$4+Dashboard!$B$8),"Decision due soon",IF(AND(OR($K175="Admit",$K175="Deny",$K175="Waitlist"),$L175&lt;&gt;"",$M175=""),"Send notification",IF(AND($U175&lt;&gt;"",$U175&gt;Dashboard!$B$10),"Notification delayed",IF(AND($K175="Admit",$N175="Awaiting",$M175&lt;&gt;"",Dashboard!$B$4-$M175&gt;=Dashboard!$B$9),"Follow up on response","No action")))))))</f>
        <v/>
      </c>
    </row>
    <row r="176">
      <c r="A176" s="18" t="n"/>
      <c r="B176" s="18" t="n"/>
      <c r="C176" s="18" t="n"/>
      <c r="D176" s="18" t="n"/>
      <c r="E176" s="18" t="n"/>
      <c r="F176" s="19" t="n"/>
      <c r="G176" s="19" t="n"/>
      <c r="H176" s="18" t="n"/>
      <c r="I176" s="18" t="n"/>
      <c r="J176" s="19" t="n"/>
      <c r="K176" s="18" t="n"/>
      <c r="L176" s="19" t="n"/>
      <c r="M176" s="19" t="n"/>
      <c r="N176" s="18" t="n"/>
      <c r="O176" s="19" t="n"/>
      <c r="P176" s="19" t="n"/>
      <c r="Q176" s="18" t="n"/>
      <c r="R176" s="19" t="n"/>
      <c r="S176" s="20" t="n"/>
      <c r="T176" s="21">
        <f>IF($A176="","",IF(OR($F176="",$L176=""),"",MAX(0,$L176-$F176)))</f>
        <v/>
      </c>
      <c r="U176" s="21">
        <f>IF($A176="","",IF(OR($L176="",$M176=""),"",MAX(0,$M176-$L176)))</f>
        <v/>
      </c>
      <c r="V176" s="21">
        <f>IF($A176="","",IF($K176&lt;&gt;"Pending","",IF($F176="","",MAX(0,Dashboard!$B$4-$F176))))</f>
        <v/>
      </c>
      <c r="W176" s="22">
        <f>IF($A176="","",IF(COUNTIF($A$2:$A$251,$A176)&gt;1,"Duplicate Application ID",IF($B176="","Missing applicant alias",IF($C176="","Missing program",IF($D176="","Missing term",IF($E176="","Missing delivery site",IF($F176="","Missing received date",IF($H176="","Missing priority",IF($I176="","Missing reviewer",IF($J176="","Missing decision due date",IF($K176="","Missing decision",IF($N176="","Missing applicant response",IF($Q176="","Missing enrollment status",IF(AND($G176&lt;&gt;"",$G176&lt;$F176),"File complete before receipt",IF(AND($J176&lt;&gt;"",$J176&lt;$F176),"Due date before receipt",IF(AND($K176="Pending",$L176&lt;&gt;""),"Pending record has decision date",IF(AND($K176&lt;&gt;"Pending",$L176=""),"Missing decision date",IF(AND($L176&lt;&gt;"",$L176&lt;$F176),"Decision before receipt",IF(AND($M176&lt;&gt;"",$L176=""),"Notification without decision",IF(AND($M176&lt;&gt;"",$L176&lt;&gt;"",$M176&lt;$L176),"Notification before decision",IF(AND(OR($K176="Admit",$K176="Deny",$K176="Waitlist"),$M176=""),"Missing notification date",IF(AND(OR($N176="Accepted",$N176="Declined"),$O176=""),"Missing response date",IF(AND($O176&lt;&gt;"",$N176="Awaiting"),"Awaiting response has response date",IF(AND($O176&lt;&gt;"",$M176=""),"Response without notification",IF(AND($O176&lt;&gt;"",$M176&lt;&gt;"",$O176&lt;$M176),"Response before notification",IF(AND($P176&lt;&gt;"",$O176=""),"Deposit without response date",IF(AND($R176&lt;&gt;"",$R176&gt;Dashboard!$B$4),"Last reviewed after as-of date","OK")))))))))))))))))))))))))))</f>
        <v/>
      </c>
      <c r="X176" s="22">
        <f>IF($A176="","",IF($W176&lt;&gt;"OK","Fix record",IF(AND($K176="Pending",$J176&lt;Dashboard!$B$4),"Decision overdue",IF(AND($K176="Pending",$J176&gt;=Dashboard!$B$4,$J176&lt;=Dashboard!$B$4+Dashboard!$B$8),"Decision due soon",IF(AND(OR($K176="Admit",$K176="Deny",$K176="Waitlist"),$L176&lt;&gt;"",$M176=""),"Send notification",IF(AND($U176&lt;&gt;"",$U176&gt;Dashboard!$B$10),"Notification delayed",IF(AND($K176="Admit",$N176="Awaiting",$M176&lt;&gt;"",Dashboard!$B$4-$M176&gt;=Dashboard!$B$9),"Follow up on response","No action")))))))</f>
        <v/>
      </c>
    </row>
    <row r="177">
      <c r="A177" s="18" t="n"/>
      <c r="B177" s="18" t="n"/>
      <c r="C177" s="18" t="n"/>
      <c r="D177" s="18" t="n"/>
      <c r="E177" s="18" t="n"/>
      <c r="F177" s="19" t="n"/>
      <c r="G177" s="19" t="n"/>
      <c r="H177" s="18" t="n"/>
      <c r="I177" s="18" t="n"/>
      <c r="J177" s="19" t="n"/>
      <c r="K177" s="18" t="n"/>
      <c r="L177" s="19" t="n"/>
      <c r="M177" s="19" t="n"/>
      <c r="N177" s="18" t="n"/>
      <c r="O177" s="19" t="n"/>
      <c r="P177" s="19" t="n"/>
      <c r="Q177" s="18" t="n"/>
      <c r="R177" s="19" t="n"/>
      <c r="S177" s="20" t="n"/>
      <c r="T177" s="21">
        <f>IF($A177="","",IF(OR($F177="",$L177=""),"",MAX(0,$L177-$F177)))</f>
        <v/>
      </c>
      <c r="U177" s="21">
        <f>IF($A177="","",IF(OR($L177="",$M177=""),"",MAX(0,$M177-$L177)))</f>
        <v/>
      </c>
      <c r="V177" s="21">
        <f>IF($A177="","",IF($K177&lt;&gt;"Pending","",IF($F177="","",MAX(0,Dashboard!$B$4-$F177))))</f>
        <v/>
      </c>
      <c r="W177" s="22">
        <f>IF($A177="","",IF(COUNTIF($A$2:$A$251,$A177)&gt;1,"Duplicate Application ID",IF($B177="","Missing applicant alias",IF($C177="","Missing program",IF($D177="","Missing term",IF($E177="","Missing delivery site",IF($F177="","Missing received date",IF($H177="","Missing priority",IF($I177="","Missing reviewer",IF($J177="","Missing decision due date",IF($K177="","Missing decision",IF($N177="","Missing applicant response",IF($Q177="","Missing enrollment status",IF(AND($G177&lt;&gt;"",$G177&lt;$F177),"File complete before receipt",IF(AND($J177&lt;&gt;"",$J177&lt;$F177),"Due date before receipt",IF(AND($K177="Pending",$L177&lt;&gt;""),"Pending record has decision date",IF(AND($K177&lt;&gt;"Pending",$L177=""),"Missing decision date",IF(AND($L177&lt;&gt;"",$L177&lt;$F177),"Decision before receipt",IF(AND($M177&lt;&gt;"",$L177=""),"Notification without decision",IF(AND($M177&lt;&gt;"",$L177&lt;&gt;"",$M177&lt;$L177),"Notification before decision",IF(AND(OR($K177="Admit",$K177="Deny",$K177="Waitlist"),$M177=""),"Missing notification date",IF(AND(OR($N177="Accepted",$N177="Declined"),$O177=""),"Missing response date",IF(AND($O177&lt;&gt;"",$N177="Awaiting"),"Awaiting response has response date",IF(AND($O177&lt;&gt;"",$M177=""),"Response without notification",IF(AND($O177&lt;&gt;"",$M177&lt;&gt;"",$O177&lt;$M177),"Response before notification",IF(AND($P177&lt;&gt;"",$O177=""),"Deposit without response date",IF(AND($R177&lt;&gt;"",$R177&gt;Dashboard!$B$4),"Last reviewed after as-of date","OK")))))))))))))))))))))))))))</f>
        <v/>
      </c>
      <c r="X177" s="22">
        <f>IF($A177="","",IF($W177&lt;&gt;"OK","Fix record",IF(AND($K177="Pending",$J177&lt;Dashboard!$B$4),"Decision overdue",IF(AND($K177="Pending",$J177&gt;=Dashboard!$B$4,$J177&lt;=Dashboard!$B$4+Dashboard!$B$8),"Decision due soon",IF(AND(OR($K177="Admit",$K177="Deny",$K177="Waitlist"),$L177&lt;&gt;"",$M177=""),"Send notification",IF(AND($U177&lt;&gt;"",$U177&gt;Dashboard!$B$10),"Notification delayed",IF(AND($K177="Admit",$N177="Awaiting",$M177&lt;&gt;"",Dashboard!$B$4-$M177&gt;=Dashboard!$B$9),"Follow up on response","No action")))))))</f>
        <v/>
      </c>
    </row>
    <row r="178">
      <c r="A178" s="18" t="n"/>
      <c r="B178" s="18" t="n"/>
      <c r="C178" s="18" t="n"/>
      <c r="D178" s="18" t="n"/>
      <c r="E178" s="18" t="n"/>
      <c r="F178" s="19" t="n"/>
      <c r="G178" s="19" t="n"/>
      <c r="H178" s="18" t="n"/>
      <c r="I178" s="18" t="n"/>
      <c r="J178" s="19" t="n"/>
      <c r="K178" s="18" t="n"/>
      <c r="L178" s="19" t="n"/>
      <c r="M178" s="19" t="n"/>
      <c r="N178" s="18" t="n"/>
      <c r="O178" s="19" t="n"/>
      <c r="P178" s="19" t="n"/>
      <c r="Q178" s="18" t="n"/>
      <c r="R178" s="19" t="n"/>
      <c r="S178" s="20" t="n"/>
      <c r="T178" s="21">
        <f>IF($A178="","",IF(OR($F178="",$L178=""),"",MAX(0,$L178-$F178)))</f>
        <v/>
      </c>
      <c r="U178" s="21">
        <f>IF($A178="","",IF(OR($L178="",$M178=""),"",MAX(0,$M178-$L178)))</f>
        <v/>
      </c>
      <c r="V178" s="21">
        <f>IF($A178="","",IF($K178&lt;&gt;"Pending","",IF($F178="","",MAX(0,Dashboard!$B$4-$F178))))</f>
        <v/>
      </c>
      <c r="W178" s="22">
        <f>IF($A178="","",IF(COUNTIF($A$2:$A$251,$A178)&gt;1,"Duplicate Application ID",IF($B178="","Missing applicant alias",IF($C178="","Missing program",IF($D178="","Missing term",IF($E178="","Missing delivery site",IF($F178="","Missing received date",IF($H178="","Missing priority",IF($I178="","Missing reviewer",IF($J178="","Missing decision due date",IF($K178="","Missing decision",IF($N178="","Missing applicant response",IF($Q178="","Missing enrollment status",IF(AND($G178&lt;&gt;"",$G178&lt;$F178),"File complete before receipt",IF(AND($J178&lt;&gt;"",$J178&lt;$F178),"Due date before receipt",IF(AND($K178="Pending",$L178&lt;&gt;""),"Pending record has decision date",IF(AND($K178&lt;&gt;"Pending",$L178=""),"Missing decision date",IF(AND($L178&lt;&gt;"",$L178&lt;$F178),"Decision before receipt",IF(AND($M178&lt;&gt;"",$L178=""),"Notification without decision",IF(AND($M178&lt;&gt;"",$L178&lt;&gt;"",$M178&lt;$L178),"Notification before decision",IF(AND(OR($K178="Admit",$K178="Deny",$K178="Waitlist"),$M178=""),"Missing notification date",IF(AND(OR($N178="Accepted",$N178="Declined"),$O178=""),"Missing response date",IF(AND($O178&lt;&gt;"",$N178="Awaiting"),"Awaiting response has response date",IF(AND($O178&lt;&gt;"",$M178=""),"Response without notification",IF(AND($O178&lt;&gt;"",$M178&lt;&gt;"",$O178&lt;$M178),"Response before notification",IF(AND($P178&lt;&gt;"",$O178=""),"Deposit without response date",IF(AND($R178&lt;&gt;"",$R178&gt;Dashboard!$B$4),"Last reviewed after as-of date","OK")))))))))))))))))))))))))))</f>
        <v/>
      </c>
      <c r="X178" s="22">
        <f>IF($A178="","",IF($W178&lt;&gt;"OK","Fix record",IF(AND($K178="Pending",$J178&lt;Dashboard!$B$4),"Decision overdue",IF(AND($K178="Pending",$J178&gt;=Dashboard!$B$4,$J178&lt;=Dashboard!$B$4+Dashboard!$B$8),"Decision due soon",IF(AND(OR($K178="Admit",$K178="Deny",$K178="Waitlist"),$L178&lt;&gt;"",$M178=""),"Send notification",IF(AND($U178&lt;&gt;"",$U178&gt;Dashboard!$B$10),"Notification delayed",IF(AND($K178="Admit",$N178="Awaiting",$M178&lt;&gt;"",Dashboard!$B$4-$M178&gt;=Dashboard!$B$9),"Follow up on response","No action")))))))</f>
        <v/>
      </c>
    </row>
    <row r="179">
      <c r="A179" s="18" t="n"/>
      <c r="B179" s="18" t="n"/>
      <c r="C179" s="18" t="n"/>
      <c r="D179" s="18" t="n"/>
      <c r="E179" s="18" t="n"/>
      <c r="F179" s="19" t="n"/>
      <c r="G179" s="19" t="n"/>
      <c r="H179" s="18" t="n"/>
      <c r="I179" s="18" t="n"/>
      <c r="J179" s="19" t="n"/>
      <c r="K179" s="18" t="n"/>
      <c r="L179" s="19" t="n"/>
      <c r="M179" s="19" t="n"/>
      <c r="N179" s="18" t="n"/>
      <c r="O179" s="19" t="n"/>
      <c r="P179" s="19" t="n"/>
      <c r="Q179" s="18" t="n"/>
      <c r="R179" s="19" t="n"/>
      <c r="S179" s="20" t="n"/>
      <c r="T179" s="21">
        <f>IF($A179="","",IF(OR($F179="",$L179=""),"",MAX(0,$L179-$F179)))</f>
        <v/>
      </c>
      <c r="U179" s="21">
        <f>IF($A179="","",IF(OR($L179="",$M179=""),"",MAX(0,$M179-$L179)))</f>
        <v/>
      </c>
      <c r="V179" s="21">
        <f>IF($A179="","",IF($K179&lt;&gt;"Pending","",IF($F179="","",MAX(0,Dashboard!$B$4-$F179))))</f>
        <v/>
      </c>
      <c r="W179" s="22">
        <f>IF($A179="","",IF(COUNTIF($A$2:$A$251,$A179)&gt;1,"Duplicate Application ID",IF($B179="","Missing applicant alias",IF($C179="","Missing program",IF($D179="","Missing term",IF($E179="","Missing delivery site",IF($F179="","Missing received date",IF($H179="","Missing priority",IF($I179="","Missing reviewer",IF($J179="","Missing decision due date",IF($K179="","Missing decision",IF($N179="","Missing applicant response",IF($Q179="","Missing enrollment status",IF(AND($G179&lt;&gt;"",$G179&lt;$F179),"File complete before receipt",IF(AND($J179&lt;&gt;"",$J179&lt;$F179),"Due date before receipt",IF(AND($K179="Pending",$L179&lt;&gt;""),"Pending record has decision date",IF(AND($K179&lt;&gt;"Pending",$L179=""),"Missing decision date",IF(AND($L179&lt;&gt;"",$L179&lt;$F179),"Decision before receipt",IF(AND($M179&lt;&gt;"",$L179=""),"Notification without decision",IF(AND($M179&lt;&gt;"",$L179&lt;&gt;"",$M179&lt;$L179),"Notification before decision",IF(AND(OR($K179="Admit",$K179="Deny",$K179="Waitlist"),$M179=""),"Missing notification date",IF(AND(OR($N179="Accepted",$N179="Declined"),$O179=""),"Missing response date",IF(AND($O179&lt;&gt;"",$N179="Awaiting"),"Awaiting response has response date",IF(AND($O179&lt;&gt;"",$M179=""),"Response without notification",IF(AND($O179&lt;&gt;"",$M179&lt;&gt;"",$O179&lt;$M179),"Response before notification",IF(AND($P179&lt;&gt;"",$O179=""),"Deposit without response date",IF(AND($R179&lt;&gt;"",$R179&gt;Dashboard!$B$4),"Last reviewed after as-of date","OK")))))))))))))))))))))))))))</f>
        <v/>
      </c>
      <c r="X179" s="22">
        <f>IF($A179="","",IF($W179&lt;&gt;"OK","Fix record",IF(AND($K179="Pending",$J179&lt;Dashboard!$B$4),"Decision overdue",IF(AND($K179="Pending",$J179&gt;=Dashboard!$B$4,$J179&lt;=Dashboard!$B$4+Dashboard!$B$8),"Decision due soon",IF(AND(OR($K179="Admit",$K179="Deny",$K179="Waitlist"),$L179&lt;&gt;"",$M179=""),"Send notification",IF(AND($U179&lt;&gt;"",$U179&gt;Dashboard!$B$10),"Notification delayed",IF(AND($K179="Admit",$N179="Awaiting",$M179&lt;&gt;"",Dashboard!$B$4-$M179&gt;=Dashboard!$B$9),"Follow up on response","No action")))))))</f>
        <v/>
      </c>
    </row>
    <row r="180">
      <c r="A180" s="18" t="n"/>
      <c r="B180" s="18" t="n"/>
      <c r="C180" s="18" t="n"/>
      <c r="D180" s="18" t="n"/>
      <c r="E180" s="18" t="n"/>
      <c r="F180" s="19" t="n"/>
      <c r="G180" s="19" t="n"/>
      <c r="H180" s="18" t="n"/>
      <c r="I180" s="18" t="n"/>
      <c r="J180" s="19" t="n"/>
      <c r="K180" s="18" t="n"/>
      <c r="L180" s="19" t="n"/>
      <c r="M180" s="19" t="n"/>
      <c r="N180" s="18" t="n"/>
      <c r="O180" s="19" t="n"/>
      <c r="P180" s="19" t="n"/>
      <c r="Q180" s="18" t="n"/>
      <c r="R180" s="19" t="n"/>
      <c r="S180" s="20" t="n"/>
      <c r="T180" s="21">
        <f>IF($A180="","",IF(OR($F180="",$L180=""),"",MAX(0,$L180-$F180)))</f>
        <v/>
      </c>
      <c r="U180" s="21">
        <f>IF($A180="","",IF(OR($L180="",$M180=""),"",MAX(0,$M180-$L180)))</f>
        <v/>
      </c>
      <c r="V180" s="21">
        <f>IF($A180="","",IF($K180&lt;&gt;"Pending","",IF($F180="","",MAX(0,Dashboard!$B$4-$F180))))</f>
        <v/>
      </c>
      <c r="W180" s="22">
        <f>IF($A180="","",IF(COUNTIF($A$2:$A$251,$A180)&gt;1,"Duplicate Application ID",IF($B180="","Missing applicant alias",IF($C180="","Missing program",IF($D180="","Missing term",IF($E180="","Missing delivery site",IF($F180="","Missing received date",IF($H180="","Missing priority",IF($I180="","Missing reviewer",IF($J180="","Missing decision due date",IF($K180="","Missing decision",IF($N180="","Missing applicant response",IF($Q180="","Missing enrollment status",IF(AND($G180&lt;&gt;"",$G180&lt;$F180),"File complete before receipt",IF(AND($J180&lt;&gt;"",$J180&lt;$F180),"Due date before receipt",IF(AND($K180="Pending",$L180&lt;&gt;""),"Pending record has decision date",IF(AND($K180&lt;&gt;"Pending",$L180=""),"Missing decision date",IF(AND($L180&lt;&gt;"",$L180&lt;$F180),"Decision before receipt",IF(AND($M180&lt;&gt;"",$L180=""),"Notification without decision",IF(AND($M180&lt;&gt;"",$L180&lt;&gt;"",$M180&lt;$L180),"Notification before decision",IF(AND(OR($K180="Admit",$K180="Deny",$K180="Waitlist"),$M180=""),"Missing notification date",IF(AND(OR($N180="Accepted",$N180="Declined"),$O180=""),"Missing response date",IF(AND($O180&lt;&gt;"",$N180="Awaiting"),"Awaiting response has response date",IF(AND($O180&lt;&gt;"",$M180=""),"Response without notification",IF(AND($O180&lt;&gt;"",$M180&lt;&gt;"",$O180&lt;$M180),"Response before notification",IF(AND($P180&lt;&gt;"",$O180=""),"Deposit without response date",IF(AND($R180&lt;&gt;"",$R180&gt;Dashboard!$B$4),"Last reviewed after as-of date","OK")))))))))))))))))))))))))))</f>
        <v/>
      </c>
      <c r="X180" s="22">
        <f>IF($A180="","",IF($W180&lt;&gt;"OK","Fix record",IF(AND($K180="Pending",$J180&lt;Dashboard!$B$4),"Decision overdue",IF(AND($K180="Pending",$J180&gt;=Dashboard!$B$4,$J180&lt;=Dashboard!$B$4+Dashboard!$B$8),"Decision due soon",IF(AND(OR($K180="Admit",$K180="Deny",$K180="Waitlist"),$L180&lt;&gt;"",$M180=""),"Send notification",IF(AND($U180&lt;&gt;"",$U180&gt;Dashboard!$B$10),"Notification delayed",IF(AND($K180="Admit",$N180="Awaiting",$M180&lt;&gt;"",Dashboard!$B$4-$M180&gt;=Dashboard!$B$9),"Follow up on response","No action")))))))</f>
        <v/>
      </c>
    </row>
    <row r="181">
      <c r="A181" s="18" t="n"/>
      <c r="B181" s="18" t="n"/>
      <c r="C181" s="18" t="n"/>
      <c r="D181" s="18" t="n"/>
      <c r="E181" s="18" t="n"/>
      <c r="F181" s="19" t="n"/>
      <c r="G181" s="19" t="n"/>
      <c r="H181" s="18" t="n"/>
      <c r="I181" s="18" t="n"/>
      <c r="J181" s="19" t="n"/>
      <c r="K181" s="18" t="n"/>
      <c r="L181" s="19" t="n"/>
      <c r="M181" s="19" t="n"/>
      <c r="N181" s="18" t="n"/>
      <c r="O181" s="19" t="n"/>
      <c r="P181" s="19" t="n"/>
      <c r="Q181" s="18" t="n"/>
      <c r="R181" s="19" t="n"/>
      <c r="S181" s="20" t="n"/>
      <c r="T181" s="21">
        <f>IF($A181="","",IF(OR($F181="",$L181=""),"",MAX(0,$L181-$F181)))</f>
        <v/>
      </c>
      <c r="U181" s="21">
        <f>IF($A181="","",IF(OR($L181="",$M181=""),"",MAX(0,$M181-$L181)))</f>
        <v/>
      </c>
      <c r="V181" s="21">
        <f>IF($A181="","",IF($K181&lt;&gt;"Pending","",IF($F181="","",MAX(0,Dashboard!$B$4-$F181))))</f>
        <v/>
      </c>
      <c r="W181" s="22">
        <f>IF($A181="","",IF(COUNTIF($A$2:$A$251,$A181)&gt;1,"Duplicate Application ID",IF($B181="","Missing applicant alias",IF($C181="","Missing program",IF($D181="","Missing term",IF($E181="","Missing delivery site",IF($F181="","Missing received date",IF($H181="","Missing priority",IF($I181="","Missing reviewer",IF($J181="","Missing decision due date",IF($K181="","Missing decision",IF($N181="","Missing applicant response",IF($Q181="","Missing enrollment status",IF(AND($G181&lt;&gt;"",$G181&lt;$F181),"File complete before receipt",IF(AND($J181&lt;&gt;"",$J181&lt;$F181),"Due date before receipt",IF(AND($K181="Pending",$L181&lt;&gt;""),"Pending record has decision date",IF(AND($K181&lt;&gt;"Pending",$L181=""),"Missing decision date",IF(AND($L181&lt;&gt;"",$L181&lt;$F181),"Decision before receipt",IF(AND($M181&lt;&gt;"",$L181=""),"Notification without decision",IF(AND($M181&lt;&gt;"",$L181&lt;&gt;"",$M181&lt;$L181),"Notification before decision",IF(AND(OR($K181="Admit",$K181="Deny",$K181="Waitlist"),$M181=""),"Missing notification date",IF(AND(OR($N181="Accepted",$N181="Declined"),$O181=""),"Missing response date",IF(AND($O181&lt;&gt;"",$N181="Awaiting"),"Awaiting response has response date",IF(AND($O181&lt;&gt;"",$M181=""),"Response without notification",IF(AND($O181&lt;&gt;"",$M181&lt;&gt;"",$O181&lt;$M181),"Response before notification",IF(AND($P181&lt;&gt;"",$O181=""),"Deposit without response date",IF(AND($R181&lt;&gt;"",$R181&gt;Dashboard!$B$4),"Last reviewed after as-of date","OK")))))))))))))))))))))))))))</f>
        <v/>
      </c>
      <c r="X181" s="22">
        <f>IF($A181="","",IF($W181&lt;&gt;"OK","Fix record",IF(AND($K181="Pending",$J181&lt;Dashboard!$B$4),"Decision overdue",IF(AND($K181="Pending",$J181&gt;=Dashboard!$B$4,$J181&lt;=Dashboard!$B$4+Dashboard!$B$8),"Decision due soon",IF(AND(OR($K181="Admit",$K181="Deny",$K181="Waitlist"),$L181&lt;&gt;"",$M181=""),"Send notification",IF(AND($U181&lt;&gt;"",$U181&gt;Dashboard!$B$10),"Notification delayed",IF(AND($K181="Admit",$N181="Awaiting",$M181&lt;&gt;"",Dashboard!$B$4-$M181&gt;=Dashboard!$B$9),"Follow up on response","No action")))))))</f>
        <v/>
      </c>
    </row>
    <row r="182">
      <c r="A182" s="18" t="n"/>
      <c r="B182" s="18" t="n"/>
      <c r="C182" s="18" t="n"/>
      <c r="D182" s="18" t="n"/>
      <c r="E182" s="18" t="n"/>
      <c r="F182" s="19" t="n"/>
      <c r="G182" s="19" t="n"/>
      <c r="H182" s="18" t="n"/>
      <c r="I182" s="18" t="n"/>
      <c r="J182" s="19" t="n"/>
      <c r="K182" s="18" t="n"/>
      <c r="L182" s="19" t="n"/>
      <c r="M182" s="19" t="n"/>
      <c r="N182" s="18" t="n"/>
      <c r="O182" s="19" t="n"/>
      <c r="P182" s="19" t="n"/>
      <c r="Q182" s="18" t="n"/>
      <c r="R182" s="19" t="n"/>
      <c r="S182" s="20" t="n"/>
      <c r="T182" s="21">
        <f>IF($A182="","",IF(OR($F182="",$L182=""),"",MAX(0,$L182-$F182)))</f>
        <v/>
      </c>
      <c r="U182" s="21">
        <f>IF($A182="","",IF(OR($L182="",$M182=""),"",MAX(0,$M182-$L182)))</f>
        <v/>
      </c>
      <c r="V182" s="21">
        <f>IF($A182="","",IF($K182&lt;&gt;"Pending","",IF($F182="","",MAX(0,Dashboard!$B$4-$F182))))</f>
        <v/>
      </c>
      <c r="W182" s="22">
        <f>IF($A182="","",IF(COUNTIF($A$2:$A$251,$A182)&gt;1,"Duplicate Application ID",IF($B182="","Missing applicant alias",IF($C182="","Missing program",IF($D182="","Missing term",IF($E182="","Missing delivery site",IF($F182="","Missing received date",IF($H182="","Missing priority",IF($I182="","Missing reviewer",IF($J182="","Missing decision due date",IF($K182="","Missing decision",IF($N182="","Missing applicant response",IF($Q182="","Missing enrollment status",IF(AND($G182&lt;&gt;"",$G182&lt;$F182),"File complete before receipt",IF(AND($J182&lt;&gt;"",$J182&lt;$F182),"Due date before receipt",IF(AND($K182="Pending",$L182&lt;&gt;""),"Pending record has decision date",IF(AND($K182&lt;&gt;"Pending",$L182=""),"Missing decision date",IF(AND($L182&lt;&gt;"",$L182&lt;$F182),"Decision before receipt",IF(AND($M182&lt;&gt;"",$L182=""),"Notification without decision",IF(AND($M182&lt;&gt;"",$L182&lt;&gt;"",$M182&lt;$L182),"Notification before decision",IF(AND(OR($K182="Admit",$K182="Deny",$K182="Waitlist"),$M182=""),"Missing notification date",IF(AND(OR($N182="Accepted",$N182="Declined"),$O182=""),"Missing response date",IF(AND($O182&lt;&gt;"",$N182="Awaiting"),"Awaiting response has response date",IF(AND($O182&lt;&gt;"",$M182=""),"Response without notification",IF(AND($O182&lt;&gt;"",$M182&lt;&gt;"",$O182&lt;$M182),"Response before notification",IF(AND($P182&lt;&gt;"",$O182=""),"Deposit without response date",IF(AND($R182&lt;&gt;"",$R182&gt;Dashboard!$B$4),"Last reviewed after as-of date","OK")))))))))))))))))))))))))))</f>
        <v/>
      </c>
      <c r="X182" s="22">
        <f>IF($A182="","",IF($W182&lt;&gt;"OK","Fix record",IF(AND($K182="Pending",$J182&lt;Dashboard!$B$4),"Decision overdue",IF(AND($K182="Pending",$J182&gt;=Dashboard!$B$4,$J182&lt;=Dashboard!$B$4+Dashboard!$B$8),"Decision due soon",IF(AND(OR($K182="Admit",$K182="Deny",$K182="Waitlist"),$L182&lt;&gt;"",$M182=""),"Send notification",IF(AND($U182&lt;&gt;"",$U182&gt;Dashboard!$B$10),"Notification delayed",IF(AND($K182="Admit",$N182="Awaiting",$M182&lt;&gt;"",Dashboard!$B$4-$M182&gt;=Dashboard!$B$9),"Follow up on response","No action")))))))</f>
        <v/>
      </c>
    </row>
    <row r="183">
      <c r="A183" s="18" t="n"/>
      <c r="B183" s="18" t="n"/>
      <c r="C183" s="18" t="n"/>
      <c r="D183" s="18" t="n"/>
      <c r="E183" s="18" t="n"/>
      <c r="F183" s="19" t="n"/>
      <c r="G183" s="19" t="n"/>
      <c r="H183" s="18" t="n"/>
      <c r="I183" s="18" t="n"/>
      <c r="J183" s="19" t="n"/>
      <c r="K183" s="18" t="n"/>
      <c r="L183" s="19" t="n"/>
      <c r="M183" s="19" t="n"/>
      <c r="N183" s="18" t="n"/>
      <c r="O183" s="19" t="n"/>
      <c r="P183" s="19" t="n"/>
      <c r="Q183" s="18" t="n"/>
      <c r="R183" s="19" t="n"/>
      <c r="S183" s="20" t="n"/>
      <c r="T183" s="21">
        <f>IF($A183="","",IF(OR($F183="",$L183=""),"",MAX(0,$L183-$F183)))</f>
        <v/>
      </c>
      <c r="U183" s="21">
        <f>IF($A183="","",IF(OR($L183="",$M183=""),"",MAX(0,$M183-$L183)))</f>
        <v/>
      </c>
      <c r="V183" s="21">
        <f>IF($A183="","",IF($K183&lt;&gt;"Pending","",IF($F183="","",MAX(0,Dashboard!$B$4-$F183))))</f>
        <v/>
      </c>
      <c r="W183" s="22">
        <f>IF($A183="","",IF(COUNTIF($A$2:$A$251,$A183)&gt;1,"Duplicate Application ID",IF($B183="","Missing applicant alias",IF($C183="","Missing program",IF($D183="","Missing term",IF($E183="","Missing delivery site",IF($F183="","Missing received date",IF($H183="","Missing priority",IF($I183="","Missing reviewer",IF($J183="","Missing decision due date",IF($K183="","Missing decision",IF($N183="","Missing applicant response",IF($Q183="","Missing enrollment status",IF(AND($G183&lt;&gt;"",$G183&lt;$F183),"File complete before receipt",IF(AND($J183&lt;&gt;"",$J183&lt;$F183),"Due date before receipt",IF(AND($K183="Pending",$L183&lt;&gt;""),"Pending record has decision date",IF(AND($K183&lt;&gt;"Pending",$L183=""),"Missing decision date",IF(AND($L183&lt;&gt;"",$L183&lt;$F183),"Decision before receipt",IF(AND($M183&lt;&gt;"",$L183=""),"Notification without decision",IF(AND($M183&lt;&gt;"",$L183&lt;&gt;"",$M183&lt;$L183),"Notification before decision",IF(AND(OR($K183="Admit",$K183="Deny",$K183="Waitlist"),$M183=""),"Missing notification date",IF(AND(OR($N183="Accepted",$N183="Declined"),$O183=""),"Missing response date",IF(AND($O183&lt;&gt;"",$N183="Awaiting"),"Awaiting response has response date",IF(AND($O183&lt;&gt;"",$M183=""),"Response without notification",IF(AND($O183&lt;&gt;"",$M183&lt;&gt;"",$O183&lt;$M183),"Response before notification",IF(AND($P183&lt;&gt;"",$O183=""),"Deposit without response date",IF(AND($R183&lt;&gt;"",$R183&gt;Dashboard!$B$4),"Last reviewed after as-of date","OK")))))))))))))))))))))))))))</f>
        <v/>
      </c>
      <c r="X183" s="22">
        <f>IF($A183="","",IF($W183&lt;&gt;"OK","Fix record",IF(AND($K183="Pending",$J183&lt;Dashboard!$B$4),"Decision overdue",IF(AND($K183="Pending",$J183&gt;=Dashboard!$B$4,$J183&lt;=Dashboard!$B$4+Dashboard!$B$8),"Decision due soon",IF(AND(OR($K183="Admit",$K183="Deny",$K183="Waitlist"),$L183&lt;&gt;"",$M183=""),"Send notification",IF(AND($U183&lt;&gt;"",$U183&gt;Dashboard!$B$10),"Notification delayed",IF(AND($K183="Admit",$N183="Awaiting",$M183&lt;&gt;"",Dashboard!$B$4-$M183&gt;=Dashboard!$B$9),"Follow up on response","No action")))))))</f>
        <v/>
      </c>
    </row>
    <row r="184">
      <c r="A184" s="18" t="n"/>
      <c r="B184" s="18" t="n"/>
      <c r="C184" s="18" t="n"/>
      <c r="D184" s="18" t="n"/>
      <c r="E184" s="18" t="n"/>
      <c r="F184" s="19" t="n"/>
      <c r="G184" s="19" t="n"/>
      <c r="H184" s="18" t="n"/>
      <c r="I184" s="18" t="n"/>
      <c r="J184" s="19" t="n"/>
      <c r="K184" s="18" t="n"/>
      <c r="L184" s="19" t="n"/>
      <c r="M184" s="19" t="n"/>
      <c r="N184" s="18" t="n"/>
      <c r="O184" s="19" t="n"/>
      <c r="P184" s="19" t="n"/>
      <c r="Q184" s="18" t="n"/>
      <c r="R184" s="19" t="n"/>
      <c r="S184" s="20" t="n"/>
      <c r="T184" s="21">
        <f>IF($A184="","",IF(OR($F184="",$L184=""),"",MAX(0,$L184-$F184)))</f>
        <v/>
      </c>
      <c r="U184" s="21">
        <f>IF($A184="","",IF(OR($L184="",$M184=""),"",MAX(0,$M184-$L184)))</f>
        <v/>
      </c>
      <c r="V184" s="21">
        <f>IF($A184="","",IF($K184&lt;&gt;"Pending","",IF($F184="","",MAX(0,Dashboard!$B$4-$F184))))</f>
        <v/>
      </c>
      <c r="W184" s="22">
        <f>IF($A184="","",IF(COUNTIF($A$2:$A$251,$A184)&gt;1,"Duplicate Application ID",IF($B184="","Missing applicant alias",IF($C184="","Missing program",IF($D184="","Missing term",IF($E184="","Missing delivery site",IF($F184="","Missing received date",IF($H184="","Missing priority",IF($I184="","Missing reviewer",IF($J184="","Missing decision due date",IF($K184="","Missing decision",IF($N184="","Missing applicant response",IF($Q184="","Missing enrollment status",IF(AND($G184&lt;&gt;"",$G184&lt;$F184),"File complete before receipt",IF(AND($J184&lt;&gt;"",$J184&lt;$F184),"Due date before receipt",IF(AND($K184="Pending",$L184&lt;&gt;""),"Pending record has decision date",IF(AND($K184&lt;&gt;"Pending",$L184=""),"Missing decision date",IF(AND($L184&lt;&gt;"",$L184&lt;$F184),"Decision before receipt",IF(AND($M184&lt;&gt;"",$L184=""),"Notification without decision",IF(AND($M184&lt;&gt;"",$L184&lt;&gt;"",$M184&lt;$L184),"Notification before decision",IF(AND(OR($K184="Admit",$K184="Deny",$K184="Waitlist"),$M184=""),"Missing notification date",IF(AND(OR($N184="Accepted",$N184="Declined"),$O184=""),"Missing response date",IF(AND($O184&lt;&gt;"",$N184="Awaiting"),"Awaiting response has response date",IF(AND($O184&lt;&gt;"",$M184=""),"Response without notification",IF(AND($O184&lt;&gt;"",$M184&lt;&gt;"",$O184&lt;$M184),"Response before notification",IF(AND($P184&lt;&gt;"",$O184=""),"Deposit without response date",IF(AND($R184&lt;&gt;"",$R184&gt;Dashboard!$B$4),"Last reviewed after as-of date","OK")))))))))))))))))))))))))))</f>
        <v/>
      </c>
      <c r="X184" s="22">
        <f>IF($A184="","",IF($W184&lt;&gt;"OK","Fix record",IF(AND($K184="Pending",$J184&lt;Dashboard!$B$4),"Decision overdue",IF(AND($K184="Pending",$J184&gt;=Dashboard!$B$4,$J184&lt;=Dashboard!$B$4+Dashboard!$B$8),"Decision due soon",IF(AND(OR($K184="Admit",$K184="Deny",$K184="Waitlist"),$L184&lt;&gt;"",$M184=""),"Send notification",IF(AND($U184&lt;&gt;"",$U184&gt;Dashboard!$B$10),"Notification delayed",IF(AND($K184="Admit",$N184="Awaiting",$M184&lt;&gt;"",Dashboard!$B$4-$M184&gt;=Dashboard!$B$9),"Follow up on response","No action")))))))</f>
        <v/>
      </c>
    </row>
    <row r="185">
      <c r="A185" s="18" t="n"/>
      <c r="B185" s="18" t="n"/>
      <c r="C185" s="18" t="n"/>
      <c r="D185" s="18" t="n"/>
      <c r="E185" s="18" t="n"/>
      <c r="F185" s="19" t="n"/>
      <c r="G185" s="19" t="n"/>
      <c r="H185" s="18" t="n"/>
      <c r="I185" s="18" t="n"/>
      <c r="J185" s="19" t="n"/>
      <c r="K185" s="18" t="n"/>
      <c r="L185" s="19" t="n"/>
      <c r="M185" s="19" t="n"/>
      <c r="N185" s="18" t="n"/>
      <c r="O185" s="19" t="n"/>
      <c r="P185" s="19" t="n"/>
      <c r="Q185" s="18" t="n"/>
      <c r="R185" s="19" t="n"/>
      <c r="S185" s="20" t="n"/>
      <c r="T185" s="21">
        <f>IF($A185="","",IF(OR($F185="",$L185=""),"",MAX(0,$L185-$F185)))</f>
        <v/>
      </c>
      <c r="U185" s="21">
        <f>IF($A185="","",IF(OR($L185="",$M185=""),"",MAX(0,$M185-$L185)))</f>
        <v/>
      </c>
      <c r="V185" s="21">
        <f>IF($A185="","",IF($K185&lt;&gt;"Pending","",IF($F185="","",MAX(0,Dashboard!$B$4-$F185))))</f>
        <v/>
      </c>
      <c r="W185" s="22">
        <f>IF($A185="","",IF(COUNTIF($A$2:$A$251,$A185)&gt;1,"Duplicate Application ID",IF($B185="","Missing applicant alias",IF($C185="","Missing program",IF($D185="","Missing term",IF($E185="","Missing delivery site",IF($F185="","Missing received date",IF($H185="","Missing priority",IF($I185="","Missing reviewer",IF($J185="","Missing decision due date",IF($K185="","Missing decision",IF($N185="","Missing applicant response",IF($Q185="","Missing enrollment status",IF(AND($G185&lt;&gt;"",$G185&lt;$F185),"File complete before receipt",IF(AND($J185&lt;&gt;"",$J185&lt;$F185),"Due date before receipt",IF(AND($K185="Pending",$L185&lt;&gt;""),"Pending record has decision date",IF(AND($K185&lt;&gt;"Pending",$L185=""),"Missing decision date",IF(AND($L185&lt;&gt;"",$L185&lt;$F185),"Decision before receipt",IF(AND($M185&lt;&gt;"",$L185=""),"Notification without decision",IF(AND($M185&lt;&gt;"",$L185&lt;&gt;"",$M185&lt;$L185),"Notification before decision",IF(AND(OR($K185="Admit",$K185="Deny",$K185="Waitlist"),$M185=""),"Missing notification date",IF(AND(OR($N185="Accepted",$N185="Declined"),$O185=""),"Missing response date",IF(AND($O185&lt;&gt;"",$N185="Awaiting"),"Awaiting response has response date",IF(AND($O185&lt;&gt;"",$M185=""),"Response without notification",IF(AND($O185&lt;&gt;"",$M185&lt;&gt;"",$O185&lt;$M185),"Response before notification",IF(AND($P185&lt;&gt;"",$O185=""),"Deposit without response date",IF(AND($R185&lt;&gt;"",$R185&gt;Dashboard!$B$4),"Last reviewed after as-of date","OK")))))))))))))))))))))))))))</f>
        <v/>
      </c>
      <c r="X185" s="22">
        <f>IF($A185="","",IF($W185&lt;&gt;"OK","Fix record",IF(AND($K185="Pending",$J185&lt;Dashboard!$B$4),"Decision overdue",IF(AND($K185="Pending",$J185&gt;=Dashboard!$B$4,$J185&lt;=Dashboard!$B$4+Dashboard!$B$8),"Decision due soon",IF(AND(OR($K185="Admit",$K185="Deny",$K185="Waitlist"),$L185&lt;&gt;"",$M185=""),"Send notification",IF(AND($U185&lt;&gt;"",$U185&gt;Dashboard!$B$10),"Notification delayed",IF(AND($K185="Admit",$N185="Awaiting",$M185&lt;&gt;"",Dashboard!$B$4-$M185&gt;=Dashboard!$B$9),"Follow up on response","No action")))))))</f>
        <v/>
      </c>
    </row>
    <row r="186">
      <c r="A186" s="18" t="n"/>
      <c r="B186" s="18" t="n"/>
      <c r="C186" s="18" t="n"/>
      <c r="D186" s="18" t="n"/>
      <c r="E186" s="18" t="n"/>
      <c r="F186" s="19" t="n"/>
      <c r="G186" s="19" t="n"/>
      <c r="H186" s="18" t="n"/>
      <c r="I186" s="18" t="n"/>
      <c r="J186" s="19" t="n"/>
      <c r="K186" s="18" t="n"/>
      <c r="L186" s="19" t="n"/>
      <c r="M186" s="19" t="n"/>
      <c r="N186" s="18" t="n"/>
      <c r="O186" s="19" t="n"/>
      <c r="P186" s="19" t="n"/>
      <c r="Q186" s="18" t="n"/>
      <c r="R186" s="19" t="n"/>
      <c r="S186" s="20" t="n"/>
      <c r="T186" s="21">
        <f>IF($A186="","",IF(OR($F186="",$L186=""),"",MAX(0,$L186-$F186)))</f>
        <v/>
      </c>
      <c r="U186" s="21">
        <f>IF($A186="","",IF(OR($L186="",$M186=""),"",MAX(0,$M186-$L186)))</f>
        <v/>
      </c>
      <c r="V186" s="21">
        <f>IF($A186="","",IF($K186&lt;&gt;"Pending","",IF($F186="","",MAX(0,Dashboard!$B$4-$F186))))</f>
        <v/>
      </c>
      <c r="W186" s="22">
        <f>IF($A186="","",IF(COUNTIF($A$2:$A$251,$A186)&gt;1,"Duplicate Application ID",IF($B186="","Missing applicant alias",IF($C186="","Missing program",IF($D186="","Missing term",IF($E186="","Missing delivery site",IF($F186="","Missing received date",IF($H186="","Missing priority",IF($I186="","Missing reviewer",IF($J186="","Missing decision due date",IF($K186="","Missing decision",IF($N186="","Missing applicant response",IF($Q186="","Missing enrollment status",IF(AND($G186&lt;&gt;"",$G186&lt;$F186),"File complete before receipt",IF(AND($J186&lt;&gt;"",$J186&lt;$F186),"Due date before receipt",IF(AND($K186="Pending",$L186&lt;&gt;""),"Pending record has decision date",IF(AND($K186&lt;&gt;"Pending",$L186=""),"Missing decision date",IF(AND($L186&lt;&gt;"",$L186&lt;$F186),"Decision before receipt",IF(AND($M186&lt;&gt;"",$L186=""),"Notification without decision",IF(AND($M186&lt;&gt;"",$L186&lt;&gt;"",$M186&lt;$L186),"Notification before decision",IF(AND(OR($K186="Admit",$K186="Deny",$K186="Waitlist"),$M186=""),"Missing notification date",IF(AND(OR($N186="Accepted",$N186="Declined"),$O186=""),"Missing response date",IF(AND($O186&lt;&gt;"",$N186="Awaiting"),"Awaiting response has response date",IF(AND($O186&lt;&gt;"",$M186=""),"Response without notification",IF(AND($O186&lt;&gt;"",$M186&lt;&gt;"",$O186&lt;$M186),"Response before notification",IF(AND($P186&lt;&gt;"",$O186=""),"Deposit without response date",IF(AND($R186&lt;&gt;"",$R186&gt;Dashboard!$B$4),"Last reviewed after as-of date","OK")))))))))))))))))))))))))))</f>
        <v/>
      </c>
      <c r="X186" s="22">
        <f>IF($A186="","",IF($W186&lt;&gt;"OK","Fix record",IF(AND($K186="Pending",$J186&lt;Dashboard!$B$4),"Decision overdue",IF(AND($K186="Pending",$J186&gt;=Dashboard!$B$4,$J186&lt;=Dashboard!$B$4+Dashboard!$B$8),"Decision due soon",IF(AND(OR($K186="Admit",$K186="Deny",$K186="Waitlist"),$L186&lt;&gt;"",$M186=""),"Send notification",IF(AND($U186&lt;&gt;"",$U186&gt;Dashboard!$B$10),"Notification delayed",IF(AND($K186="Admit",$N186="Awaiting",$M186&lt;&gt;"",Dashboard!$B$4-$M186&gt;=Dashboard!$B$9),"Follow up on response","No action")))))))</f>
        <v/>
      </c>
    </row>
    <row r="187">
      <c r="A187" s="18" t="n"/>
      <c r="B187" s="18" t="n"/>
      <c r="C187" s="18" t="n"/>
      <c r="D187" s="18" t="n"/>
      <c r="E187" s="18" t="n"/>
      <c r="F187" s="19" t="n"/>
      <c r="G187" s="19" t="n"/>
      <c r="H187" s="18" t="n"/>
      <c r="I187" s="18" t="n"/>
      <c r="J187" s="19" t="n"/>
      <c r="K187" s="18" t="n"/>
      <c r="L187" s="19" t="n"/>
      <c r="M187" s="19" t="n"/>
      <c r="N187" s="18" t="n"/>
      <c r="O187" s="19" t="n"/>
      <c r="P187" s="19" t="n"/>
      <c r="Q187" s="18" t="n"/>
      <c r="R187" s="19" t="n"/>
      <c r="S187" s="20" t="n"/>
      <c r="T187" s="21">
        <f>IF($A187="","",IF(OR($F187="",$L187=""),"",MAX(0,$L187-$F187)))</f>
        <v/>
      </c>
      <c r="U187" s="21">
        <f>IF($A187="","",IF(OR($L187="",$M187=""),"",MAX(0,$M187-$L187)))</f>
        <v/>
      </c>
      <c r="V187" s="21">
        <f>IF($A187="","",IF($K187&lt;&gt;"Pending","",IF($F187="","",MAX(0,Dashboard!$B$4-$F187))))</f>
        <v/>
      </c>
      <c r="W187" s="22">
        <f>IF($A187="","",IF(COUNTIF($A$2:$A$251,$A187)&gt;1,"Duplicate Application ID",IF($B187="","Missing applicant alias",IF($C187="","Missing program",IF($D187="","Missing term",IF($E187="","Missing delivery site",IF($F187="","Missing received date",IF($H187="","Missing priority",IF($I187="","Missing reviewer",IF($J187="","Missing decision due date",IF($K187="","Missing decision",IF($N187="","Missing applicant response",IF($Q187="","Missing enrollment status",IF(AND($G187&lt;&gt;"",$G187&lt;$F187),"File complete before receipt",IF(AND($J187&lt;&gt;"",$J187&lt;$F187),"Due date before receipt",IF(AND($K187="Pending",$L187&lt;&gt;""),"Pending record has decision date",IF(AND($K187&lt;&gt;"Pending",$L187=""),"Missing decision date",IF(AND($L187&lt;&gt;"",$L187&lt;$F187),"Decision before receipt",IF(AND($M187&lt;&gt;"",$L187=""),"Notification without decision",IF(AND($M187&lt;&gt;"",$L187&lt;&gt;"",$M187&lt;$L187),"Notification before decision",IF(AND(OR($K187="Admit",$K187="Deny",$K187="Waitlist"),$M187=""),"Missing notification date",IF(AND(OR($N187="Accepted",$N187="Declined"),$O187=""),"Missing response date",IF(AND($O187&lt;&gt;"",$N187="Awaiting"),"Awaiting response has response date",IF(AND($O187&lt;&gt;"",$M187=""),"Response without notification",IF(AND($O187&lt;&gt;"",$M187&lt;&gt;"",$O187&lt;$M187),"Response before notification",IF(AND($P187&lt;&gt;"",$O187=""),"Deposit without response date",IF(AND($R187&lt;&gt;"",$R187&gt;Dashboard!$B$4),"Last reviewed after as-of date","OK")))))))))))))))))))))))))))</f>
        <v/>
      </c>
      <c r="X187" s="22">
        <f>IF($A187="","",IF($W187&lt;&gt;"OK","Fix record",IF(AND($K187="Pending",$J187&lt;Dashboard!$B$4),"Decision overdue",IF(AND($K187="Pending",$J187&gt;=Dashboard!$B$4,$J187&lt;=Dashboard!$B$4+Dashboard!$B$8),"Decision due soon",IF(AND(OR($K187="Admit",$K187="Deny",$K187="Waitlist"),$L187&lt;&gt;"",$M187=""),"Send notification",IF(AND($U187&lt;&gt;"",$U187&gt;Dashboard!$B$10),"Notification delayed",IF(AND($K187="Admit",$N187="Awaiting",$M187&lt;&gt;"",Dashboard!$B$4-$M187&gt;=Dashboard!$B$9),"Follow up on response","No action")))))))</f>
        <v/>
      </c>
    </row>
    <row r="188">
      <c r="A188" s="18" t="n"/>
      <c r="B188" s="18" t="n"/>
      <c r="C188" s="18" t="n"/>
      <c r="D188" s="18" t="n"/>
      <c r="E188" s="18" t="n"/>
      <c r="F188" s="19" t="n"/>
      <c r="G188" s="19" t="n"/>
      <c r="H188" s="18" t="n"/>
      <c r="I188" s="18" t="n"/>
      <c r="J188" s="19" t="n"/>
      <c r="K188" s="18" t="n"/>
      <c r="L188" s="19" t="n"/>
      <c r="M188" s="19" t="n"/>
      <c r="N188" s="18" t="n"/>
      <c r="O188" s="19" t="n"/>
      <c r="P188" s="19" t="n"/>
      <c r="Q188" s="18" t="n"/>
      <c r="R188" s="19" t="n"/>
      <c r="S188" s="20" t="n"/>
      <c r="T188" s="21">
        <f>IF($A188="","",IF(OR($F188="",$L188=""),"",MAX(0,$L188-$F188)))</f>
        <v/>
      </c>
      <c r="U188" s="21">
        <f>IF($A188="","",IF(OR($L188="",$M188=""),"",MAX(0,$M188-$L188)))</f>
        <v/>
      </c>
      <c r="V188" s="21">
        <f>IF($A188="","",IF($K188&lt;&gt;"Pending","",IF($F188="","",MAX(0,Dashboard!$B$4-$F188))))</f>
        <v/>
      </c>
      <c r="W188" s="22">
        <f>IF($A188="","",IF(COUNTIF($A$2:$A$251,$A188)&gt;1,"Duplicate Application ID",IF($B188="","Missing applicant alias",IF($C188="","Missing program",IF($D188="","Missing term",IF($E188="","Missing delivery site",IF($F188="","Missing received date",IF($H188="","Missing priority",IF($I188="","Missing reviewer",IF($J188="","Missing decision due date",IF($K188="","Missing decision",IF($N188="","Missing applicant response",IF($Q188="","Missing enrollment status",IF(AND($G188&lt;&gt;"",$G188&lt;$F188),"File complete before receipt",IF(AND($J188&lt;&gt;"",$J188&lt;$F188),"Due date before receipt",IF(AND($K188="Pending",$L188&lt;&gt;""),"Pending record has decision date",IF(AND($K188&lt;&gt;"Pending",$L188=""),"Missing decision date",IF(AND($L188&lt;&gt;"",$L188&lt;$F188),"Decision before receipt",IF(AND($M188&lt;&gt;"",$L188=""),"Notification without decision",IF(AND($M188&lt;&gt;"",$L188&lt;&gt;"",$M188&lt;$L188),"Notification before decision",IF(AND(OR($K188="Admit",$K188="Deny",$K188="Waitlist"),$M188=""),"Missing notification date",IF(AND(OR($N188="Accepted",$N188="Declined"),$O188=""),"Missing response date",IF(AND($O188&lt;&gt;"",$N188="Awaiting"),"Awaiting response has response date",IF(AND($O188&lt;&gt;"",$M188=""),"Response without notification",IF(AND($O188&lt;&gt;"",$M188&lt;&gt;"",$O188&lt;$M188),"Response before notification",IF(AND($P188&lt;&gt;"",$O188=""),"Deposit without response date",IF(AND($R188&lt;&gt;"",$R188&gt;Dashboard!$B$4),"Last reviewed after as-of date","OK")))))))))))))))))))))))))))</f>
        <v/>
      </c>
      <c r="X188" s="22">
        <f>IF($A188="","",IF($W188&lt;&gt;"OK","Fix record",IF(AND($K188="Pending",$J188&lt;Dashboard!$B$4),"Decision overdue",IF(AND($K188="Pending",$J188&gt;=Dashboard!$B$4,$J188&lt;=Dashboard!$B$4+Dashboard!$B$8),"Decision due soon",IF(AND(OR($K188="Admit",$K188="Deny",$K188="Waitlist"),$L188&lt;&gt;"",$M188=""),"Send notification",IF(AND($U188&lt;&gt;"",$U188&gt;Dashboard!$B$10),"Notification delayed",IF(AND($K188="Admit",$N188="Awaiting",$M188&lt;&gt;"",Dashboard!$B$4-$M188&gt;=Dashboard!$B$9),"Follow up on response","No action")))))))</f>
        <v/>
      </c>
    </row>
    <row r="189">
      <c r="A189" s="18" t="n"/>
      <c r="B189" s="18" t="n"/>
      <c r="C189" s="18" t="n"/>
      <c r="D189" s="18" t="n"/>
      <c r="E189" s="18" t="n"/>
      <c r="F189" s="19" t="n"/>
      <c r="G189" s="19" t="n"/>
      <c r="H189" s="18" t="n"/>
      <c r="I189" s="18" t="n"/>
      <c r="J189" s="19" t="n"/>
      <c r="K189" s="18" t="n"/>
      <c r="L189" s="19" t="n"/>
      <c r="M189" s="19" t="n"/>
      <c r="N189" s="18" t="n"/>
      <c r="O189" s="19" t="n"/>
      <c r="P189" s="19" t="n"/>
      <c r="Q189" s="18" t="n"/>
      <c r="R189" s="19" t="n"/>
      <c r="S189" s="20" t="n"/>
      <c r="T189" s="21">
        <f>IF($A189="","",IF(OR($F189="",$L189=""),"",MAX(0,$L189-$F189)))</f>
        <v/>
      </c>
      <c r="U189" s="21">
        <f>IF($A189="","",IF(OR($L189="",$M189=""),"",MAX(0,$M189-$L189)))</f>
        <v/>
      </c>
      <c r="V189" s="21">
        <f>IF($A189="","",IF($K189&lt;&gt;"Pending","",IF($F189="","",MAX(0,Dashboard!$B$4-$F189))))</f>
        <v/>
      </c>
      <c r="W189" s="22">
        <f>IF($A189="","",IF(COUNTIF($A$2:$A$251,$A189)&gt;1,"Duplicate Application ID",IF($B189="","Missing applicant alias",IF($C189="","Missing program",IF($D189="","Missing term",IF($E189="","Missing delivery site",IF($F189="","Missing received date",IF($H189="","Missing priority",IF($I189="","Missing reviewer",IF($J189="","Missing decision due date",IF($K189="","Missing decision",IF($N189="","Missing applicant response",IF($Q189="","Missing enrollment status",IF(AND($G189&lt;&gt;"",$G189&lt;$F189),"File complete before receipt",IF(AND($J189&lt;&gt;"",$J189&lt;$F189),"Due date before receipt",IF(AND($K189="Pending",$L189&lt;&gt;""),"Pending record has decision date",IF(AND($K189&lt;&gt;"Pending",$L189=""),"Missing decision date",IF(AND($L189&lt;&gt;"",$L189&lt;$F189),"Decision before receipt",IF(AND($M189&lt;&gt;"",$L189=""),"Notification without decision",IF(AND($M189&lt;&gt;"",$L189&lt;&gt;"",$M189&lt;$L189),"Notification before decision",IF(AND(OR($K189="Admit",$K189="Deny",$K189="Waitlist"),$M189=""),"Missing notification date",IF(AND(OR($N189="Accepted",$N189="Declined"),$O189=""),"Missing response date",IF(AND($O189&lt;&gt;"",$N189="Awaiting"),"Awaiting response has response date",IF(AND($O189&lt;&gt;"",$M189=""),"Response without notification",IF(AND($O189&lt;&gt;"",$M189&lt;&gt;"",$O189&lt;$M189),"Response before notification",IF(AND($P189&lt;&gt;"",$O189=""),"Deposit without response date",IF(AND($R189&lt;&gt;"",$R189&gt;Dashboard!$B$4),"Last reviewed after as-of date","OK")))))))))))))))))))))))))))</f>
        <v/>
      </c>
      <c r="X189" s="22">
        <f>IF($A189="","",IF($W189&lt;&gt;"OK","Fix record",IF(AND($K189="Pending",$J189&lt;Dashboard!$B$4),"Decision overdue",IF(AND($K189="Pending",$J189&gt;=Dashboard!$B$4,$J189&lt;=Dashboard!$B$4+Dashboard!$B$8),"Decision due soon",IF(AND(OR($K189="Admit",$K189="Deny",$K189="Waitlist"),$L189&lt;&gt;"",$M189=""),"Send notification",IF(AND($U189&lt;&gt;"",$U189&gt;Dashboard!$B$10),"Notification delayed",IF(AND($K189="Admit",$N189="Awaiting",$M189&lt;&gt;"",Dashboard!$B$4-$M189&gt;=Dashboard!$B$9),"Follow up on response","No action")))))))</f>
        <v/>
      </c>
    </row>
    <row r="190">
      <c r="A190" s="18" t="n"/>
      <c r="B190" s="18" t="n"/>
      <c r="C190" s="18" t="n"/>
      <c r="D190" s="18" t="n"/>
      <c r="E190" s="18" t="n"/>
      <c r="F190" s="19" t="n"/>
      <c r="G190" s="19" t="n"/>
      <c r="H190" s="18" t="n"/>
      <c r="I190" s="18" t="n"/>
      <c r="J190" s="19" t="n"/>
      <c r="K190" s="18" t="n"/>
      <c r="L190" s="19" t="n"/>
      <c r="M190" s="19" t="n"/>
      <c r="N190" s="18" t="n"/>
      <c r="O190" s="19" t="n"/>
      <c r="P190" s="19" t="n"/>
      <c r="Q190" s="18" t="n"/>
      <c r="R190" s="19" t="n"/>
      <c r="S190" s="20" t="n"/>
      <c r="T190" s="21">
        <f>IF($A190="","",IF(OR($F190="",$L190=""),"",MAX(0,$L190-$F190)))</f>
        <v/>
      </c>
      <c r="U190" s="21">
        <f>IF($A190="","",IF(OR($L190="",$M190=""),"",MAX(0,$M190-$L190)))</f>
        <v/>
      </c>
      <c r="V190" s="21">
        <f>IF($A190="","",IF($K190&lt;&gt;"Pending","",IF($F190="","",MAX(0,Dashboard!$B$4-$F190))))</f>
        <v/>
      </c>
      <c r="W190" s="22">
        <f>IF($A190="","",IF(COUNTIF($A$2:$A$251,$A190)&gt;1,"Duplicate Application ID",IF($B190="","Missing applicant alias",IF($C190="","Missing program",IF($D190="","Missing term",IF($E190="","Missing delivery site",IF($F190="","Missing received date",IF($H190="","Missing priority",IF($I190="","Missing reviewer",IF($J190="","Missing decision due date",IF($K190="","Missing decision",IF($N190="","Missing applicant response",IF($Q190="","Missing enrollment status",IF(AND($G190&lt;&gt;"",$G190&lt;$F190),"File complete before receipt",IF(AND($J190&lt;&gt;"",$J190&lt;$F190),"Due date before receipt",IF(AND($K190="Pending",$L190&lt;&gt;""),"Pending record has decision date",IF(AND($K190&lt;&gt;"Pending",$L190=""),"Missing decision date",IF(AND($L190&lt;&gt;"",$L190&lt;$F190),"Decision before receipt",IF(AND($M190&lt;&gt;"",$L190=""),"Notification without decision",IF(AND($M190&lt;&gt;"",$L190&lt;&gt;"",$M190&lt;$L190),"Notification before decision",IF(AND(OR($K190="Admit",$K190="Deny",$K190="Waitlist"),$M190=""),"Missing notification date",IF(AND(OR($N190="Accepted",$N190="Declined"),$O190=""),"Missing response date",IF(AND($O190&lt;&gt;"",$N190="Awaiting"),"Awaiting response has response date",IF(AND($O190&lt;&gt;"",$M190=""),"Response without notification",IF(AND($O190&lt;&gt;"",$M190&lt;&gt;"",$O190&lt;$M190),"Response before notification",IF(AND($P190&lt;&gt;"",$O190=""),"Deposit without response date",IF(AND($R190&lt;&gt;"",$R190&gt;Dashboard!$B$4),"Last reviewed after as-of date","OK")))))))))))))))))))))))))))</f>
        <v/>
      </c>
      <c r="X190" s="22">
        <f>IF($A190="","",IF($W190&lt;&gt;"OK","Fix record",IF(AND($K190="Pending",$J190&lt;Dashboard!$B$4),"Decision overdue",IF(AND($K190="Pending",$J190&gt;=Dashboard!$B$4,$J190&lt;=Dashboard!$B$4+Dashboard!$B$8),"Decision due soon",IF(AND(OR($K190="Admit",$K190="Deny",$K190="Waitlist"),$L190&lt;&gt;"",$M190=""),"Send notification",IF(AND($U190&lt;&gt;"",$U190&gt;Dashboard!$B$10),"Notification delayed",IF(AND($K190="Admit",$N190="Awaiting",$M190&lt;&gt;"",Dashboard!$B$4-$M190&gt;=Dashboard!$B$9),"Follow up on response","No action")))))))</f>
        <v/>
      </c>
    </row>
    <row r="191">
      <c r="A191" s="18" t="n"/>
      <c r="B191" s="18" t="n"/>
      <c r="C191" s="18" t="n"/>
      <c r="D191" s="18" t="n"/>
      <c r="E191" s="18" t="n"/>
      <c r="F191" s="19" t="n"/>
      <c r="G191" s="19" t="n"/>
      <c r="H191" s="18" t="n"/>
      <c r="I191" s="18" t="n"/>
      <c r="J191" s="19" t="n"/>
      <c r="K191" s="18" t="n"/>
      <c r="L191" s="19" t="n"/>
      <c r="M191" s="19" t="n"/>
      <c r="N191" s="18" t="n"/>
      <c r="O191" s="19" t="n"/>
      <c r="P191" s="19" t="n"/>
      <c r="Q191" s="18" t="n"/>
      <c r="R191" s="19" t="n"/>
      <c r="S191" s="20" t="n"/>
      <c r="T191" s="21">
        <f>IF($A191="","",IF(OR($F191="",$L191=""),"",MAX(0,$L191-$F191)))</f>
        <v/>
      </c>
      <c r="U191" s="21">
        <f>IF($A191="","",IF(OR($L191="",$M191=""),"",MAX(0,$M191-$L191)))</f>
        <v/>
      </c>
      <c r="V191" s="21">
        <f>IF($A191="","",IF($K191&lt;&gt;"Pending","",IF($F191="","",MAX(0,Dashboard!$B$4-$F191))))</f>
        <v/>
      </c>
      <c r="W191" s="22">
        <f>IF($A191="","",IF(COUNTIF($A$2:$A$251,$A191)&gt;1,"Duplicate Application ID",IF($B191="","Missing applicant alias",IF($C191="","Missing program",IF($D191="","Missing term",IF($E191="","Missing delivery site",IF($F191="","Missing received date",IF($H191="","Missing priority",IF($I191="","Missing reviewer",IF($J191="","Missing decision due date",IF($K191="","Missing decision",IF($N191="","Missing applicant response",IF($Q191="","Missing enrollment status",IF(AND($G191&lt;&gt;"",$G191&lt;$F191),"File complete before receipt",IF(AND($J191&lt;&gt;"",$J191&lt;$F191),"Due date before receipt",IF(AND($K191="Pending",$L191&lt;&gt;""),"Pending record has decision date",IF(AND($K191&lt;&gt;"Pending",$L191=""),"Missing decision date",IF(AND($L191&lt;&gt;"",$L191&lt;$F191),"Decision before receipt",IF(AND($M191&lt;&gt;"",$L191=""),"Notification without decision",IF(AND($M191&lt;&gt;"",$L191&lt;&gt;"",$M191&lt;$L191),"Notification before decision",IF(AND(OR($K191="Admit",$K191="Deny",$K191="Waitlist"),$M191=""),"Missing notification date",IF(AND(OR($N191="Accepted",$N191="Declined"),$O191=""),"Missing response date",IF(AND($O191&lt;&gt;"",$N191="Awaiting"),"Awaiting response has response date",IF(AND($O191&lt;&gt;"",$M191=""),"Response without notification",IF(AND($O191&lt;&gt;"",$M191&lt;&gt;"",$O191&lt;$M191),"Response before notification",IF(AND($P191&lt;&gt;"",$O191=""),"Deposit without response date",IF(AND($R191&lt;&gt;"",$R191&gt;Dashboard!$B$4),"Last reviewed after as-of date","OK")))))))))))))))))))))))))))</f>
        <v/>
      </c>
      <c r="X191" s="22">
        <f>IF($A191="","",IF($W191&lt;&gt;"OK","Fix record",IF(AND($K191="Pending",$J191&lt;Dashboard!$B$4),"Decision overdue",IF(AND($K191="Pending",$J191&gt;=Dashboard!$B$4,$J191&lt;=Dashboard!$B$4+Dashboard!$B$8),"Decision due soon",IF(AND(OR($K191="Admit",$K191="Deny",$K191="Waitlist"),$L191&lt;&gt;"",$M191=""),"Send notification",IF(AND($U191&lt;&gt;"",$U191&gt;Dashboard!$B$10),"Notification delayed",IF(AND($K191="Admit",$N191="Awaiting",$M191&lt;&gt;"",Dashboard!$B$4-$M191&gt;=Dashboard!$B$9),"Follow up on response","No action")))))))</f>
        <v/>
      </c>
    </row>
    <row r="192">
      <c r="A192" s="18" t="n"/>
      <c r="B192" s="18" t="n"/>
      <c r="C192" s="18" t="n"/>
      <c r="D192" s="18" t="n"/>
      <c r="E192" s="18" t="n"/>
      <c r="F192" s="19" t="n"/>
      <c r="G192" s="19" t="n"/>
      <c r="H192" s="18" t="n"/>
      <c r="I192" s="18" t="n"/>
      <c r="J192" s="19" t="n"/>
      <c r="K192" s="18" t="n"/>
      <c r="L192" s="19" t="n"/>
      <c r="M192" s="19" t="n"/>
      <c r="N192" s="18" t="n"/>
      <c r="O192" s="19" t="n"/>
      <c r="P192" s="19" t="n"/>
      <c r="Q192" s="18" t="n"/>
      <c r="R192" s="19" t="n"/>
      <c r="S192" s="20" t="n"/>
      <c r="T192" s="21">
        <f>IF($A192="","",IF(OR($F192="",$L192=""),"",MAX(0,$L192-$F192)))</f>
        <v/>
      </c>
      <c r="U192" s="21">
        <f>IF($A192="","",IF(OR($L192="",$M192=""),"",MAX(0,$M192-$L192)))</f>
        <v/>
      </c>
      <c r="V192" s="21">
        <f>IF($A192="","",IF($K192&lt;&gt;"Pending","",IF($F192="","",MAX(0,Dashboard!$B$4-$F192))))</f>
        <v/>
      </c>
      <c r="W192" s="22">
        <f>IF($A192="","",IF(COUNTIF($A$2:$A$251,$A192)&gt;1,"Duplicate Application ID",IF($B192="","Missing applicant alias",IF($C192="","Missing program",IF($D192="","Missing term",IF($E192="","Missing delivery site",IF($F192="","Missing received date",IF($H192="","Missing priority",IF($I192="","Missing reviewer",IF($J192="","Missing decision due date",IF($K192="","Missing decision",IF($N192="","Missing applicant response",IF($Q192="","Missing enrollment status",IF(AND($G192&lt;&gt;"",$G192&lt;$F192),"File complete before receipt",IF(AND($J192&lt;&gt;"",$J192&lt;$F192),"Due date before receipt",IF(AND($K192="Pending",$L192&lt;&gt;""),"Pending record has decision date",IF(AND($K192&lt;&gt;"Pending",$L192=""),"Missing decision date",IF(AND($L192&lt;&gt;"",$L192&lt;$F192),"Decision before receipt",IF(AND($M192&lt;&gt;"",$L192=""),"Notification without decision",IF(AND($M192&lt;&gt;"",$L192&lt;&gt;"",$M192&lt;$L192),"Notification before decision",IF(AND(OR($K192="Admit",$K192="Deny",$K192="Waitlist"),$M192=""),"Missing notification date",IF(AND(OR($N192="Accepted",$N192="Declined"),$O192=""),"Missing response date",IF(AND($O192&lt;&gt;"",$N192="Awaiting"),"Awaiting response has response date",IF(AND($O192&lt;&gt;"",$M192=""),"Response without notification",IF(AND($O192&lt;&gt;"",$M192&lt;&gt;"",$O192&lt;$M192),"Response before notification",IF(AND($P192&lt;&gt;"",$O192=""),"Deposit without response date",IF(AND($R192&lt;&gt;"",$R192&gt;Dashboard!$B$4),"Last reviewed after as-of date","OK")))))))))))))))))))))))))))</f>
        <v/>
      </c>
      <c r="X192" s="22">
        <f>IF($A192="","",IF($W192&lt;&gt;"OK","Fix record",IF(AND($K192="Pending",$J192&lt;Dashboard!$B$4),"Decision overdue",IF(AND($K192="Pending",$J192&gt;=Dashboard!$B$4,$J192&lt;=Dashboard!$B$4+Dashboard!$B$8),"Decision due soon",IF(AND(OR($K192="Admit",$K192="Deny",$K192="Waitlist"),$L192&lt;&gt;"",$M192=""),"Send notification",IF(AND($U192&lt;&gt;"",$U192&gt;Dashboard!$B$10),"Notification delayed",IF(AND($K192="Admit",$N192="Awaiting",$M192&lt;&gt;"",Dashboard!$B$4-$M192&gt;=Dashboard!$B$9),"Follow up on response","No action")))))))</f>
        <v/>
      </c>
    </row>
    <row r="193">
      <c r="A193" s="18" t="n"/>
      <c r="B193" s="18" t="n"/>
      <c r="C193" s="18" t="n"/>
      <c r="D193" s="18" t="n"/>
      <c r="E193" s="18" t="n"/>
      <c r="F193" s="19" t="n"/>
      <c r="G193" s="19" t="n"/>
      <c r="H193" s="18" t="n"/>
      <c r="I193" s="18" t="n"/>
      <c r="J193" s="19" t="n"/>
      <c r="K193" s="18" t="n"/>
      <c r="L193" s="19" t="n"/>
      <c r="M193" s="19" t="n"/>
      <c r="N193" s="18" t="n"/>
      <c r="O193" s="19" t="n"/>
      <c r="P193" s="19" t="n"/>
      <c r="Q193" s="18" t="n"/>
      <c r="R193" s="19" t="n"/>
      <c r="S193" s="20" t="n"/>
      <c r="T193" s="21">
        <f>IF($A193="","",IF(OR($F193="",$L193=""),"",MAX(0,$L193-$F193)))</f>
        <v/>
      </c>
      <c r="U193" s="21">
        <f>IF($A193="","",IF(OR($L193="",$M193=""),"",MAX(0,$M193-$L193)))</f>
        <v/>
      </c>
      <c r="V193" s="21">
        <f>IF($A193="","",IF($K193&lt;&gt;"Pending","",IF($F193="","",MAX(0,Dashboard!$B$4-$F193))))</f>
        <v/>
      </c>
      <c r="W193" s="22">
        <f>IF($A193="","",IF(COUNTIF($A$2:$A$251,$A193)&gt;1,"Duplicate Application ID",IF($B193="","Missing applicant alias",IF($C193="","Missing program",IF($D193="","Missing term",IF($E193="","Missing delivery site",IF($F193="","Missing received date",IF($H193="","Missing priority",IF($I193="","Missing reviewer",IF($J193="","Missing decision due date",IF($K193="","Missing decision",IF($N193="","Missing applicant response",IF($Q193="","Missing enrollment status",IF(AND($G193&lt;&gt;"",$G193&lt;$F193),"File complete before receipt",IF(AND($J193&lt;&gt;"",$J193&lt;$F193),"Due date before receipt",IF(AND($K193="Pending",$L193&lt;&gt;""),"Pending record has decision date",IF(AND($K193&lt;&gt;"Pending",$L193=""),"Missing decision date",IF(AND($L193&lt;&gt;"",$L193&lt;$F193),"Decision before receipt",IF(AND($M193&lt;&gt;"",$L193=""),"Notification without decision",IF(AND($M193&lt;&gt;"",$L193&lt;&gt;"",$M193&lt;$L193),"Notification before decision",IF(AND(OR($K193="Admit",$K193="Deny",$K193="Waitlist"),$M193=""),"Missing notification date",IF(AND(OR($N193="Accepted",$N193="Declined"),$O193=""),"Missing response date",IF(AND($O193&lt;&gt;"",$N193="Awaiting"),"Awaiting response has response date",IF(AND($O193&lt;&gt;"",$M193=""),"Response without notification",IF(AND($O193&lt;&gt;"",$M193&lt;&gt;"",$O193&lt;$M193),"Response before notification",IF(AND($P193&lt;&gt;"",$O193=""),"Deposit without response date",IF(AND($R193&lt;&gt;"",$R193&gt;Dashboard!$B$4),"Last reviewed after as-of date","OK")))))))))))))))))))))))))))</f>
        <v/>
      </c>
      <c r="X193" s="22">
        <f>IF($A193="","",IF($W193&lt;&gt;"OK","Fix record",IF(AND($K193="Pending",$J193&lt;Dashboard!$B$4),"Decision overdue",IF(AND($K193="Pending",$J193&gt;=Dashboard!$B$4,$J193&lt;=Dashboard!$B$4+Dashboard!$B$8),"Decision due soon",IF(AND(OR($K193="Admit",$K193="Deny",$K193="Waitlist"),$L193&lt;&gt;"",$M193=""),"Send notification",IF(AND($U193&lt;&gt;"",$U193&gt;Dashboard!$B$10),"Notification delayed",IF(AND($K193="Admit",$N193="Awaiting",$M193&lt;&gt;"",Dashboard!$B$4-$M193&gt;=Dashboard!$B$9),"Follow up on response","No action")))))))</f>
        <v/>
      </c>
    </row>
    <row r="194">
      <c r="A194" s="18" t="n"/>
      <c r="B194" s="18" t="n"/>
      <c r="C194" s="18" t="n"/>
      <c r="D194" s="18" t="n"/>
      <c r="E194" s="18" t="n"/>
      <c r="F194" s="19" t="n"/>
      <c r="G194" s="19" t="n"/>
      <c r="H194" s="18" t="n"/>
      <c r="I194" s="18" t="n"/>
      <c r="J194" s="19" t="n"/>
      <c r="K194" s="18" t="n"/>
      <c r="L194" s="19" t="n"/>
      <c r="M194" s="19" t="n"/>
      <c r="N194" s="18" t="n"/>
      <c r="O194" s="19" t="n"/>
      <c r="P194" s="19" t="n"/>
      <c r="Q194" s="18" t="n"/>
      <c r="R194" s="19" t="n"/>
      <c r="S194" s="20" t="n"/>
      <c r="T194" s="21">
        <f>IF($A194="","",IF(OR($F194="",$L194=""),"",MAX(0,$L194-$F194)))</f>
        <v/>
      </c>
      <c r="U194" s="21">
        <f>IF($A194="","",IF(OR($L194="",$M194=""),"",MAX(0,$M194-$L194)))</f>
        <v/>
      </c>
      <c r="V194" s="21">
        <f>IF($A194="","",IF($K194&lt;&gt;"Pending","",IF($F194="","",MAX(0,Dashboard!$B$4-$F194))))</f>
        <v/>
      </c>
      <c r="W194" s="22">
        <f>IF($A194="","",IF(COUNTIF($A$2:$A$251,$A194)&gt;1,"Duplicate Application ID",IF($B194="","Missing applicant alias",IF($C194="","Missing program",IF($D194="","Missing term",IF($E194="","Missing delivery site",IF($F194="","Missing received date",IF($H194="","Missing priority",IF($I194="","Missing reviewer",IF($J194="","Missing decision due date",IF($K194="","Missing decision",IF($N194="","Missing applicant response",IF($Q194="","Missing enrollment status",IF(AND($G194&lt;&gt;"",$G194&lt;$F194),"File complete before receipt",IF(AND($J194&lt;&gt;"",$J194&lt;$F194),"Due date before receipt",IF(AND($K194="Pending",$L194&lt;&gt;""),"Pending record has decision date",IF(AND($K194&lt;&gt;"Pending",$L194=""),"Missing decision date",IF(AND($L194&lt;&gt;"",$L194&lt;$F194),"Decision before receipt",IF(AND($M194&lt;&gt;"",$L194=""),"Notification without decision",IF(AND($M194&lt;&gt;"",$L194&lt;&gt;"",$M194&lt;$L194),"Notification before decision",IF(AND(OR($K194="Admit",$K194="Deny",$K194="Waitlist"),$M194=""),"Missing notification date",IF(AND(OR($N194="Accepted",$N194="Declined"),$O194=""),"Missing response date",IF(AND($O194&lt;&gt;"",$N194="Awaiting"),"Awaiting response has response date",IF(AND($O194&lt;&gt;"",$M194=""),"Response without notification",IF(AND($O194&lt;&gt;"",$M194&lt;&gt;"",$O194&lt;$M194),"Response before notification",IF(AND($P194&lt;&gt;"",$O194=""),"Deposit without response date",IF(AND($R194&lt;&gt;"",$R194&gt;Dashboard!$B$4),"Last reviewed after as-of date","OK")))))))))))))))))))))))))))</f>
        <v/>
      </c>
      <c r="X194" s="22">
        <f>IF($A194="","",IF($W194&lt;&gt;"OK","Fix record",IF(AND($K194="Pending",$J194&lt;Dashboard!$B$4),"Decision overdue",IF(AND($K194="Pending",$J194&gt;=Dashboard!$B$4,$J194&lt;=Dashboard!$B$4+Dashboard!$B$8),"Decision due soon",IF(AND(OR($K194="Admit",$K194="Deny",$K194="Waitlist"),$L194&lt;&gt;"",$M194=""),"Send notification",IF(AND($U194&lt;&gt;"",$U194&gt;Dashboard!$B$10),"Notification delayed",IF(AND($K194="Admit",$N194="Awaiting",$M194&lt;&gt;"",Dashboard!$B$4-$M194&gt;=Dashboard!$B$9),"Follow up on response","No action")))))))</f>
        <v/>
      </c>
    </row>
    <row r="195">
      <c r="A195" s="18" t="n"/>
      <c r="B195" s="18" t="n"/>
      <c r="C195" s="18" t="n"/>
      <c r="D195" s="18" t="n"/>
      <c r="E195" s="18" t="n"/>
      <c r="F195" s="19" t="n"/>
      <c r="G195" s="19" t="n"/>
      <c r="H195" s="18" t="n"/>
      <c r="I195" s="18" t="n"/>
      <c r="J195" s="19" t="n"/>
      <c r="K195" s="18" t="n"/>
      <c r="L195" s="19" t="n"/>
      <c r="M195" s="19" t="n"/>
      <c r="N195" s="18" t="n"/>
      <c r="O195" s="19" t="n"/>
      <c r="P195" s="19" t="n"/>
      <c r="Q195" s="18" t="n"/>
      <c r="R195" s="19" t="n"/>
      <c r="S195" s="20" t="n"/>
      <c r="T195" s="21">
        <f>IF($A195="","",IF(OR($F195="",$L195=""),"",MAX(0,$L195-$F195)))</f>
        <v/>
      </c>
      <c r="U195" s="21">
        <f>IF($A195="","",IF(OR($L195="",$M195=""),"",MAX(0,$M195-$L195)))</f>
        <v/>
      </c>
      <c r="V195" s="21">
        <f>IF($A195="","",IF($K195&lt;&gt;"Pending","",IF($F195="","",MAX(0,Dashboard!$B$4-$F195))))</f>
        <v/>
      </c>
      <c r="W195" s="22">
        <f>IF($A195="","",IF(COUNTIF($A$2:$A$251,$A195)&gt;1,"Duplicate Application ID",IF($B195="","Missing applicant alias",IF($C195="","Missing program",IF($D195="","Missing term",IF($E195="","Missing delivery site",IF($F195="","Missing received date",IF($H195="","Missing priority",IF($I195="","Missing reviewer",IF($J195="","Missing decision due date",IF($K195="","Missing decision",IF($N195="","Missing applicant response",IF($Q195="","Missing enrollment status",IF(AND($G195&lt;&gt;"",$G195&lt;$F195),"File complete before receipt",IF(AND($J195&lt;&gt;"",$J195&lt;$F195),"Due date before receipt",IF(AND($K195="Pending",$L195&lt;&gt;""),"Pending record has decision date",IF(AND($K195&lt;&gt;"Pending",$L195=""),"Missing decision date",IF(AND($L195&lt;&gt;"",$L195&lt;$F195),"Decision before receipt",IF(AND($M195&lt;&gt;"",$L195=""),"Notification without decision",IF(AND($M195&lt;&gt;"",$L195&lt;&gt;"",$M195&lt;$L195),"Notification before decision",IF(AND(OR($K195="Admit",$K195="Deny",$K195="Waitlist"),$M195=""),"Missing notification date",IF(AND(OR($N195="Accepted",$N195="Declined"),$O195=""),"Missing response date",IF(AND($O195&lt;&gt;"",$N195="Awaiting"),"Awaiting response has response date",IF(AND($O195&lt;&gt;"",$M195=""),"Response without notification",IF(AND($O195&lt;&gt;"",$M195&lt;&gt;"",$O195&lt;$M195),"Response before notification",IF(AND($P195&lt;&gt;"",$O195=""),"Deposit without response date",IF(AND($R195&lt;&gt;"",$R195&gt;Dashboard!$B$4),"Last reviewed after as-of date","OK")))))))))))))))))))))))))))</f>
        <v/>
      </c>
      <c r="X195" s="22">
        <f>IF($A195="","",IF($W195&lt;&gt;"OK","Fix record",IF(AND($K195="Pending",$J195&lt;Dashboard!$B$4),"Decision overdue",IF(AND($K195="Pending",$J195&gt;=Dashboard!$B$4,$J195&lt;=Dashboard!$B$4+Dashboard!$B$8),"Decision due soon",IF(AND(OR($K195="Admit",$K195="Deny",$K195="Waitlist"),$L195&lt;&gt;"",$M195=""),"Send notification",IF(AND($U195&lt;&gt;"",$U195&gt;Dashboard!$B$10),"Notification delayed",IF(AND($K195="Admit",$N195="Awaiting",$M195&lt;&gt;"",Dashboard!$B$4-$M195&gt;=Dashboard!$B$9),"Follow up on response","No action")))))))</f>
        <v/>
      </c>
    </row>
    <row r="196">
      <c r="A196" s="18" t="n"/>
      <c r="B196" s="18" t="n"/>
      <c r="C196" s="18" t="n"/>
      <c r="D196" s="18" t="n"/>
      <c r="E196" s="18" t="n"/>
      <c r="F196" s="19" t="n"/>
      <c r="G196" s="19" t="n"/>
      <c r="H196" s="18" t="n"/>
      <c r="I196" s="18" t="n"/>
      <c r="J196" s="19" t="n"/>
      <c r="K196" s="18" t="n"/>
      <c r="L196" s="19" t="n"/>
      <c r="M196" s="19" t="n"/>
      <c r="N196" s="18" t="n"/>
      <c r="O196" s="19" t="n"/>
      <c r="P196" s="19" t="n"/>
      <c r="Q196" s="18" t="n"/>
      <c r="R196" s="19" t="n"/>
      <c r="S196" s="20" t="n"/>
      <c r="T196" s="21">
        <f>IF($A196="","",IF(OR($F196="",$L196=""),"",MAX(0,$L196-$F196)))</f>
        <v/>
      </c>
      <c r="U196" s="21">
        <f>IF($A196="","",IF(OR($L196="",$M196=""),"",MAX(0,$M196-$L196)))</f>
        <v/>
      </c>
      <c r="V196" s="21">
        <f>IF($A196="","",IF($K196&lt;&gt;"Pending","",IF($F196="","",MAX(0,Dashboard!$B$4-$F196))))</f>
        <v/>
      </c>
      <c r="W196" s="22">
        <f>IF($A196="","",IF(COUNTIF($A$2:$A$251,$A196)&gt;1,"Duplicate Application ID",IF($B196="","Missing applicant alias",IF($C196="","Missing program",IF($D196="","Missing term",IF($E196="","Missing delivery site",IF($F196="","Missing received date",IF($H196="","Missing priority",IF($I196="","Missing reviewer",IF($J196="","Missing decision due date",IF($K196="","Missing decision",IF($N196="","Missing applicant response",IF($Q196="","Missing enrollment status",IF(AND($G196&lt;&gt;"",$G196&lt;$F196),"File complete before receipt",IF(AND($J196&lt;&gt;"",$J196&lt;$F196),"Due date before receipt",IF(AND($K196="Pending",$L196&lt;&gt;""),"Pending record has decision date",IF(AND($K196&lt;&gt;"Pending",$L196=""),"Missing decision date",IF(AND($L196&lt;&gt;"",$L196&lt;$F196),"Decision before receipt",IF(AND($M196&lt;&gt;"",$L196=""),"Notification without decision",IF(AND($M196&lt;&gt;"",$L196&lt;&gt;"",$M196&lt;$L196),"Notification before decision",IF(AND(OR($K196="Admit",$K196="Deny",$K196="Waitlist"),$M196=""),"Missing notification date",IF(AND(OR($N196="Accepted",$N196="Declined"),$O196=""),"Missing response date",IF(AND($O196&lt;&gt;"",$N196="Awaiting"),"Awaiting response has response date",IF(AND($O196&lt;&gt;"",$M196=""),"Response without notification",IF(AND($O196&lt;&gt;"",$M196&lt;&gt;"",$O196&lt;$M196),"Response before notification",IF(AND($P196&lt;&gt;"",$O196=""),"Deposit without response date",IF(AND($R196&lt;&gt;"",$R196&gt;Dashboard!$B$4),"Last reviewed after as-of date","OK")))))))))))))))))))))))))))</f>
        <v/>
      </c>
      <c r="X196" s="22">
        <f>IF($A196="","",IF($W196&lt;&gt;"OK","Fix record",IF(AND($K196="Pending",$J196&lt;Dashboard!$B$4),"Decision overdue",IF(AND($K196="Pending",$J196&gt;=Dashboard!$B$4,$J196&lt;=Dashboard!$B$4+Dashboard!$B$8),"Decision due soon",IF(AND(OR($K196="Admit",$K196="Deny",$K196="Waitlist"),$L196&lt;&gt;"",$M196=""),"Send notification",IF(AND($U196&lt;&gt;"",$U196&gt;Dashboard!$B$10),"Notification delayed",IF(AND($K196="Admit",$N196="Awaiting",$M196&lt;&gt;"",Dashboard!$B$4-$M196&gt;=Dashboard!$B$9),"Follow up on response","No action")))))))</f>
        <v/>
      </c>
    </row>
    <row r="197">
      <c r="A197" s="18" t="n"/>
      <c r="B197" s="18" t="n"/>
      <c r="C197" s="18" t="n"/>
      <c r="D197" s="18" t="n"/>
      <c r="E197" s="18" t="n"/>
      <c r="F197" s="19" t="n"/>
      <c r="G197" s="19" t="n"/>
      <c r="H197" s="18" t="n"/>
      <c r="I197" s="18" t="n"/>
      <c r="J197" s="19" t="n"/>
      <c r="K197" s="18" t="n"/>
      <c r="L197" s="19" t="n"/>
      <c r="M197" s="19" t="n"/>
      <c r="N197" s="18" t="n"/>
      <c r="O197" s="19" t="n"/>
      <c r="P197" s="19" t="n"/>
      <c r="Q197" s="18" t="n"/>
      <c r="R197" s="19" t="n"/>
      <c r="S197" s="20" t="n"/>
      <c r="T197" s="21">
        <f>IF($A197="","",IF(OR($F197="",$L197=""),"",MAX(0,$L197-$F197)))</f>
        <v/>
      </c>
      <c r="U197" s="21">
        <f>IF($A197="","",IF(OR($L197="",$M197=""),"",MAX(0,$M197-$L197)))</f>
        <v/>
      </c>
      <c r="V197" s="21">
        <f>IF($A197="","",IF($K197&lt;&gt;"Pending","",IF($F197="","",MAX(0,Dashboard!$B$4-$F197))))</f>
        <v/>
      </c>
      <c r="W197" s="22">
        <f>IF($A197="","",IF(COUNTIF($A$2:$A$251,$A197)&gt;1,"Duplicate Application ID",IF($B197="","Missing applicant alias",IF($C197="","Missing program",IF($D197="","Missing term",IF($E197="","Missing delivery site",IF($F197="","Missing received date",IF($H197="","Missing priority",IF($I197="","Missing reviewer",IF($J197="","Missing decision due date",IF($K197="","Missing decision",IF($N197="","Missing applicant response",IF($Q197="","Missing enrollment status",IF(AND($G197&lt;&gt;"",$G197&lt;$F197),"File complete before receipt",IF(AND($J197&lt;&gt;"",$J197&lt;$F197),"Due date before receipt",IF(AND($K197="Pending",$L197&lt;&gt;""),"Pending record has decision date",IF(AND($K197&lt;&gt;"Pending",$L197=""),"Missing decision date",IF(AND($L197&lt;&gt;"",$L197&lt;$F197),"Decision before receipt",IF(AND($M197&lt;&gt;"",$L197=""),"Notification without decision",IF(AND($M197&lt;&gt;"",$L197&lt;&gt;"",$M197&lt;$L197),"Notification before decision",IF(AND(OR($K197="Admit",$K197="Deny",$K197="Waitlist"),$M197=""),"Missing notification date",IF(AND(OR($N197="Accepted",$N197="Declined"),$O197=""),"Missing response date",IF(AND($O197&lt;&gt;"",$N197="Awaiting"),"Awaiting response has response date",IF(AND($O197&lt;&gt;"",$M197=""),"Response without notification",IF(AND($O197&lt;&gt;"",$M197&lt;&gt;"",$O197&lt;$M197),"Response before notification",IF(AND($P197&lt;&gt;"",$O197=""),"Deposit without response date",IF(AND($R197&lt;&gt;"",$R197&gt;Dashboard!$B$4),"Last reviewed after as-of date","OK")))))))))))))))))))))))))))</f>
        <v/>
      </c>
      <c r="X197" s="22">
        <f>IF($A197="","",IF($W197&lt;&gt;"OK","Fix record",IF(AND($K197="Pending",$J197&lt;Dashboard!$B$4),"Decision overdue",IF(AND($K197="Pending",$J197&gt;=Dashboard!$B$4,$J197&lt;=Dashboard!$B$4+Dashboard!$B$8),"Decision due soon",IF(AND(OR($K197="Admit",$K197="Deny",$K197="Waitlist"),$L197&lt;&gt;"",$M197=""),"Send notification",IF(AND($U197&lt;&gt;"",$U197&gt;Dashboard!$B$10),"Notification delayed",IF(AND($K197="Admit",$N197="Awaiting",$M197&lt;&gt;"",Dashboard!$B$4-$M197&gt;=Dashboard!$B$9),"Follow up on response","No action")))))))</f>
        <v/>
      </c>
    </row>
    <row r="198">
      <c r="A198" s="18" t="n"/>
      <c r="B198" s="18" t="n"/>
      <c r="C198" s="18" t="n"/>
      <c r="D198" s="18" t="n"/>
      <c r="E198" s="18" t="n"/>
      <c r="F198" s="19" t="n"/>
      <c r="G198" s="19" t="n"/>
      <c r="H198" s="18" t="n"/>
      <c r="I198" s="18" t="n"/>
      <c r="J198" s="19" t="n"/>
      <c r="K198" s="18" t="n"/>
      <c r="L198" s="19" t="n"/>
      <c r="M198" s="19" t="n"/>
      <c r="N198" s="18" t="n"/>
      <c r="O198" s="19" t="n"/>
      <c r="P198" s="19" t="n"/>
      <c r="Q198" s="18" t="n"/>
      <c r="R198" s="19" t="n"/>
      <c r="S198" s="20" t="n"/>
      <c r="T198" s="21">
        <f>IF($A198="","",IF(OR($F198="",$L198=""),"",MAX(0,$L198-$F198)))</f>
        <v/>
      </c>
      <c r="U198" s="21">
        <f>IF($A198="","",IF(OR($L198="",$M198=""),"",MAX(0,$M198-$L198)))</f>
        <v/>
      </c>
      <c r="V198" s="21">
        <f>IF($A198="","",IF($K198&lt;&gt;"Pending","",IF($F198="","",MAX(0,Dashboard!$B$4-$F198))))</f>
        <v/>
      </c>
      <c r="W198" s="22">
        <f>IF($A198="","",IF(COUNTIF($A$2:$A$251,$A198)&gt;1,"Duplicate Application ID",IF($B198="","Missing applicant alias",IF($C198="","Missing program",IF($D198="","Missing term",IF($E198="","Missing delivery site",IF($F198="","Missing received date",IF($H198="","Missing priority",IF($I198="","Missing reviewer",IF($J198="","Missing decision due date",IF($K198="","Missing decision",IF($N198="","Missing applicant response",IF($Q198="","Missing enrollment status",IF(AND($G198&lt;&gt;"",$G198&lt;$F198),"File complete before receipt",IF(AND($J198&lt;&gt;"",$J198&lt;$F198),"Due date before receipt",IF(AND($K198="Pending",$L198&lt;&gt;""),"Pending record has decision date",IF(AND($K198&lt;&gt;"Pending",$L198=""),"Missing decision date",IF(AND($L198&lt;&gt;"",$L198&lt;$F198),"Decision before receipt",IF(AND($M198&lt;&gt;"",$L198=""),"Notification without decision",IF(AND($M198&lt;&gt;"",$L198&lt;&gt;"",$M198&lt;$L198),"Notification before decision",IF(AND(OR($K198="Admit",$K198="Deny",$K198="Waitlist"),$M198=""),"Missing notification date",IF(AND(OR($N198="Accepted",$N198="Declined"),$O198=""),"Missing response date",IF(AND($O198&lt;&gt;"",$N198="Awaiting"),"Awaiting response has response date",IF(AND($O198&lt;&gt;"",$M198=""),"Response without notification",IF(AND($O198&lt;&gt;"",$M198&lt;&gt;"",$O198&lt;$M198),"Response before notification",IF(AND($P198&lt;&gt;"",$O198=""),"Deposit without response date",IF(AND($R198&lt;&gt;"",$R198&gt;Dashboard!$B$4),"Last reviewed after as-of date","OK")))))))))))))))))))))))))))</f>
        <v/>
      </c>
      <c r="X198" s="22">
        <f>IF($A198="","",IF($W198&lt;&gt;"OK","Fix record",IF(AND($K198="Pending",$J198&lt;Dashboard!$B$4),"Decision overdue",IF(AND($K198="Pending",$J198&gt;=Dashboard!$B$4,$J198&lt;=Dashboard!$B$4+Dashboard!$B$8),"Decision due soon",IF(AND(OR($K198="Admit",$K198="Deny",$K198="Waitlist"),$L198&lt;&gt;"",$M198=""),"Send notification",IF(AND($U198&lt;&gt;"",$U198&gt;Dashboard!$B$10),"Notification delayed",IF(AND($K198="Admit",$N198="Awaiting",$M198&lt;&gt;"",Dashboard!$B$4-$M198&gt;=Dashboard!$B$9),"Follow up on response","No action")))))))</f>
        <v/>
      </c>
    </row>
    <row r="199">
      <c r="A199" s="18" t="n"/>
      <c r="B199" s="18" t="n"/>
      <c r="C199" s="18" t="n"/>
      <c r="D199" s="18" t="n"/>
      <c r="E199" s="18" t="n"/>
      <c r="F199" s="19" t="n"/>
      <c r="G199" s="19" t="n"/>
      <c r="H199" s="18" t="n"/>
      <c r="I199" s="18" t="n"/>
      <c r="J199" s="19" t="n"/>
      <c r="K199" s="18" t="n"/>
      <c r="L199" s="19" t="n"/>
      <c r="M199" s="19" t="n"/>
      <c r="N199" s="18" t="n"/>
      <c r="O199" s="19" t="n"/>
      <c r="P199" s="19" t="n"/>
      <c r="Q199" s="18" t="n"/>
      <c r="R199" s="19" t="n"/>
      <c r="S199" s="20" t="n"/>
      <c r="T199" s="21">
        <f>IF($A199="","",IF(OR($F199="",$L199=""),"",MAX(0,$L199-$F199)))</f>
        <v/>
      </c>
      <c r="U199" s="21">
        <f>IF($A199="","",IF(OR($L199="",$M199=""),"",MAX(0,$M199-$L199)))</f>
        <v/>
      </c>
      <c r="V199" s="21">
        <f>IF($A199="","",IF($K199&lt;&gt;"Pending","",IF($F199="","",MAX(0,Dashboard!$B$4-$F199))))</f>
        <v/>
      </c>
      <c r="W199" s="22">
        <f>IF($A199="","",IF(COUNTIF($A$2:$A$251,$A199)&gt;1,"Duplicate Application ID",IF($B199="","Missing applicant alias",IF($C199="","Missing program",IF($D199="","Missing term",IF($E199="","Missing delivery site",IF($F199="","Missing received date",IF($H199="","Missing priority",IF($I199="","Missing reviewer",IF($J199="","Missing decision due date",IF($K199="","Missing decision",IF($N199="","Missing applicant response",IF($Q199="","Missing enrollment status",IF(AND($G199&lt;&gt;"",$G199&lt;$F199),"File complete before receipt",IF(AND($J199&lt;&gt;"",$J199&lt;$F199),"Due date before receipt",IF(AND($K199="Pending",$L199&lt;&gt;""),"Pending record has decision date",IF(AND($K199&lt;&gt;"Pending",$L199=""),"Missing decision date",IF(AND($L199&lt;&gt;"",$L199&lt;$F199),"Decision before receipt",IF(AND($M199&lt;&gt;"",$L199=""),"Notification without decision",IF(AND($M199&lt;&gt;"",$L199&lt;&gt;"",$M199&lt;$L199),"Notification before decision",IF(AND(OR($K199="Admit",$K199="Deny",$K199="Waitlist"),$M199=""),"Missing notification date",IF(AND(OR($N199="Accepted",$N199="Declined"),$O199=""),"Missing response date",IF(AND($O199&lt;&gt;"",$N199="Awaiting"),"Awaiting response has response date",IF(AND($O199&lt;&gt;"",$M199=""),"Response without notification",IF(AND($O199&lt;&gt;"",$M199&lt;&gt;"",$O199&lt;$M199),"Response before notification",IF(AND($P199&lt;&gt;"",$O199=""),"Deposit without response date",IF(AND($R199&lt;&gt;"",$R199&gt;Dashboard!$B$4),"Last reviewed after as-of date","OK")))))))))))))))))))))))))))</f>
        <v/>
      </c>
      <c r="X199" s="22">
        <f>IF($A199="","",IF($W199&lt;&gt;"OK","Fix record",IF(AND($K199="Pending",$J199&lt;Dashboard!$B$4),"Decision overdue",IF(AND($K199="Pending",$J199&gt;=Dashboard!$B$4,$J199&lt;=Dashboard!$B$4+Dashboard!$B$8),"Decision due soon",IF(AND(OR($K199="Admit",$K199="Deny",$K199="Waitlist"),$L199&lt;&gt;"",$M199=""),"Send notification",IF(AND($U199&lt;&gt;"",$U199&gt;Dashboard!$B$10),"Notification delayed",IF(AND($K199="Admit",$N199="Awaiting",$M199&lt;&gt;"",Dashboard!$B$4-$M199&gt;=Dashboard!$B$9),"Follow up on response","No action")))))))</f>
        <v/>
      </c>
    </row>
    <row r="200">
      <c r="A200" s="18" t="n"/>
      <c r="B200" s="18" t="n"/>
      <c r="C200" s="18" t="n"/>
      <c r="D200" s="18" t="n"/>
      <c r="E200" s="18" t="n"/>
      <c r="F200" s="19" t="n"/>
      <c r="G200" s="19" t="n"/>
      <c r="H200" s="18" t="n"/>
      <c r="I200" s="18" t="n"/>
      <c r="J200" s="19" t="n"/>
      <c r="K200" s="18" t="n"/>
      <c r="L200" s="19" t="n"/>
      <c r="M200" s="19" t="n"/>
      <c r="N200" s="18" t="n"/>
      <c r="O200" s="19" t="n"/>
      <c r="P200" s="19" t="n"/>
      <c r="Q200" s="18" t="n"/>
      <c r="R200" s="19" t="n"/>
      <c r="S200" s="20" t="n"/>
      <c r="T200" s="21">
        <f>IF($A200="","",IF(OR($F200="",$L200=""),"",MAX(0,$L200-$F200)))</f>
        <v/>
      </c>
      <c r="U200" s="21">
        <f>IF($A200="","",IF(OR($L200="",$M200=""),"",MAX(0,$M200-$L200)))</f>
        <v/>
      </c>
      <c r="V200" s="21">
        <f>IF($A200="","",IF($K200&lt;&gt;"Pending","",IF($F200="","",MAX(0,Dashboard!$B$4-$F200))))</f>
        <v/>
      </c>
      <c r="W200" s="22">
        <f>IF($A200="","",IF(COUNTIF($A$2:$A$251,$A200)&gt;1,"Duplicate Application ID",IF($B200="","Missing applicant alias",IF($C200="","Missing program",IF($D200="","Missing term",IF($E200="","Missing delivery site",IF($F200="","Missing received date",IF($H200="","Missing priority",IF($I200="","Missing reviewer",IF($J200="","Missing decision due date",IF($K200="","Missing decision",IF($N200="","Missing applicant response",IF($Q200="","Missing enrollment status",IF(AND($G200&lt;&gt;"",$G200&lt;$F200),"File complete before receipt",IF(AND($J200&lt;&gt;"",$J200&lt;$F200),"Due date before receipt",IF(AND($K200="Pending",$L200&lt;&gt;""),"Pending record has decision date",IF(AND($K200&lt;&gt;"Pending",$L200=""),"Missing decision date",IF(AND($L200&lt;&gt;"",$L200&lt;$F200),"Decision before receipt",IF(AND($M200&lt;&gt;"",$L200=""),"Notification without decision",IF(AND($M200&lt;&gt;"",$L200&lt;&gt;"",$M200&lt;$L200),"Notification before decision",IF(AND(OR($K200="Admit",$K200="Deny",$K200="Waitlist"),$M200=""),"Missing notification date",IF(AND(OR($N200="Accepted",$N200="Declined"),$O200=""),"Missing response date",IF(AND($O200&lt;&gt;"",$N200="Awaiting"),"Awaiting response has response date",IF(AND($O200&lt;&gt;"",$M200=""),"Response without notification",IF(AND($O200&lt;&gt;"",$M200&lt;&gt;"",$O200&lt;$M200),"Response before notification",IF(AND($P200&lt;&gt;"",$O200=""),"Deposit without response date",IF(AND($R200&lt;&gt;"",$R200&gt;Dashboard!$B$4),"Last reviewed after as-of date","OK")))))))))))))))))))))))))))</f>
        <v/>
      </c>
      <c r="X200" s="22">
        <f>IF($A200="","",IF($W200&lt;&gt;"OK","Fix record",IF(AND($K200="Pending",$J200&lt;Dashboard!$B$4),"Decision overdue",IF(AND($K200="Pending",$J200&gt;=Dashboard!$B$4,$J200&lt;=Dashboard!$B$4+Dashboard!$B$8),"Decision due soon",IF(AND(OR($K200="Admit",$K200="Deny",$K200="Waitlist"),$L200&lt;&gt;"",$M200=""),"Send notification",IF(AND($U200&lt;&gt;"",$U200&gt;Dashboard!$B$10),"Notification delayed",IF(AND($K200="Admit",$N200="Awaiting",$M200&lt;&gt;"",Dashboard!$B$4-$M200&gt;=Dashboard!$B$9),"Follow up on response","No action")))))))</f>
        <v/>
      </c>
    </row>
    <row r="201">
      <c r="A201" s="18" t="n"/>
      <c r="B201" s="18" t="n"/>
      <c r="C201" s="18" t="n"/>
      <c r="D201" s="18" t="n"/>
      <c r="E201" s="18" t="n"/>
      <c r="F201" s="19" t="n"/>
      <c r="G201" s="19" t="n"/>
      <c r="H201" s="18" t="n"/>
      <c r="I201" s="18" t="n"/>
      <c r="J201" s="19" t="n"/>
      <c r="K201" s="18" t="n"/>
      <c r="L201" s="19" t="n"/>
      <c r="M201" s="19" t="n"/>
      <c r="N201" s="18" t="n"/>
      <c r="O201" s="19" t="n"/>
      <c r="P201" s="19" t="n"/>
      <c r="Q201" s="18" t="n"/>
      <c r="R201" s="19" t="n"/>
      <c r="S201" s="20" t="n"/>
      <c r="T201" s="21">
        <f>IF($A201="","",IF(OR($F201="",$L201=""),"",MAX(0,$L201-$F201)))</f>
        <v/>
      </c>
      <c r="U201" s="21">
        <f>IF($A201="","",IF(OR($L201="",$M201=""),"",MAX(0,$M201-$L201)))</f>
        <v/>
      </c>
      <c r="V201" s="21">
        <f>IF($A201="","",IF($K201&lt;&gt;"Pending","",IF($F201="","",MAX(0,Dashboard!$B$4-$F201))))</f>
        <v/>
      </c>
      <c r="W201" s="22">
        <f>IF($A201="","",IF(COUNTIF($A$2:$A$251,$A201)&gt;1,"Duplicate Application ID",IF($B201="","Missing applicant alias",IF($C201="","Missing program",IF($D201="","Missing term",IF($E201="","Missing delivery site",IF($F201="","Missing received date",IF($H201="","Missing priority",IF($I201="","Missing reviewer",IF($J201="","Missing decision due date",IF($K201="","Missing decision",IF($N201="","Missing applicant response",IF($Q201="","Missing enrollment status",IF(AND($G201&lt;&gt;"",$G201&lt;$F201),"File complete before receipt",IF(AND($J201&lt;&gt;"",$J201&lt;$F201),"Due date before receipt",IF(AND($K201="Pending",$L201&lt;&gt;""),"Pending record has decision date",IF(AND($K201&lt;&gt;"Pending",$L201=""),"Missing decision date",IF(AND($L201&lt;&gt;"",$L201&lt;$F201),"Decision before receipt",IF(AND($M201&lt;&gt;"",$L201=""),"Notification without decision",IF(AND($M201&lt;&gt;"",$L201&lt;&gt;"",$M201&lt;$L201),"Notification before decision",IF(AND(OR($K201="Admit",$K201="Deny",$K201="Waitlist"),$M201=""),"Missing notification date",IF(AND(OR($N201="Accepted",$N201="Declined"),$O201=""),"Missing response date",IF(AND($O201&lt;&gt;"",$N201="Awaiting"),"Awaiting response has response date",IF(AND($O201&lt;&gt;"",$M201=""),"Response without notification",IF(AND($O201&lt;&gt;"",$M201&lt;&gt;"",$O201&lt;$M201),"Response before notification",IF(AND($P201&lt;&gt;"",$O201=""),"Deposit without response date",IF(AND($R201&lt;&gt;"",$R201&gt;Dashboard!$B$4),"Last reviewed after as-of date","OK")))))))))))))))))))))))))))</f>
        <v/>
      </c>
      <c r="X201" s="22">
        <f>IF($A201="","",IF($W201&lt;&gt;"OK","Fix record",IF(AND($K201="Pending",$J201&lt;Dashboard!$B$4),"Decision overdue",IF(AND($K201="Pending",$J201&gt;=Dashboard!$B$4,$J201&lt;=Dashboard!$B$4+Dashboard!$B$8),"Decision due soon",IF(AND(OR($K201="Admit",$K201="Deny",$K201="Waitlist"),$L201&lt;&gt;"",$M201=""),"Send notification",IF(AND($U201&lt;&gt;"",$U201&gt;Dashboard!$B$10),"Notification delayed",IF(AND($K201="Admit",$N201="Awaiting",$M201&lt;&gt;"",Dashboard!$B$4-$M201&gt;=Dashboard!$B$9),"Follow up on response","No action")))))))</f>
        <v/>
      </c>
    </row>
    <row r="202">
      <c r="A202" s="18" t="n"/>
      <c r="B202" s="18" t="n"/>
      <c r="C202" s="18" t="n"/>
      <c r="D202" s="18" t="n"/>
      <c r="E202" s="18" t="n"/>
      <c r="F202" s="19" t="n"/>
      <c r="G202" s="19" t="n"/>
      <c r="H202" s="18" t="n"/>
      <c r="I202" s="18" t="n"/>
      <c r="J202" s="19" t="n"/>
      <c r="K202" s="18" t="n"/>
      <c r="L202" s="19" t="n"/>
      <c r="M202" s="19" t="n"/>
      <c r="N202" s="18" t="n"/>
      <c r="O202" s="19" t="n"/>
      <c r="P202" s="19" t="n"/>
      <c r="Q202" s="18" t="n"/>
      <c r="R202" s="19" t="n"/>
      <c r="S202" s="20" t="n"/>
      <c r="T202" s="21">
        <f>IF($A202="","",IF(OR($F202="",$L202=""),"",MAX(0,$L202-$F202)))</f>
        <v/>
      </c>
      <c r="U202" s="21">
        <f>IF($A202="","",IF(OR($L202="",$M202=""),"",MAX(0,$M202-$L202)))</f>
        <v/>
      </c>
      <c r="V202" s="21">
        <f>IF($A202="","",IF($K202&lt;&gt;"Pending","",IF($F202="","",MAX(0,Dashboard!$B$4-$F202))))</f>
        <v/>
      </c>
      <c r="W202" s="22">
        <f>IF($A202="","",IF(COUNTIF($A$2:$A$251,$A202)&gt;1,"Duplicate Application ID",IF($B202="","Missing applicant alias",IF($C202="","Missing program",IF($D202="","Missing term",IF($E202="","Missing delivery site",IF($F202="","Missing received date",IF($H202="","Missing priority",IF($I202="","Missing reviewer",IF($J202="","Missing decision due date",IF($K202="","Missing decision",IF($N202="","Missing applicant response",IF($Q202="","Missing enrollment status",IF(AND($G202&lt;&gt;"",$G202&lt;$F202),"File complete before receipt",IF(AND($J202&lt;&gt;"",$J202&lt;$F202),"Due date before receipt",IF(AND($K202="Pending",$L202&lt;&gt;""),"Pending record has decision date",IF(AND($K202&lt;&gt;"Pending",$L202=""),"Missing decision date",IF(AND($L202&lt;&gt;"",$L202&lt;$F202),"Decision before receipt",IF(AND($M202&lt;&gt;"",$L202=""),"Notification without decision",IF(AND($M202&lt;&gt;"",$L202&lt;&gt;"",$M202&lt;$L202),"Notification before decision",IF(AND(OR($K202="Admit",$K202="Deny",$K202="Waitlist"),$M202=""),"Missing notification date",IF(AND(OR($N202="Accepted",$N202="Declined"),$O202=""),"Missing response date",IF(AND($O202&lt;&gt;"",$N202="Awaiting"),"Awaiting response has response date",IF(AND($O202&lt;&gt;"",$M202=""),"Response without notification",IF(AND($O202&lt;&gt;"",$M202&lt;&gt;"",$O202&lt;$M202),"Response before notification",IF(AND($P202&lt;&gt;"",$O202=""),"Deposit without response date",IF(AND($R202&lt;&gt;"",$R202&gt;Dashboard!$B$4),"Last reviewed after as-of date","OK")))))))))))))))))))))))))))</f>
        <v/>
      </c>
      <c r="X202" s="22">
        <f>IF($A202="","",IF($W202&lt;&gt;"OK","Fix record",IF(AND($K202="Pending",$J202&lt;Dashboard!$B$4),"Decision overdue",IF(AND($K202="Pending",$J202&gt;=Dashboard!$B$4,$J202&lt;=Dashboard!$B$4+Dashboard!$B$8),"Decision due soon",IF(AND(OR($K202="Admit",$K202="Deny",$K202="Waitlist"),$L202&lt;&gt;"",$M202=""),"Send notification",IF(AND($U202&lt;&gt;"",$U202&gt;Dashboard!$B$10),"Notification delayed",IF(AND($K202="Admit",$N202="Awaiting",$M202&lt;&gt;"",Dashboard!$B$4-$M202&gt;=Dashboard!$B$9),"Follow up on response","No action")))))))</f>
        <v/>
      </c>
    </row>
    <row r="203">
      <c r="A203" s="18" t="n"/>
      <c r="B203" s="18" t="n"/>
      <c r="C203" s="18" t="n"/>
      <c r="D203" s="18" t="n"/>
      <c r="E203" s="18" t="n"/>
      <c r="F203" s="19" t="n"/>
      <c r="G203" s="19" t="n"/>
      <c r="H203" s="18" t="n"/>
      <c r="I203" s="18" t="n"/>
      <c r="J203" s="19" t="n"/>
      <c r="K203" s="18" t="n"/>
      <c r="L203" s="19" t="n"/>
      <c r="M203" s="19" t="n"/>
      <c r="N203" s="18" t="n"/>
      <c r="O203" s="19" t="n"/>
      <c r="P203" s="19" t="n"/>
      <c r="Q203" s="18" t="n"/>
      <c r="R203" s="19" t="n"/>
      <c r="S203" s="20" t="n"/>
      <c r="T203" s="21">
        <f>IF($A203="","",IF(OR($F203="",$L203=""),"",MAX(0,$L203-$F203)))</f>
        <v/>
      </c>
      <c r="U203" s="21">
        <f>IF($A203="","",IF(OR($L203="",$M203=""),"",MAX(0,$M203-$L203)))</f>
        <v/>
      </c>
      <c r="V203" s="21">
        <f>IF($A203="","",IF($K203&lt;&gt;"Pending","",IF($F203="","",MAX(0,Dashboard!$B$4-$F203))))</f>
        <v/>
      </c>
      <c r="W203" s="22">
        <f>IF($A203="","",IF(COUNTIF($A$2:$A$251,$A203)&gt;1,"Duplicate Application ID",IF($B203="","Missing applicant alias",IF($C203="","Missing program",IF($D203="","Missing term",IF($E203="","Missing delivery site",IF($F203="","Missing received date",IF($H203="","Missing priority",IF($I203="","Missing reviewer",IF($J203="","Missing decision due date",IF($K203="","Missing decision",IF($N203="","Missing applicant response",IF($Q203="","Missing enrollment status",IF(AND($G203&lt;&gt;"",$G203&lt;$F203),"File complete before receipt",IF(AND($J203&lt;&gt;"",$J203&lt;$F203),"Due date before receipt",IF(AND($K203="Pending",$L203&lt;&gt;""),"Pending record has decision date",IF(AND($K203&lt;&gt;"Pending",$L203=""),"Missing decision date",IF(AND($L203&lt;&gt;"",$L203&lt;$F203),"Decision before receipt",IF(AND($M203&lt;&gt;"",$L203=""),"Notification without decision",IF(AND($M203&lt;&gt;"",$L203&lt;&gt;"",$M203&lt;$L203),"Notification before decision",IF(AND(OR($K203="Admit",$K203="Deny",$K203="Waitlist"),$M203=""),"Missing notification date",IF(AND(OR($N203="Accepted",$N203="Declined"),$O203=""),"Missing response date",IF(AND($O203&lt;&gt;"",$N203="Awaiting"),"Awaiting response has response date",IF(AND($O203&lt;&gt;"",$M203=""),"Response without notification",IF(AND($O203&lt;&gt;"",$M203&lt;&gt;"",$O203&lt;$M203),"Response before notification",IF(AND($P203&lt;&gt;"",$O203=""),"Deposit without response date",IF(AND($R203&lt;&gt;"",$R203&gt;Dashboard!$B$4),"Last reviewed after as-of date","OK")))))))))))))))))))))))))))</f>
        <v/>
      </c>
      <c r="X203" s="22">
        <f>IF($A203="","",IF($W203&lt;&gt;"OK","Fix record",IF(AND($K203="Pending",$J203&lt;Dashboard!$B$4),"Decision overdue",IF(AND($K203="Pending",$J203&gt;=Dashboard!$B$4,$J203&lt;=Dashboard!$B$4+Dashboard!$B$8),"Decision due soon",IF(AND(OR($K203="Admit",$K203="Deny",$K203="Waitlist"),$L203&lt;&gt;"",$M203=""),"Send notification",IF(AND($U203&lt;&gt;"",$U203&gt;Dashboard!$B$10),"Notification delayed",IF(AND($K203="Admit",$N203="Awaiting",$M203&lt;&gt;"",Dashboard!$B$4-$M203&gt;=Dashboard!$B$9),"Follow up on response","No action")))))))</f>
        <v/>
      </c>
    </row>
    <row r="204">
      <c r="A204" s="18" t="n"/>
      <c r="B204" s="18" t="n"/>
      <c r="C204" s="18" t="n"/>
      <c r="D204" s="18" t="n"/>
      <c r="E204" s="18" t="n"/>
      <c r="F204" s="19" t="n"/>
      <c r="G204" s="19" t="n"/>
      <c r="H204" s="18" t="n"/>
      <c r="I204" s="18" t="n"/>
      <c r="J204" s="19" t="n"/>
      <c r="K204" s="18" t="n"/>
      <c r="L204" s="19" t="n"/>
      <c r="M204" s="19" t="n"/>
      <c r="N204" s="18" t="n"/>
      <c r="O204" s="19" t="n"/>
      <c r="P204" s="19" t="n"/>
      <c r="Q204" s="18" t="n"/>
      <c r="R204" s="19" t="n"/>
      <c r="S204" s="20" t="n"/>
      <c r="T204" s="21">
        <f>IF($A204="","",IF(OR($F204="",$L204=""),"",MAX(0,$L204-$F204)))</f>
        <v/>
      </c>
      <c r="U204" s="21">
        <f>IF($A204="","",IF(OR($L204="",$M204=""),"",MAX(0,$M204-$L204)))</f>
        <v/>
      </c>
      <c r="V204" s="21">
        <f>IF($A204="","",IF($K204&lt;&gt;"Pending","",IF($F204="","",MAX(0,Dashboard!$B$4-$F204))))</f>
        <v/>
      </c>
      <c r="W204" s="22">
        <f>IF($A204="","",IF(COUNTIF($A$2:$A$251,$A204)&gt;1,"Duplicate Application ID",IF($B204="","Missing applicant alias",IF($C204="","Missing program",IF($D204="","Missing term",IF($E204="","Missing delivery site",IF($F204="","Missing received date",IF($H204="","Missing priority",IF($I204="","Missing reviewer",IF($J204="","Missing decision due date",IF($K204="","Missing decision",IF($N204="","Missing applicant response",IF($Q204="","Missing enrollment status",IF(AND($G204&lt;&gt;"",$G204&lt;$F204),"File complete before receipt",IF(AND($J204&lt;&gt;"",$J204&lt;$F204),"Due date before receipt",IF(AND($K204="Pending",$L204&lt;&gt;""),"Pending record has decision date",IF(AND($K204&lt;&gt;"Pending",$L204=""),"Missing decision date",IF(AND($L204&lt;&gt;"",$L204&lt;$F204),"Decision before receipt",IF(AND($M204&lt;&gt;"",$L204=""),"Notification without decision",IF(AND($M204&lt;&gt;"",$L204&lt;&gt;"",$M204&lt;$L204),"Notification before decision",IF(AND(OR($K204="Admit",$K204="Deny",$K204="Waitlist"),$M204=""),"Missing notification date",IF(AND(OR($N204="Accepted",$N204="Declined"),$O204=""),"Missing response date",IF(AND($O204&lt;&gt;"",$N204="Awaiting"),"Awaiting response has response date",IF(AND($O204&lt;&gt;"",$M204=""),"Response without notification",IF(AND($O204&lt;&gt;"",$M204&lt;&gt;"",$O204&lt;$M204),"Response before notification",IF(AND($P204&lt;&gt;"",$O204=""),"Deposit without response date",IF(AND($R204&lt;&gt;"",$R204&gt;Dashboard!$B$4),"Last reviewed after as-of date","OK")))))))))))))))))))))))))))</f>
        <v/>
      </c>
      <c r="X204" s="22">
        <f>IF($A204="","",IF($W204&lt;&gt;"OK","Fix record",IF(AND($K204="Pending",$J204&lt;Dashboard!$B$4),"Decision overdue",IF(AND($K204="Pending",$J204&gt;=Dashboard!$B$4,$J204&lt;=Dashboard!$B$4+Dashboard!$B$8),"Decision due soon",IF(AND(OR($K204="Admit",$K204="Deny",$K204="Waitlist"),$L204&lt;&gt;"",$M204=""),"Send notification",IF(AND($U204&lt;&gt;"",$U204&gt;Dashboard!$B$10),"Notification delayed",IF(AND($K204="Admit",$N204="Awaiting",$M204&lt;&gt;"",Dashboard!$B$4-$M204&gt;=Dashboard!$B$9),"Follow up on response","No action")))))))</f>
        <v/>
      </c>
    </row>
    <row r="205">
      <c r="A205" s="18" t="n"/>
      <c r="B205" s="18" t="n"/>
      <c r="C205" s="18" t="n"/>
      <c r="D205" s="18" t="n"/>
      <c r="E205" s="18" t="n"/>
      <c r="F205" s="19" t="n"/>
      <c r="G205" s="19" t="n"/>
      <c r="H205" s="18" t="n"/>
      <c r="I205" s="18" t="n"/>
      <c r="J205" s="19" t="n"/>
      <c r="K205" s="18" t="n"/>
      <c r="L205" s="19" t="n"/>
      <c r="M205" s="19" t="n"/>
      <c r="N205" s="18" t="n"/>
      <c r="O205" s="19" t="n"/>
      <c r="P205" s="19" t="n"/>
      <c r="Q205" s="18" t="n"/>
      <c r="R205" s="19" t="n"/>
      <c r="S205" s="20" t="n"/>
      <c r="T205" s="21">
        <f>IF($A205="","",IF(OR($F205="",$L205=""),"",MAX(0,$L205-$F205)))</f>
        <v/>
      </c>
      <c r="U205" s="21">
        <f>IF($A205="","",IF(OR($L205="",$M205=""),"",MAX(0,$M205-$L205)))</f>
        <v/>
      </c>
      <c r="V205" s="21">
        <f>IF($A205="","",IF($K205&lt;&gt;"Pending","",IF($F205="","",MAX(0,Dashboard!$B$4-$F205))))</f>
        <v/>
      </c>
      <c r="W205" s="22">
        <f>IF($A205="","",IF(COUNTIF($A$2:$A$251,$A205)&gt;1,"Duplicate Application ID",IF($B205="","Missing applicant alias",IF($C205="","Missing program",IF($D205="","Missing term",IF($E205="","Missing delivery site",IF($F205="","Missing received date",IF($H205="","Missing priority",IF($I205="","Missing reviewer",IF($J205="","Missing decision due date",IF($K205="","Missing decision",IF($N205="","Missing applicant response",IF($Q205="","Missing enrollment status",IF(AND($G205&lt;&gt;"",$G205&lt;$F205),"File complete before receipt",IF(AND($J205&lt;&gt;"",$J205&lt;$F205),"Due date before receipt",IF(AND($K205="Pending",$L205&lt;&gt;""),"Pending record has decision date",IF(AND($K205&lt;&gt;"Pending",$L205=""),"Missing decision date",IF(AND($L205&lt;&gt;"",$L205&lt;$F205),"Decision before receipt",IF(AND($M205&lt;&gt;"",$L205=""),"Notification without decision",IF(AND($M205&lt;&gt;"",$L205&lt;&gt;"",$M205&lt;$L205),"Notification before decision",IF(AND(OR($K205="Admit",$K205="Deny",$K205="Waitlist"),$M205=""),"Missing notification date",IF(AND(OR($N205="Accepted",$N205="Declined"),$O205=""),"Missing response date",IF(AND($O205&lt;&gt;"",$N205="Awaiting"),"Awaiting response has response date",IF(AND($O205&lt;&gt;"",$M205=""),"Response without notification",IF(AND($O205&lt;&gt;"",$M205&lt;&gt;"",$O205&lt;$M205),"Response before notification",IF(AND($P205&lt;&gt;"",$O205=""),"Deposit without response date",IF(AND($R205&lt;&gt;"",$R205&gt;Dashboard!$B$4),"Last reviewed after as-of date","OK")))))))))))))))))))))))))))</f>
        <v/>
      </c>
      <c r="X205" s="22">
        <f>IF($A205="","",IF($W205&lt;&gt;"OK","Fix record",IF(AND($K205="Pending",$J205&lt;Dashboard!$B$4),"Decision overdue",IF(AND($K205="Pending",$J205&gt;=Dashboard!$B$4,$J205&lt;=Dashboard!$B$4+Dashboard!$B$8),"Decision due soon",IF(AND(OR($K205="Admit",$K205="Deny",$K205="Waitlist"),$L205&lt;&gt;"",$M205=""),"Send notification",IF(AND($U205&lt;&gt;"",$U205&gt;Dashboard!$B$10),"Notification delayed",IF(AND($K205="Admit",$N205="Awaiting",$M205&lt;&gt;"",Dashboard!$B$4-$M205&gt;=Dashboard!$B$9),"Follow up on response","No action")))))))</f>
        <v/>
      </c>
    </row>
    <row r="206">
      <c r="A206" s="18" t="n"/>
      <c r="B206" s="18" t="n"/>
      <c r="C206" s="18" t="n"/>
      <c r="D206" s="18" t="n"/>
      <c r="E206" s="18" t="n"/>
      <c r="F206" s="19" t="n"/>
      <c r="G206" s="19" t="n"/>
      <c r="H206" s="18" t="n"/>
      <c r="I206" s="18" t="n"/>
      <c r="J206" s="19" t="n"/>
      <c r="K206" s="18" t="n"/>
      <c r="L206" s="19" t="n"/>
      <c r="M206" s="19" t="n"/>
      <c r="N206" s="18" t="n"/>
      <c r="O206" s="19" t="n"/>
      <c r="P206" s="19" t="n"/>
      <c r="Q206" s="18" t="n"/>
      <c r="R206" s="19" t="n"/>
      <c r="S206" s="20" t="n"/>
      <c r="T206" s="21">
        <f>IF($A206="","",IF(OR($F206="",$L206=""),"",MAX(0,$L206-$F206)))</f>
        <v/>
      </c>
      <c r="U206" s="21">
        <f>IF($A206="","",IF(OR($L206="",$M206=""),"",MAX(0,$M206-$L206)))</f>
        <v/>
      </c>
      <c r="V206" s="21">
        <f>IF($A206="","",IF($K206&lt;&gt;"Pending","",IF($F206="","",MAX(0,Dashboard!$B$4-$F206))))</f>
        <v/>
      </c>
      <c r="W206" s="22">
        <f>IF($A206="","",IF(COUNTIF($A$2:$A$251,$A206)&gt;1,"Duplicate Application ID",IF($B206="","Missing applicant alias",IF($C206="","Missing program",IF($D206="","Missing term",IF($E206="","Missing delivery site",IF($F206="","Missing received date",IF($H206="","Missing priority",IF($I206="","Missing reviewer",IF($J206="","Missing decision due date",IF($K206="","Missing decision",IF($N206="","Missing applicant response",IF($Q206="","Missing enrollment status",IF(AND($G206&lt;&gt;"",$G206&lt;$F206),"File complete before receipt",IF(AND($J206&lt;&gt;"",$J206&lt;$F206),"Due date before receipt",IF(AND($K206="Pending",$L206&lt;&gt;""),"Pending record has decision date",IF(AND($K206&lt;&gt;"Pending",$L206=""),"Missing decision date",IF(AND($L206&lt;&gt;"",$L206&lt;$F206),"Decision before receipt",IF(AND($M206&lt;&gt;"",$L206=""),"Notification without decision",IF(AND($M206&lt;&gt;"",$L206&lt;&gt;"",$M206&lt;$L206),"Notification before decision",IF(AND(OR($K206="Admit",$K206="Deny",$K206="Waitlist"),$M206=""),"Missing notification date",IF(AND(OR($N206="Accepted",$N206="Declined"),$O206=""),"Missing response date",IF(AND($O206&lt;&gt;"",$N206="Awaiting"),"Awaiting response has response date",IF(AND($O206&lt;&gt;"",$M206=""),"Response without notification",IF(AND($O206&lt;&gt;"",$M206&lt;&gt;"",$O206&lt;$M206),"Response before notification",IF(AND($P206&lt;&gt;"",$O206=""),"Deposit without response date",IF(AND($R206&lt;&gt;"",$R206&gt;Dashboard!$B$4),"Last reviewed after as-of date","OK")))))))))))))))))))))))))))</f>
        <v/>
      </c>
      <c r="X206" s="22">
        <f>IF($A206="","",IF($W206&lt;&gt;"OK","Fix record",IF(AND($K206="Pending",$J206&lt;Dashboard!$B$4),"Decision overdue",IF(AND($K206="Pending",$J206&gt;=Dashboard!$B$4,$J206&lt;=Dashboard!$B$4+Dashboard!$B$8),"Decision due soon",IF(AND(OR($K206="Admit",$K206="Deny",$K206="Waitlist"),$L206&lt;&gt;"",$M206=""),"Send notification",IF(AND($U206&lt;&gt;"",$U206&gt;Dashboard!$B$10),"Notification delayed",IF(AND($K206="Admit",$N206="Awaiting",$M206&lt;&gt;"",Dashboard!$B$4-$M206&gt;=Dashboard!$B$9),"Follow up on response","No action")))))))</f>
        <v/>
      </c>
    </row>
    <row r="207">
      <c r="A207" s="18" t="n"/>
      <c r="B207" s="18" t="n"/>
      <c r="C207" s="18" t="n"/>
      <c r="D207" s="18" t="n"/>
      <c r="E207" s="18" t="n"/>
      <c r="F207" s="19" t="n"/>
      <c r="G207" s="19" t="n"/>
      <c r="H207" s="18" t="n"/>
      <c r="I207" s="18" t="n"/>
      <c r="J207" s="19" t="n"/>
      <c r="K207" s="18" t="n"/>
      <c r="L207" s="19" t="n"/>
      <c r="M207" s="19" t="n"/>
      <c r="N207" s="18" t="n"/>
      <c r="O207" s="19" t="n"/>
      <c r="P207" s="19" t="n"/>
      <c r="Q207" s="18" t="n"/>
      <c r="R207" s="19" t="n"/>
      <c r="S207" s="20" t="n"/>
      <c r="T207" s="21">
        <f>IF($A207="","",IF(OR($F207="",$L207=""),"",MAX(0,$L207-$F207)))</f>
        <v/>
      </c>
      <c r="U207" s="21">
        <f>IF($A207="","",IF(OR($L207="",$M207=""),"",MAX(0,$M207-$L207)))</f>
        <v/>
      </c>
      <c r="V207" s="21">
        <f>IF($A207="","",IF($K207&lt;&gt;"Pending","",IF($F207="","",MAX(0,Dashboard!$B$4-$F207))))</f>
        <v/>
      </c>
      <c r="W207" s="22">
        <f>IF($A207="","",IF(COUNTIF($A$2:$A$251,$A207)&gt;1,"Duplicate Application ID",IF($B207="","Missing applicant alias",IF($C207="","Missing program",IF($D207="","Missing term",IF($E207="","Missing delivery site",IF($F207="","Missing received date",IF($H207="","Missing priority",IF($I207="","Missing reviewer",IF($J207="","Missing decision due date",IF($K207="","Missing decision",IF($N207="","Missing applicant response",IF($Q207="","Missing enrollment status",IF(AND($G207&lt;&gt;"",$G207&lt;$F207),"File complete before receipt",IF(AND($J207&lt;&gt;"",$J207&lt;$F207),"Due date before receipt",IF(AND($K207="Pending",$L207&lt;&gt;""),"Pending record has decision date",IF(AND($K207&lt;&gt;"Pending",$L207=""),"Missing decision date",IF(AND($L207&lt;&gt;"",$L207&lt;$F207),"Decision before receipt",IF(AND($M207&lt;&gt;"",$L207=""),"Notification without decision",IF(AND($M207&lt;&gt;"",$L207&lt;&gt;"",$M207&lt;$L207),"Notification before decision",IF(AND(OR($K207="Admit",$K207="Deny",$K207="Waitlist"),$M207=""),"Missing notification date",IF(AND(OR($N207="Accepted",$N207="Declined"),$O207=""),"Missing response date",IF(AND($O207&lt;&gt;"",$N207="Awaiting"),"Awaiting response has response date",IF(AND($O207&lt;&gt;"",$M207=""),"Response without notification",IF(AND($O207&lt;&gt;"",$M207&lt;&gt;"",$O207&lt;$M207),"Response before notification",IF(AND($P207&lt;&gt;"",$O207=""),"Deposit without response date",IF(AND($R207&lt;&gt;"",$R207&gt;Dashboard!$B$4),"Last reviewed after as-of date","OK")))))))))))))))))))))))))))</f>
        <v/>
      </c>
      <c r="X207" s="22">
        <f>IF($A207="","",IF($W207&lt;&gt;"OK","Fix record",IF(AND($K207="Pending",$J207&lt;Dashboard!$B$4),"Decision overdue",IF(AND($K207="Pending",$J207&gt;=Dashboard!$B$4,$J207&lt;=Dashboard!$B$4+Dashboard!$B$8),"Decision due soon",IF(AND(OR($K207="Admit",$K207="Deny",$K207="Waitlist"),$L207&lt;&gt;"",$M207=""),"Send notification",IF(AND($U207&lt;&gt;"",$U207&gt;Dashboard!$B$10),"Notification delayed",IF(AND($K207="Admit",$N207="Awaiting",$M207&lt;&gt;"",Dashboard!$B$4-$M207&gt;=Dashboard!$B$9),"Follow up on response","No action")))))))</f>
        <v/>
      </c>
    </row>
    <row r="208">
      <c r="A208" s="18" t="n"/>
      <c r="B208" s="18" t="n"/>
      <c r="C208" s="18" t="n"/>
      <c r="D208" s="18" t="n"/>
      <c r="E208" s="18" t="n"/>
      <c r="F208" s="19" t="n"/>
      <c r="G208" s="19" t="n"/>
      <c r="H208" s="18" t="n"/>
      <c r="I208" s="18" t="n"/>
      <c r="J208" s="19" t="n"/>
      <c r="K208" s="18" t="n"/>
      <c r="L208" s="19" t="n"/>
      <c r="M208" s="19" t="n"/>
      <c r="N208" s="18" t="n"/>
      <c r="O208" s="19" t="n"/>
      <c r="P208" s="19" t="n"/>
      <c r="Q208" s="18" t="n"/>
      <c r="R208" s="19" t="n"/>
      <c r="S208" s="20" t="n"/>
      <c r="T208" s="21">
        <f>IF($A208="","",IF(OR($F208="",$L208=""),"",MAX(0,$L208-$F208)))</f>
        <v/>
      </c>
      <c r="U208" s="21">
        <f>IF($A208="","",IF(OR($L208="",$M208=""),"",MAX(0,$M208-$L208)))</f>
        <v/>
      </c>
      <c r="V208" s="21">
        <f>IF($A208="","",IF($K208&lt;&gt;"Pending","",IF($F208="","",MAX(0,Dashboard!$B$4-$F208))))</f>
        <v/>
      </c>
      <c r="W208" s="22">
        <f>IF($A208="","",IF(COUNTIF($A$2:$A$251,$A208)&gt;1,"Duplicate Application ID",IF($B208="","Missing applicant alias",IF($C208="","Missing program",IF($D208="","Missing term",IF($E208="","Missing delivery site",IF($F208="","Missing received date",IF($H208="","Missing priority",IF($I208="","Missing reviewer",IF($J208="","Missing decision due date",IF($K208="","Missing decision",IF($N208="","Missing applicant response",IF($Q208="","Missing enrollment status",IF(AND($G208&lt;&gt;"",$G208&lt;$F208),"File complete before receipt",IF(AND($J208&lt;&gt;"",$J208&lt;$F208),"Due date before receipt",IF(AND($K208="Pending",$L208&lt;&gt;""),"Pending record has decision date",IF(AND($K208&lt;&gt;"Pending",$L208=""),"Missing decision date",IF(AND($L208&lt;&gt;"",$L208&lt;$F208),"Decision before receipt",IF(AND($M208&lt;&gt;"",$L208=""),"Notification without decision",IF(AND($M208&lt;&gt;"",$L208&lt;&gt;"",$M208&lt;$L208),"Notification before decision",IF(AND(OR($K208="Admit",$K208="Deny",$K208="Waitlist"),$M208=""),"Missing notification date",IF(AND(OR($N208="Accepted",$N208="Declined"),$O208=""),"Missing response date",IF(AND($O208&lt;&gt;"",$N208="Awaiting"),"Awaiting response has response date",IF(AND($O208&lt;&gt;"",$M208=""),"Response without notification",IF(AND($O208&lt;&gt;"",$M208&lt;&gt;"",$O208&lt;$M208),"Response before notification",IF(AND($P208&lt;&gt;"",$O208=""),"Deposit without response date",IF(AND($R208&lt;&gt;"",$R208&gt;Dashboard!$B$4),"Last reviewed after as-of date","OK")))))))))))))))))))))))))))</f>
        <v/>
      </c>
      <c r="X208" s="22">
        <f>IF($A208="","",IF($W208&lt;&gt;"OK","Fix record",IF(AND($K208="Pending",$J208&lt;Dashboard!$B$4),"Decision overdue",IF(AND($K208="Pending",$J208&gt;=Dashboard!$B$4,$J208&lt;=Dashboard!$B$4+Dashboard!$B$8),"Decision due soon",IF(AND(OR($K208="Admit",$K208="Deny",$K208="Waitlist"),$L208&lt;&gt;"",$M208=""),"Send notification",IF(AND($U208&lt;&gt;"",$U208&gt;Dashboard!$B$10),"Notification delayed",IF(AND($K208="Admit",$N208="Awaiting",$M208&lt;&gt;"",Dashboard!$B$4-$M208&gt;=Dashboard!$B$9),"Follow up on response","No action")))))))</f>
        <v/>
      </c>
    </row>
    <row r="209">
      <c r="A209" s="18" t="n"/>
      <c r="B209" s="18" t="n"/>
      <c r="C209" s="18" t="n"/>
      <c r="D209" s="18" t="n"/>
      <c r="E209" s="18" t="n"/>
      <c r="F209" s="19" t="n"/>
      <c r="G209" s="19" t="n"/>
      <c r="H209" s="18" t="n"/>
      <c r="I209" s="18" t="n"/>
      <c r="J209" s="19" t="n"/>
      <c r="K209" s="18" t="n"/>
      <c r="L209" s="19" t="n"/>
      <c r="M209" s="19" t="n"/>
      <c r="N209" s="18" t="n"/>
      <c r="O209" s="19" t="n"/>
      <c r="P209" s="19" t="n"/>
      <c r="Q209" s="18" t="n"/>
      <c r="R209" s="19" t="n"/>
      <c r="S209" s="20" t="n"/>
      <c r="T209" s="21">
        <f>IF($A209="","",IF(OR($F209="",$L209=""),"",MAX(0,$L209-$F209)))</f>
        <v/>
      </c>
      <c r="U209" s="21">
        <f>IF($A209="","",IF(OR($L209="",$M209=""),"",MAX(0,$M209-$L209)))</f>
        <v/>
      </c>
      <c r="V209" s="21">
        <f>IF($A209="","",IF($K209&lt;&gt;"Pending","",IF($F209="","",MAX(0,Dashboard!$B$4-$F209))))</f>
        <v/>
      </c>
      <c r="W209" s="22">
        <f>IF($A209="","",IF(COUNTIF($A$2:$A$251,$A209)&gt;1,"Duplicate Application ID",IF($B209="","Missing applicant alias",IF($C209="","Missing program",IF($D209="","Missing term",IF($E209="","Missing delivery site",IF($F209="","Missing received date",IF($H209="","Missing priority",IF($I209="","Missing reviewer",IF($J209="","Missing decision due date",IF($K209="","Missing decision",IF($N209="","Missing applicant response",IF($Q209="","Missing enrollment status",IF(AND($G209&lt;&gt;"",$G209&lt;$F209),"File complete before receipt",IF(AND($J209&lt;&gt;"",$J209&lt;$F209),"Due date before receipt",IF(AND($K209="Pending",$L209&lt;&gt;""),"Pending record has decision date",IF(AND($K209&lt;&gt;"Pending",$L209=""),"Missing decision date",IF(AND($L209&lt;&gt;"",$L209&lt;$F209),"Decision before receipt",IF(AND($M209&lt;&gt;"",$L209=""),"Notification without decision",IF(AND($M209&lt;&gt;"",$L209&lt;&gt;"",$M209&lt;$L209),"Notification before decision",IF(AND(OR($K209="Admit",$K209="Deny",$K209="Waitlist"),$M209=""),"Missing notification date",IF(AND(OR($N209="Accepted",$N209="Declined"),$O209=""),"Missing response date",IF(AND($O209&lt;&gt;"",$N209="Awaiting"),"Awaiting response has response date",IF(AND($O209&lt;&gt;"",$M209=""),"Response without notification",IF(AND($O209&lt;&gt;"",$M209&lt;&gt;"",$O209&lt;$M209),"Response before notification",IF(AND($P209&lt;&gt;"",$O209=""),"Deposit without response date",IF(AND($R209&lt;&gt;"",$R209&gt;Dashboard!$B$4),"Last reviewed after as-of date","OK")))))))))))))))))))))))))))</f>
        <v/>
      </c>
      <c r="X209" s="22">
        <f>IF($A209="","",IF($W209&lt;&gt;"OK","Fix record",IF(AND($K209="Pending",$J209&lt;Dashboard!$B$4),"Decision overdue",IF(AND($K209="Pending",$J209&gt;=Dashboard!$B$4,$J209&lt;=Dashboard!$B$4+Dashboard!$B$8),"Decision due soon",IF(AND(OR($K209="Admit",$K209="Deny",$K209="Waitlist"),$L209&lt;&gt;"",$M209=""),"Send notification",IF(AND($U209&lt;&gt;"",$U209&gt;Dashboard!$B$10),"Notification delayed",IF(AND($K209="Admit",$N209="Awaiting",$M209&lt;&gt;"",Dashboard!$B$4-$M209&gt;=Dashboard!$B$9),"Follow up on response","No action")))))))</f>
        <v/>
      </c>
    </row>
    <row r="210">
      <c r="A210" s="18" t="n"/>
      <c r="B210" s="18" t="n"/>
      <c r="C210" s="18" t="n"/>
      <c r="D210" s="18" t="n"/>
      <c r="E210" s="18" t="n"/>
      <c r="F210" s="19" t="n"/>
      <c r="G210" s="19" t="n"/>
      <c r="H210" s="18" t="n"/>
      <c r="I210" s="18" t="n"/>
      <c r="J210" s="19" t="n"/>
      <c r="K210" s="18" t="n"/>
      <c r="L210" s="19" t="n"/>
      <c r="M210" s="19" t="n"/>
      <c r="N210" s="18" t="n"/>
      <c r="O210" s="19" t="n"/>
      <c r="P210" s="19" t="n"/>
      <c r="Q210" s="18" t="n"/>
      <c r="R210" s="19" t="n"/>
      <c r="S210" s="20" t="n"/>
      <c r="T210" s="21">
        <f>IF($A210="","",IF(OR($F210="",$L210=""),"",MAX(0,$L210-$F210)))</f>
        <v/>
      </c>
      <c r="U210" s="21">
        <f>IF($A210="","",IF(OR($L210="",$M210=""),"",MAX(0,$M210-$L210)))</f>
        <v/>
      </c>
      <c r="V210" s="21">
        <f>IF($A210="","",IF($K210&lt;&gt;"Pending","",IF($F210="","",MAX(0,Dashboard!$B$4-$F210))))</f>
        <v/>
      </c>
      <c r="W210" s="22">
        <f>IF($A210="","",IF(COUNTIF($A$2:$A$251,$A210)&gt;1,"Duplicate Application ID",IF($B210="","Missing applicant alias",IF($C210="","Missing program",IF($D210="","Missing term",IF($E210="","Missing delivery site",IF($F210="","Missing received date",IF($H210="","Missing priority",IF($I210="","Missing reviewer",IF($J210="","Missing decision due date",IF($K210="","Missing decision",IF($N210="","Missing applicant response",IF($Q210="","Missing enrollment status",IF(AND($G210&lt;&gt;"",$G210&lt;$F210),"File complete before receipt",IF(AND($J210&lt;&gt;"",$J210&lt;$F210),"Due date before receipt",IF(AND($K210="Pending",$L210&lt;&gt;""),"Pending record has decision date",IF(AND($K210&lt;&gt;"Pending",$L210=""),"Missing decision date",IF(AND($L210&lt;&gt;"",$L210&lt;$F210),"Decision before receipt",IF(AND($M210&lt;&gt;"",$L210=""),"Notification without decision",IF(AND($M210&lt;&gt;"",$L210&lt;&gt;"",$M210&lt;$L210),"Notification before decision",IF(AND(OR($K210="Admit",$K210="Deny",$K210="Waitlist"),$M210=""),"Missing notification date",IF(AND(OR($N210="Accepted",$N210="Declined"),$O210=""),"Missing response date",IF(AND($O210&lt;&gt;"",$N210="Awaiting"),"Awaiting response has response date",IF(AND($O210&lt;&gt;"",$M210=""),"Response without notification",IF(AND($O210&lt;&gt;"",$M210&lt;&gt;"",$O210&lt;$M210),"Response before notification",IF(AND($P210&lt;&gt;"",$O210=""),"Deposit without response date",IF(AND($R210&lt;&gt;"",$R210&gt;Dashboard!$B$4),"Last reviewed after as-of date","OK")))))))))))))))))))))))))))</f>
        <v/>
      </c>
      <c r="X210" s="22">
        <f>IF($A210="","",IF($W210&lt;&gt;"OK","Fix record",IF(AND($K210="Pending",$J210&lt;Dashboard!$B$4),"Decision overdue",IF(AND($K210="Pending",$J210&gt;=Dashboard!$B$4,$J210&lt;=Dashboard!$B$4+Dashboard!$B$8),"Decision due soon",IF(AND(OR($K210="Admit",$K210="Deny",$K210="Waitlist"),$L210&lt;&gt;"",$M210=""),"Send notification",IF(AND($U210&lt;&gt;"",$U210&gt;Dashboard!$B$10),"Notification delayed",IF(AND($K210="Admit",$N210="Awaiting",$M210&lt;&gt;"",Dashboard!$B$4-$M210&gt;=Dashboard!$B$9),"Follow up on response","No action")))))))</f>
        <v/>
      </c>
    </row>
    <row r="211">
      <c r="A211" s="18" t="n"/>
      <c r="B211" s="18" t="n"/>
      <c r="C211" s="18" t="n"/>
      <c r="D211" s="18" t="n"/>
      <c r="E211" s="18" t="n"/>
      <c r="F211" s="19" t="n"/>
      <c r="G211" s="19" t="n"/>
      <c r="H211" s="18" t="n"/>
      <c r="I211" s="18" t="n"/>
      <c r="J211" s="19" t="n"/>
      <c r="K211" s="18" t="n"/>
      <c r="L211" s="19" t="n"/>
      <c r="M211" s="19" t="n"/>
      <c r="N211" s="18" t="n"/>
      <c r="O211" s="19" t="n"/>
      <c r="P211" s="19" t="n"/>
      <c r="Q211" s="18" t="n"/>
      <c r="R211" s="19" t="n"/>
      <c r="S211" s="20" t="n"/>
      <c r="T211" s="21">
        <f>IF($A211="","",IF(OR($F211="",$L211=""),"",MAX(0,$L211-$F211)))</f>
        <v/>
      </c>
      <c r="U211" s="21">
        <f>IF($A211="","",IF(OR($L211="",$M211=""),"",MAX(0,$M211-$L211)))</f>
        <v/>
      </c>
      <c r="V211" s="21">
        <f>IF($A211="","",IF($K211&lt;&gt;"Pending","",IF($F211="","",MAX(0,Dashboard!$B$4-$F211))))</f>
        <v/>
      </c>
      <c r="W211" s="22">
        <f>IF($A211="","",IF(COUNTIF($A$2:$A$251,$A211)&gt;1,"Duplicate Application ID",IF($B211="","Missing applicant alias",IF($C211="","Missing program",IF($D211="","Missing term",IF($E211="","Missing delivery site",IF($F211="","Missing received date",IF($H211="","Missing priority",IF($I211="","Missing reviewer",IF($J211="","Missing decision due date",IF($K211="","Missing decision",IF($N211="","Missing applicant response",IF($Q211="","Missing enrollment status",IF(AND($G211&lt;&gt;"",$G211&lt;$F211),"File complete before receipt",IF(AND($J211&lt;&gt;"",$J211&lt;$F211),"Due date before receipt",IF(AND($K211="Pending",$L211&lt;&gt;""),"Pending record has decision date",IF(AND($K211&lt;&gt;"Pending",$L211=""),"Missing decision date",IF(AND($L211&lt;&gt;"",$L211&lt;$F211),"Decision before receipt",IF(AND($M211&lt;&gt;"",$L211=""),"Notification without decision",IF(AND($M211&lt;&gt;"",$L211&lt;&gt;"",$M211&lt;$L211),"Notification before decision",IF(AND(OR($K211="Admit",$K211="Deny",$K211="Waitlist"),$M211=""),"Missing notification date",IF(AND(OR($N211="Accepted",$N211="Declined"),$O211=""),"Missing response date",IF(AND($O211&lt;&gt;"",$N211="Awaiting"),"Awaiting response has response date",IF(AND($O211&lt;&gt;"",$M211=""),"Response without notification",IF(AND($O211&lt;&gt;"",$M211&lt;&gt;"",$O211&lt;$M211),"Response before notification",IF(AND($P211&lt;&gt;"",$O211=""),"Deposit without response date",IF(AND($R211&lt;&gt;"",$R211&gt;Dashboard!$B$4),"Last reviewed after as-of date","OK")))))))))))))))))))))))))))</f>
        <v/>
      </c>
      <c r="X211" s="22">
        <f>IF($A211="","",IF($W211&lt;&gt;"OK","Fix record",IF(AND($K211="Pending",$J211&lt;Dashboard!$B$4),"Decision overdue",IF(AND($K211="Pending",$J211&gt;=Dashboard!$B$4,$J211&lt;=Dashboard!$B$4+Dashboard!$B$8),"Decision due soon",IF(AND(OR($K211="Admit",$K211="Deny",$K211="Waitlist"),$L211&lt;&gt;"",$M211=""),"Send notification",IF(AND($U211&lt;&gt;"",$U211&gt;Dashboard!$B$10),"Notification delayed",IF(AND($K211="Admit",$N211="Awaiting",$M211&lt;&gt;"",Dashboard!$B$4-$M211&gt;=Dashboard!$B$9),"Follow up on response","No action")))))))</f>
        <v/>
      </c>
    </row>
    <row r="212">
      <c r="A212" s="18" t="n"/>
      <c r="B212" s="18" t="n"/>
      <c r="C212" s="18" t="n"/>
      <c r="D212" s="18" t="n"/>
      <c r="E212" s="18" t="n"/>
      <c r="F212" s="19" t="n"/>
      <c r="G212" s="19" t="n"/>
      <c r="H212" s="18" t="n"/>
      <c r="I212" s="18" t="n"/>
      <c r="J212" s="19" t="n"/>
      <c r="K212" s="18" t="n"/>
      <c r="L212" s="19" t="n"/>
      <c r="M212" s="19" t="n"/>
      <c r="N212" s="18" t="n"/>
      <c r="O212" s="19" t="n"/>
      <c r="P212" s="19" t="n"/>
      <c r="Q212" s="18" t="n"/>
      <c r="R212" s="19" t="n"/>
      <c r="S212" s="20" t="n"/>
      <c r="T212" s="21">
        <f>IF($A212="","",IF(OR($F212="",$L212=""),"",MAX(0,$L212-$F212)))</f>
        <v/>
      </c>
      <c r="U212" s="21">
        <f>IF($A212="","",IF(OR($L212="",$M212=""),"",MAX(0,$M212-$L212)))</f>
        <v/>
      </c>
      <c r="V212" s="21">
        <f>IF($A212="","",IF($K212&lt;&gt;"Pending","",IF($F212="","",MAX(0,Dashboard!$B$4-$F212))))</f>
        <v/>
      </c>
      <c r="W212" s="22">
        <f>IF($A212="","",IF(COUNTIF($A$2:$A$251,$A212)&gt;1,"Duplicate Application ID",IF($B212="","Missing applicant alias",IF($C212="","Missing program",IF($D212="","Missing term",IF($E212="","Missing delivery site",IF($F212="","Missing received date",IF($H212="","Missing priority",IF($I212="","Missing reviewer",IF($J212="","Missing decision due date",IF($K212="","Missing decision",IF($N212="","Missing applicant response",IF($Q212="","Missing enrollment status",IF(AND($G212&lt;&gt;"",$G212&lt;$F212),"File complete before receipt",IF(AND($J212&lt;&gt;"",$J212&lt;$F212),"Due date before receipt",IF(AND($K212="Pending",$L212&lt;&gt;""),"Pending record has decision date",IF(AND($K212&lt;&gt;"Pending",$L212=""),"Missing decision date",IF(AND($L212&lt;&gt;"",$L212&lt;$F212),"Decision before receipt",IF(AND($M212&lt;&gt;"",$L212=""),"Notification without decision",IF(AND($M212&lt;&gt;"",$L212&lt;&gt;"",$M212&lt;$L212),"Notification before decision",IF(AND(OR($K212="Admit",$K212="Deny",$K212="Waitlist"),$M212=""),"Missing notification date",IF(AND(OR($N212="Accepted",$N212="Declined"),$O212=""),"Missing response date",IF(AND($O212&lt;&gt;"",$N212="Awaiting"),"Awaiting response has response date",IF(AND($O212&lt;&gt;"",$M212=""),"Response without notification",IF(AND($O212&lt;&gt;"",$M212&lt;&gt;"",$O212&lt;$M212),"Response before notification",IF(AND($P212&lt;&gt;"",$O212=""),"Deposit without response date",IF(AND($R212&lt;&gt;"",$R212&gt;Dashboard!$B$4),"Last reviewed after as-of date","OK")))))))))))))))))))))))))))</f>
        <v/>
      </c>
      <c r="X212" s="22">
        <f>IF($A212="","",IF($W212&lt;&gt;"OK","Fix record",IF(AND($K212="Pending",$J212&lt;Dashboard!$B$4),"Decision overdue",IF(AND($K212="Pending",$J212&gt;=Dashboard!$B$4,$J212&lt;=Dashboard!$B$4+Dashboard!$B$8),"Decision due soon",IF(AND(OR($K212="Admit",$K212="Deny",$K212="Waitlist"),$L212&lt;&gt;"",$M212=""),"Send notification",IF(AND($U212&lt;&gt;"",$U212&gt;Dashboard!$B$10),"Notification delayed",IF(AND($K212="Admit",$N212="Awaiting",$M212&lt;&gt;"",Dashboard!$B$4-$M212&gt;=Dashboard!$B$9),"Follow up on response","No action")))))))</f>
        <v/>
      </c>
    </row>
    <row r="213">
      <c r="A213" s="18" t="n"/>
      <c r="B213" s="18" t="n"/>
      <c r="C213" s="18" t="n"/>
      <c r="D213" s="18" t="n"/>
      <c r="E213" s="18" t="n"/>
      <c r="F213" s="19" t="n"/>
      <c r="G213" s="19" t="n"/>
      <c r="H213" s="18" t="n"/>
      <c r="I213" s="18" t="n"/>
      <c r="J213" s="19" t="n"/>
      <c r="K213" s="18" t="n"/>
      <c r="L213" s="19" t="n"/>
      <c r="M213" s="19" t="n"/>
      <c r="N213" s="18" t="n"/>
      <c r="O213" s="19" t="n"/>
      <c r="P213" s="19" t="n"/>
      <c r="Q213" s="18" t="n"/>
      <c r="R213" s="19" t="n"/>
      <c r="S213" s="20" t="n"/>
      <c r="T213" s="21">
        <f>IF($A213="","",IF(OR($F213="",$L213=""),"",MAX(0,$L213-$F213)))</f>
        <v/>
      </c>
      <c r="U213" s="21">
        <f>IF($A213="","",IF(OR($L213="",$M213=""),"",MAX(0,$M213-$L213)))</f>
        <v/>
      </c>
      <c r="V213" s="21">
        <f>IF($A213="","",IF($K213&lt;&gt;"Pending","",IF($F213="","",MAX(0,Dashboard!$B$4-$F213))))</f>
        <v/>
      </c>
      <c r="W213" s="22">
        <f>IF($A213="","",IF(COUNTIF($A$2:$A$251,$A213)&gt;1,"Duplicate Application ID",IF($B213="","Missing applicant alias",IF($C213="","Missing program",IF($D213="","Missing term",IF($E213="","Missing delivery site",IF($F213="","Missing received date",IF($H213="","Missing priority",IF($I213="","Missing reviewer",IF($J213="","Missing decision due date",IF($K213="","Missing decision",IF($N213="","Missing applicant response",IF($Q213="","Missing enrollment status",IF(AND($G213&lt;&gt;"",$G213&lt;$F213),"File complete before receipt",IF(AND($J213&lt;&gt;"",$J213&lt;$F213),"Due date before receipt",IF(AND($K213="Pending",$L213&lt;&gt;""),"Pending record has decision date",IF(AND($K213&lt;&gt;"Pending",$L213=""),"Missing decision date",IF(AND($L213&lt;&gt;"",$L213&lt;$F213),"Decision before receipt",IF(AND($M213&lt;&gt;"",$L213=""),"Notification without decision",IF(AND($M213&lt;&gt;"",$L213&lt;&gt;"",$M213&lt;$L213),"Notification before decision",IF(AND(OR($K213="Admit",$K213="Deny",$K213="Waitlist"),$M213=""),"Missing notification date",IF(AND(OR($N213="Accepted",$N213="Declined"),$O213=""),"Missing response date",IF(AND($O213&lt;&gt;"",$N213="Awaiting"),"Awaiting response has response date",IF(AND($O213&lt;&gt;"",$M213=""),"Response without notification",IF(AND($O213&lt;&gt;"",$M213&lt;&gt;"",$O213&lt;$M213),"Response before notification",IF(AND($P213&lt;&gt;"",$O213=""),"Deposit without response date",IF(AND($R213&lt;&gt;"",$R213&gt;Dashboard!$B$4),"Last reviewed after as-of date","OK")))))))))))))))))))))))))))</f>
        <v/>
      </c>
      <c r="X213" s="22">
        <f>IF($A213="","",IF($W213&lt;&gt;"OK","Fix record",IF(AND($K213="Pending",$J213&lt;Dashboard!$B$4),"Decision overdue",IF(AND($K213="Pending",$J213&gt;=Dashboard!$B$4,$J213&lt;=Dashboard!$B$4+Dashboard!$B$8),"Decision due soon",IF(AND(OR($K213="Admit",$K213="Deny",$K213="Waitlist"),$L213&lt;&gt;"",$M213=""),"Send notification",IF(AND($U213&lt;&gt;"",$U213&gt;Dashboard!$B$10),"Notification delayed",IF(AND($K213="Admit",$N213="Awaiting",$M213&lt;&gt;"",Dashboard!$B$4-$M213&gt;=Dashboard!$B$9),"Follow up on response","No action")))))))</f>
        <v/>
      </c>
    </row>
    <row r="214">
      <c r="A214" s="18" t="n"/>
      <c r="B214" s="18" t="n"/>
      <c r="C214" s="18" t="n"/>
      <c r="D214" s="18" t="n"/>
      <c r="E214" s="18" t="n"/>
      <c r="F214" s="19" t="n"/>
      <c r="G214" s="19" t="n"/>
      <c r="H214" s="18" t="n"/>
      <c r="I214" s="18" t="n"/>
      <c r="J214" s="19" t="n"/>
      <c r="K214" s="18" t="n"/>
      <c r="L214" s="19" t="n"/>
      <c r="M214" s="19" t="n"/>
      <c r="N214" s="18" t="n"/>
      <c r="O214" s="19" t="n"/>
      <c r="P214" s="19" t="n"/>
      <c r="Q214" s="18" t="n"/>
      <c r="R214" s="19" t="n"/>
      <c r="S214" s="20" t="n"/>
      <c r="T214" s="21">
        <f>IF($A214="","",IF(OR($F214="",$L214=""),"",MAX(0,$L214-$F214)))</f>
        <v/>
      </c>
      <c r="U214" s="21">
        <f>IF($A214="","",IF(OR($L214="",$M214=""),"",MAX(0,$M214-$L214)))</f>
        <v/>
      </c>
      <c r="V214" s="21">
        <f>IF($A214="","",IF($K214&lt;&gt;"Pending","",IF($F214="","",MAX(0,Dashboard!$B$4-$F214))))</f>
        <v/>
      </c>
      <c r="W214" s="22">
        <f>IF($A214="","",IF(COUNTIF($A$2:$A$251,$A214)&gt;1,"Duplicate Application ID",IF($B214="","Missing applicant alias",IF($C214="","Missing program",IF($D214="","Missing term",IF($E214="","Missing delivery site",IF($F214="","Missing received date",IF($H214="","Missing priority",IF($I214="","Missing reviewer",IF($J214="","Missing decision due date",IF($K214="","Missing decision",IF($N214="","Missing applicant response",IF($Q214="","Missing enrollment status",IF(AND($G214&lt;&gt;"",$G214&lt;$F214),"File complete before receipt",IF(AND($J214&lt;&gt;"",$J214&lt;$F214),"Due date before receipt",IF(AND($K214="Pending",$L214&lt;&gt;""),"Pending record has decision date",IF(AND($K214&lt;&gt;"Pending",$L214=""),"Missing decision date",IF(AND($L214&lt;&gt;"",$L214&lt;$F214),"Decision before receipt",IF(AND($M214&lt;&gt;"",$L214=""),"Notification without decision",IF(AND($M214&lt;&gt;"",$L214&lt;&gt;"",$M214&lt;$L214),"Notification before decision",IF(AND(OR($K214="Admit",$K214="Deny",$K214="Waitlist"),$M214=""),"Missing notification date",IF(AND(OR($N214="Accepted",$N214="Declined"),$O214=""),"Missing response date",IF(AND($O214&lt;&gt;"",$N214="Awaiting"),"Awaiting response has response date",IF(AND($O214&lt;&gt;"",$M214=""),"Response without notification",IF(AND($O214&lt;&gt;"",$M214&lt;&gt;"",$O214&lt;$M214),"Response before notification",IF(AND($P214&lt;&gt;"",$O214=""),"Deposit without response date",IF(AND($R214&lt;&gt;"",$R214&gt;Dashboard!$B$4),"Last reviewed after as-of date","OK")))))))))))))))))))))))))))</f>
        <v/>
      </c>
      <c r="X214" s="22">
        <f>IF($A214="","",IF($W214&lt;&gt;"OK","Fix record",IF(AND($K214="Pending",$J214&lt;Dashboard!$B$4),"Decision overdue",IF(AND($K214="Pending",$J214&gt;=Dashboard!$B$4,$J214&lt;=Dashboard!$B$4+Dashboard!$B$8),"Decision due soon",IF(AND(OR($K214="Admit",$K214="Deny",$K214="Waitlist"),$L214&lt;&gt;"",$M214=""),"Send notification",IF(AND($U214&lt;&gt;"",$U214&gt;Dashboard!$B$10),"Notification delayed",IF(AND($K214="Admit",$N214="Awaiting",$M214&lt;&gt;"",Dashboard!$B$4-$M214&gt;=Dashboard!$B$9),"Follow up on response","No action")))))))</f>
        <v/>
      </c>
    </row>
    <row r="215">
      <c r="A215" s="18" t="n"/>
      <c r="B215" s="18" t="n"/>
      <c r="C215" s="18" t="n"/>
      <c r="D215" s="18" t="n"/>
      <c r="E215" s="18" t="n"/>
      <c r="F215" s="19" t="n"/>
      <c r="G215" s="19" t="n"/>
      <c r="H215" s="18" t="n"/>
      <c r="I215" s="18" t="n"/>
      <c r="J215" s="19" t="n"/>
      <c r="K215" s="18" t="n"/>
      <c r="L215" s="19" t="n"/>
      <c r="M215" s="19" t="n"/>
      <c r="N215" s="18" t="n"/>
      <c r="O215" s="19" t="n"/>
      <c r="P215" s="19" t="n"/>
      <c r="Q215" s="18" t="n"/>
      <c r="R215" s="19" t="n"/>
      <c r="S215" s="20" t="n"/>
      <c r="T215" s="21">
        <f>IF($A215="","",IF(OR($F215="",$L215=""),"",MAX(0,$L215-$F215)))</f>
        <v/>
      </c>
      <c r="U215" s="21">
        <f>IF($A215="","",IF(OR($L215="",$M215=""),"",MAX(0,$M215-$L215)))</f>
        <v/>
      </c>
      <c r="V215" s="21">
        <f>IF($A215="","",IF($K215&lt;&gt;"Pending","",IF($F215="","",MAX(0,Dashboard!$B$4-$F215))))</f>
        <v/>
      </c>
      <c r="W215" s="22">
        <f>IF($A215="","",IF(COUNTIF($A$2:$A$251,$A215)&gt;1,"Duplicate Application ID",IF($B215="","Missing applicant alias",IF($C215="","Missing program",IF($D215="","Missing term",IF($E215="","Missing delivery site",IF($F215="","Missing received date",IF($H215="","Missing priority",IF($I215="","Missing reviewer",IF($J215="","Missing decision due date",IF($K215="","Missing decision",IF($N215="","Missing applicant response",IF($Q215="","Missing enrollment status",IF(AND($G215&lt;&gt;"",$G215&lt;$F215),"File complete before receipt",IF(AND($J215&lt;&gt;"",$J215&lt;$F215),"Due date before receipt",IF(AND($K215="Pending",$L215&lt;&gt;""),"Pending record has decision date",IF(AND($K215&lt;&gt;"Pending",$L215=""),"Missing decision date",IF(AND($L215&lt;&gt;"",$L215&lt;$F215),"Decision before receipt",IF(AND($M215&lt;&gt;"",$L215=""),"Notification without decision",IF(AND($M215&lt;&gt;"",$L215&lt;&gt;"",$M215&lt;$L215),"Notification before decision",IF(AND(OR($K215="Admit",$K215="Deny",$K215="Waitlist"),$M215=""),"Missing notification date",IF(AND(OR($N215="Accepted",$N215="Declined"),$O215=""),"Missing response date",IF(AND($O215&lt;&gt;"",$N215="Awaiting"),"Awaiting response has response date",IF(AND($O215&lt;&gt;"",$M215=""),"Response without notification",IF(AND($O215&lt;&gt;"",$M215&lt;&gt;"",$O215&lt;$M215),"Response before notification",IF(AND($P215&lt;&gt;"",$O215=""),"Deposit without response date",IF(AND($R215&lt;&gt;"",$R215&gt;Dashboard!$B$4),"Last reviewed after as-of date","OK")))))))))))))))))))))))))))</f>
        <v/>
      </c>
      <c r="X215" s="22">
        <f>IF($A215="","",IF($W215&lt;&gt;"OK","Fix record",IF(AND($K215="Pending",$J215&lt;Dashboard!$B$4),"Decision overdue",IF(AND($K215="Pending",$J215&gt;=Dashboard!$B$4,$J215&lt;=Dashboard!$B$4+Dashboard!$B$8),"Decision due soon",IF(AND(OR($K215="Admit",$K215="Deny",$K215="Waitlist"),$L215&lt;&gt;"",$M215=""),"Send notification",IF(AND($U215&lt;&gt;"",$U215&gt;Dashboard!$B$10),"Notification delayed",IF(AND($K215="Admit",$N215="Awaiting",$M215&lt;&gt;"",Dashboard!$B$4-$M215&gt;=Dashboard!$B$9),"Follow up on response","No action")))))))</f>
        <v/>
      </c>
    </row>
    <row r="216">
      <c r="A216" s="18" t="n"/>
      <c r="B216" s="18" t="n"/>
      <c r="C216" s="18" t="n"/>
      <c r="D216" s="18" t="n"/>
      <c r="E216" s="18" t="n"/>
      <c r="F216" s="19" t="n"/>
      <c r="G216" s="19" t="n"/>
      <c r="H216" s="18" t="n"/>
      <c r="I216" s="18" t="n"/>
      <c r="J216" s="19" t="n"/>
      <c r="K216" s="18" t="n"/>
      <c r="L216" s="19" t="n"/>
      <c r="M216" s="19" t="n"/>
      <c r="N216" s="18" t="n"/>
      <c r="O216" s="19" t="n"/>
      <c r="P216" s="19" t="n"/>
      <c r="Q216" s="18" t="n"/>
      <c r="R216" s="19" t="n"/>
      <c r="S216" s="20" t="n"/>
      <c r="T216" s="21">
        <f>IF($A216="","",IF(OR($F216="",$L216=""),"",MAX(0,$L216-$F216)))</f>
        <v/>
      </c>
      <c r="U216" s="21">
        <f>IF($A216="","",IF(OR($L216="",$M216=""),"",MAX(0,$M216-$L216)))</f>
        <v/>
      </c>
      <c r="V216" s="21">
        <f>IF($A216="","",IF($K216&lt;&gt;"Pending","",IF($F216="","",MAX(0,Dashboard!$B$4-$F216))))</f>
        <v/>
      </c>
      <c r="W216" s="22">
        <f>IF($A216="","",IF(COUNTIF($A$2:$A$251,$A216)&gt;1,"Duplicate Application ID",IF($B216="","Missing applicant alias",IF($C216="","Missing program",IF($D216="","Missing term",IF($E216="","Missing delivery site",IF($F216="","Missing received date",IF($H216="","Missing priority",IF($I216="","Missing reviewer",IF($J216="","Missing decision due date",IF($K216="","Missing decision",IF($N216="","Missing applicant response",IF($Q216="","Missing enrollment status",IF(AND($G216&lt;&gt;"",$G216&lt;$F216),"File complete before receipt",IF(AND($J216&lt;&gt;"",$J216&lt;$F216),"Due date before receipt",IF(AND($K216="Pending",$L216&lt;&gt;""),"Pending record has decision date",IF(AND($K216&lt;&gt;"Pending",$L216=""),"Missing decision date",IF(AND($L216&lt;&gt;"",$L216&lt;$F216),"Decision before receipt",IF(AND($M216&lt;&gt;"",$L216=""),"Notification without decision",IF(AND($M216&lt;&gt;"",$L216&lt;&gt;"",$M216&lt;$L216),"Notification before decision",IF(AND(OR($K216="Admit",$K216="Deny",$K216="Waitlist"),$M216=""),"Missing notification date",IF(AND(OR($N216="Accepted",$N216="Declined"),$O216=""),"Missing response date",IF(AND($O216&lt;&gt;"",$N216="Awaiting"),"Awaiting response has response date",IF(AND($O216&lt;&gt;"",$M216=""),"Response without notification",IF(AND($O216&lt;&gt;"",$M216&lt;&gt;"",$O216&lt;$M216),"Response before notification",IF(AND($P216&lt;&gt;"",$O216=""),"Deposit without response date",IF(AND($R216&lt;&gt;"",$R216&gt;Dashboard!$B$4),"Last reviewed after as-of date","OK")))))))))))))))))))))))))))</f>
        <v/>
      </c>
      <c r="X216" s="22">
        <f>IF($A216="","",IF($W216&lt;&gt;"OK","Fix record",IF(AND($K216="Pending",$J216&lt;Dashboard!$B$4),"Decision overdue",IF(AND($K216="Pending",$J216&gt;=Dashboard!$B$4,$J216&lt;=Dashboard!$B$4+Dashboard!$B$8),"Decision due soon",IF(AND(OR($K216="Admit",$K216="Deny",$K216="Waitlist"),$L216&lt;&gt;"",$M216=""),"Send notification",IF(AND($U216&lt;&gt;"",$U216&gt;Dashboard!$B$10),"Notification delayed",IF(AND($K216="Admit",$N216="Awaiting",$M216&lt;&gt;"",Dashboard!$B$4-$M216&gt;=Dashboard!$B$9),"Follow up on response","No action")))))))</f>
        <v/>
      </c>
    </row>
    <row r="217">
      <c r="A217" s="18" t="n"/>
      <c r="B217" s="18" t="n"/>
      <c r="C217" s="18" t="n"/>
      <c r="D217" s="18" t="n"/>
      <c r="E217" s="18" t="n"/>
      <c r="F217" s="19" t="n"/>
      <c r="G217" s="19" t="n"/>
      <c r="H217" s="18" t="n"/>
      <c r="I217" s="18" t="n"/>
      <c r="J217" s="19" t="n"/>
      <c r="K217" s="18" t="n"/>
      <c r="L217" s="19" t="n"/>
      <c r="M217" s="19" t="n"/>
      <c r="N217" s="18" t="n"/>
      <c r="O217" s="19" t="n"/>
      <c r="P217" s="19" t="n"/>
      <c r="Q217" s="18" t="n"/>
      <c r="R217" s="19" t="n"/>
      <c r="S217" s="20" t="n"/>
      <c r="T217" s="21">
        <f>IF($A217="","",IF(OR($F217="",$L217=""),"",MAX(0,$L217-$F217)))</f>
        <v/>
      </c>
      <c r="U217" s="21">
        <f>IF($A217="","",IF(OR($L217="",$M217=""),"",MAX(0,$M217-$L217)))</f>
        <v/>
      </c>
      <c r="V217" s="21">
        <f>IF($A217="","",IF($K217&lt;&gt;"Pending","",IF($F217="","",MAX(0,Dashboard!$B$4-$F217))))</f>
        <v/>
      </c>
      <c r="W217" s="22">
        <f>IF($A217="","",IF(COUNTIF($A$2:$A$251,$A217)&gt;1,"Duplicate Application ID",IF($B217="","Missing applicant alias",IF($C217="","Missing program",IF($D217="","Missing term",IF($E217="","Missing delivery site",IF($F217="","Missing received date",IF($H217="","Missing priority",IF($I217="","Missing reviewer",IF($J217="","Missing decision due date",IF($K217="","Missing decision",IF($N217="","Missing applicant response",IF($Q217="","Missing enrollment status",IF(AND($G217&lt;&gt;"",$G217&lt;$F217),"File complete before receipt",IF(AND($J217&lt;&gt;"",$J217&lt;$F217),"Due date before receipt",IF(AND($K217="Pending",$L217&lt;&gt;""),"Pending record has decision date",IF(AND($K217&lt;&gt;"Pending",$L217=""),"Missing decision date",IF(AND($L217&lt;&gt;"",$L217&lt;$F217),"Decision before receipt",IF(AND($M217&lt;&gt;"",$L217=""),"Notification without decision",IF(AND($M217&lt;&gt;"",$L217&lt;&gt;"",$M217&lt;$L217),"Notification before decision",IF(AND(OR($K217="Admit",$K217="Deny",$K217="Waitlist"),$M217=""),"Missing notification date",IF(AND(OR($N217="Accepted",$N217="Declined"),$O217=""),"Missing response date",IF(AND($O217&lt;&gt;"",$N217="Awaiting"),"Awaiting response has response date",IF(AND($O217&lt;&gt;"",$M217=""),"Response without notification",IF(AND($O217&lt;&gt;"",$M217&lt;&gt;"",$O217&lt;$M217),"Response before notification",IF(AND($P217&lt;&gt;"",$O217=""),"Deposit without response date",IF(AND($R217&lt;&gt;"",$R217&gt;Dashboard!$B$4),"Last reviewed after as-of date","OK")))))))))))))))))))))))))))</f>
        <v/>
      </c>
      <c r="X217" s="22">
        <f>IF($A217="","",IF($W217&lt;&gt;"OK","Fix record",IF(AND($K217="Pending",$J217&lt;Dashboard!$B$4),"Decision overdue",IF(AND($K217="Pending",$J217&gt;=Dashboard!$B$4,$J217&lt;=Dashboard!$B$4+Dashboard!$B$8),"Decision due soon",IF(AND(OR($K217="Admit",$K217="Deny",$K217="Waitlist"),$L217&lt;&gt;"",$M217=""),"Send notification",IF(AND($U217&lt;&gt;"",$U217&gt;Dashboard!$B$10),"Notification delayed",IF(AND($K217="Admit",$N217="Awaiting",$M217&lt;&gt;"",Dashboard!$B$4-$M217&gt;=Dashboard!$B$9),"Follow up on response","No action")))))))</f>
        <v/>
      </c>
    </row>
    <row r="218">
      <c r="A218" s="18" t="n"/>
      <c r="B218" s="18" t="n"/>
      <c r="C218" s="18" t="n"/>
      <c r="D218" s="18" t="n"/>
      <c r="E218" s="18" t="n"/>
      <c r="F218" s="19" t="n"/>
      <c r="G218" s="19" t="n"/>
      <c r="H218" s="18" t="n"/>
      <c r="I218" s="18" t="n"/>
      <c r="J218" s="19" t="n"/>
      <c r="K218" s="18" t="n"/>
      <c r="L218" s="19" t="n"/>
      <c r="M218" s="19" t="n"/>
      <c r="N218" s="18" t="n"/>
      <c r="O218" s="19" t="n"/>
      <c r="P218" s="19" t="n"/>
      <c r="Q218" s="18" t="n"/>
      <c r="R218" s="19" t="n"/>
      <c r="S218" s="20" t="n"/>
      <c r="T218" s="21">
        <f>IF($A218="","",IF(OR($F218="",$L218=""),"",MAX(0,$L218-$F218)))</f>
        <v/>
      </c>
      <c r="U218" s="21">
        <f>IF($A218="","",IF(OR($L218="",$M218=""),"",MAX(0,$M218-$L218)))</f>
        <v/>
      </c>
      <c r="V218" s="21">
        <f>IF($A218="","",IF($K218&lt;&gt;"Pending","",IF($F218="","",MAX(0,Dashboard!$B$4-$F218))))</f>
        <v/>
      </c>
      <c r="W218" s="22">
        <f>IF($A218="","",IF(COUNTIF($A$2:$A$251,$A218)&gt;1,"Duplicate Application ID",IF($B218="","Missing applicant alias",IF($C218="","Missing program",IF($D218="","Missing term",IF($E218="","Missing delivery site",IF($F218="","Missing received date",IF($H218="","Missing priority",IF($I218="","Missing reviewer",IF($J218="","Missing decision due date",IF($K218="","Missing decision",IF($N218="","Missing applicant response",IF($Q218="","Missing enrollment status",IF(AND($G218&lt;&gt;"",$G218&lt;$F218),"File complete before receipt",IF(AND($J218&lt;&gt;"",$J218&lt;$F218),"Due date before receipt",IF(AND($K218="Pending",$L218&lt;&gt;""),"Pending record has decision date",IF(AND($K218&lt;&gt;"Pending",$L218=""),"Missing decision date",IF(AND($L218&lt;&gt;"",$L218&lt;$F218),"Decision before receipt",IF(AND($M218&lt;&gt;"",$L218=""),"Notification without decision",IF(AND($M218&lt;&gt;"",$L218&lt;&gt;"",$M218&lt;$L218),"Notification before decision",IF(AND(OR($K218="Admit",$K218="Deny",$K218="Waitlist"),$M218=""),"Missing notification date",IF(AND(OR($N218="Accepted",$N218="Declined"),$O218=""),"Missing response date",IF(AND($O218&lt;&gt;"",$N218="Awaiting"),"Awaiting response has response date",IF(AND($O218&lt;&gt;"",$M218=""),"Response without notification",IF(AND($O218&lt;&gt;"",$M218&lt;&gt;"",$O218&lt;$M218),"Response before notification",IF(AND($P218&lt;&gt;"",$O218=""),"Deposit without response date",IF(AND($R218&lt;&gt;"",$R218&gt;Dashboard!$B$4),"Last reviewed after as-of date","OK")))))))))))))))))))))))))))</f>
        <v/>
      </c>
      <c r="X218" s="22">
        <f>IF($A218="","",IF($W218&lt;&gt;"OK","Fix record",IF(AND($K218="Pending",$J218&lt;Dashboard!$B$4),"Decision overdue",IF(AND($K218="Pending",$J218&gt;=Dashboard!$B$4,$J218&lt;=Dashboard!$B$4+Dashboard!$B$8),"Decision due soon",IF(AND(OR($K218="Admit",$K218="Deny",$K218="Waitlist"),$L218&lt;&gt;"",$M218=""),"Send notification",IF(AND($U218&lt;&gt;"",$U218&gt;Dashboard!$B$10),"Notification delayed",IF(AND($K218="Admit",$N218="Awaiting",$M218&lt;&gt;"",Dashboard!$B$4-$M218&gt;=Dashboard!$B$9),"Follow up on response","No action")))))))</f>
        <v/>
      </c>
    </row>
    <row r="219">
      <c r="A219" s="18" t="n"/>
      <c r="B219" s="18" t="n"/>
      <c r="C219" s="18" t="n"/>
      <c r="D219" s="18" t="n"/>
      <c r="E219" s="18" t="n"/>
      <c r="F219" s="19" t="n"/>
      <c r="G219" s="19" t="n"/>
      <c r="H219" s="18" t="n"/>
      <c r="I219" s="18" t="n"/>
      <c r="J219" s="19" t="n"/>
      <c r="K219" s="18" t="n"/>
      <c r="L219" s="19" t="n"/>
      <c r="M219" s="19" t="n"/>
      <c r="N219" s="18" t="n"/>
      <c r="O219" s="19" t="n"/>
      <c r="P219" s="19" t="n"/>
      <c r="Q219" s="18" t="n"/>
      <c r="R219" s="19" t="n"/>
      <c r="S219" s="20" t="n"/>
      <c r="T219" s="21">
        <f>IF($A219="","",IF(OR($F219="",$L219=""),"",MAX(0,$L219-$F219)))</f>
        <v/>
      </c>
      <c r="U219" s="21">
        <f>IF($A219="","",IF(OR($L219="",$M219=""),"",MAX(0,$M219-$L219)))</f>
        <v/>
      </c>
      <c r="V219" s="21">
        <f>IF($A219="","",IF($K219&lt;&gt;"Pending","",IF($F219="","",MAX(0,Dashboard!$B$4-$F219))))</f>
        <v/>
      </c>
      <c r="W219" s="22">
        <f>IF($A219="","",IF(COUNTIF($A$2:$A$251,$A219)&gt;1,"Duplicate Application ID",IF($B219="","Missing applicant alias",IF($C219="","Missing program",IF($D219="","Missing term",IF($E219="","Missing delivery site",IF($F219="","Missing received date",IF($H219="","Missing priority",IF($I219="","Missing reviewer",IF($J219="","Missing decision due date",IF($K219="","Missing decision",IF($N219="","Missing applicant response",IF($Q219="","Missing enrollment status",IF(AND($G219&lt;&gt;"",$G219&lt;$F219),"File complete before receipt",IF(AND($J219&lt;&gt;"",$J219&lt;$F219),"Due date before receipt",IF(AND($K219="Pending",$L219&lt;&gt;""),"Pending record has decision date",IF(AND($K219&lt;&gt;"Pending",$L219=""),"Missing decision date",IF(AND($L219&lt;&gt;"",$L219&lt;$F219),"Decision before receipt",IF(AND($M219&lt;&gt;"",$L219=""),"Notification without decision",IF(AND($M219&lt;&gt;"",$L219&lt;&gt;"",$M219&lt;$L219),"Notification before decision",IF(AND(OR($K219="Admit",$K219="Deny",$K219="Waitlist"),$M219=""),"Missing notification date",IF(AND(OR($N219="Accepted",$N219="Declined"),$O219=""),"Missing response date",IF(AND($O219&lt;&gt;"",$N219="Awaiting"),"Awaiting response has response date",IF(AND($O219&lt;&gt;"",$M219=""),"Response without notification",IF(AND($O219&lt;&gt;"",$M219&lt;&gt;"",$O219&lt;$M219),"Response before notification",IF(AND($P219&lt;&gt;"",$O219=""),"Deposit without response date",IF(AND($R219&lt;&gt;"",$R219&gt;Dashboard!$B$4),"Last reviewed after as-of date","OK")))))))))))))))))))))))))))</f>
        <v/>
      </c>
      <c r="X219" s="22">
        <f>IF($A219="","",IF($W219&lt;&gt;"OK","Fix record",IF(AND($K219="Pending",$J219&lt;Dashboard!$B$4),"Decision overdue",IF(AND($K219="Pending",$J219&gt;=Dashboard!$B$4,$J219&lt;=Dashboard!$B$4+Dashboard!$B$8),"Decision due soon",IF(AND(OR($K219="Admit",$K219="Deny",$K219="Waitlist"),$L219&lt;&gt;"",$M219=""),"Send notification",IF(AND($U219&lt;&gt;"",$U219&gt;Dashboard!$B$10),"Notification delayed",IF(AND($K219="Admit",$N219="Awaiting",$M219&lt;&gt;"",Dashboard!$B$4-$M219&gt;=Dashboard!$B$9),"Follow up on response","No action")))))))</f>
        <v/>
      </c>
    </row>
    <row r="220">
      <c r="A220" s="18" t="n"/>
      <c r="B220" s="18" t="n"/>
      <c r="C220" s="18" t="n"/>
      <c r="D220" s="18" t="n"/>
      <c r="E220" s="18" t="n"/>
      <c r="F220" s="19" t="n"/>
      <c r="G220" s="19" t="n"/>
      <c r="H220" s="18" t="n"/>
      <c r="I220" s="18" t="n"/>
      <c r="J220" s="19" t="n"/>
      <c r="K220" s="18" t="n"/>
      <c r="L220" s="19" t="n"/>
      <c r="M220" s="19" t="n"/>
      <c r="N220" s="18" t="n"/>
      <c r="O220" s="19" t="n"/>
      <c r="P220" s="19" t="n"/>
      <c r="Q220" s="18" t="n"/>
      <c r="R220" s="19" t="n"/>
      <c r="S220" s="20" t="n"/>
      <c r="T220" s="21">
        <f>IF($A220="","",IF(OR($F220="",$L220=""),"",MAX(0,$L220-$F220)))</f>
        <v/>
      </c>
      <c r="U220" s="21">
        <f>IF($A220="","",IF(OR($L220="",$M220=""),"",MAX(0,$M220-$L220)))</f>
        <v/>
      </c>
      <c r="V220" s="21">
        <f>IF($A220="","",IF($K220&lt;&gt;"Pending","",IF($F220="","",MAX(0,Dashboard!$B$4-$F220))))</f>
        <v/>
      </c>
      <c r="W220" s="22">
        <f>IF($A220="","",IF(COUNTIF($A$2:$A$251,$A220)&gt;1,"Duplicate Application ID",IF($B220="","Missing applicant alias",IF($C220="","Missing program",IF($D220="","Missing term",IF($E220="","Missing delivery site",IF($F220="","Missing received date",IF($H220="","Missing priority",IF($I220="","Missing reviewer",IF($J220="","Missing decision due date",IF($K220="","Missing decision",IF($N220="","Missing applicant response",IF($Q220="","Missing enrollment status",IF(AND($G220&lt;&gt;"",$G220&lt;$F220),"File complete before receipt",IF(AND($J220&lt;&gt;"",$J220&lt;$F220),"Due date before receipt",IF(AND($K220="Pending",$L220&lt;&gt;""),"Pending record has decision date",IF(AND($K220&lt;&gt;"Pending",$L220=""),"Missing decision date",IF(AND($L220&lt;&gt;"",$L220&lt;$F220),"Decision before receipt",IF(AND($M220&lt;&gt;"",$L220=""),"Notification without decision",IF(AND($M220&lt;&gt;"",$L220&lt;&gt;"",$M220&lt;$L220),"Notification before decision",IF(AND(OR($K220="Admit",$K220="Deny",$K220="Waitlist"),$M220=""),"Missing notification date",IF(AND(OR($N220="Accepted",$N220="Declined"),$O220=""),"Missing response date",IF(AND($O220&lt;&gt;"",$N220="Awaiting"),"Awaiting response has response date",IF(AND($O220&lt;&gt;"",$M220=""),"Response without notification",IF(AND($O220&lt;&gt;"",$M220&lt;&gt;"",$O220&lt;$M220),"Response before notification",IF(AND($P220&lt;&gt;"",$O220=""),"Deposit without response date",IF(AND($R220&lt;&gt;"",$R220&gt;Dashboard!$B$4),"Last reviewed after as-of date","OK")))))))))))))))))))))))))))</f>
        <v/>
      </c>
      <c r="X220" s="22">
        <f>IF($A220="","",IF($W220&lt;&gt;"OK","Fix record",IF(AND($K220="Pending",$J220&lt;Dashboard!$B$4),"Decision overdue",IF(AND($K220="Pending",$J220&gt;=Dashboard!$B$4,$J220&lt;=Dashboard!$B$4+Dashboard!$B$8),"Decision due soon",IF(AND(OR($K220="Admit",$K220="Deny",$K220="Waitlist"),$L220&lt;&gt;"",$M220=""),"Send notification",IF(AND($U220&lt;&gt;"",$U220&gt;Dashboard!$B$10),"Notification delayed",IF(AND($K220="Admit",$N220="Awaiting",$M220&lt;&gt;"",Dashboard!$B$4-$M220&gt;=Dashboard!$B$9),"Follow up on response","No action")))))))</f>
        <v/>
      </c>
    </row>
    <row r="221">
      <c r="A221" s="18" t="n"/>
      <c r="B221" s="18" t="n"/>
      <c r="C221" s="18" t="n"/>
      <c r="D221" s="18" t="n"/>
      <c r="E221" s="18" t="n"/>
      <c r="F221" s="19" t="n"/>
      <c r="G221" s="19" t="n"/>
      <c r="H221" s="18" t="n"/>
      <c r="I221" s="18" t="n"/>
      <c r="J221" s="19" t="n"/>
      <c r="K221" s="18" t="n"/>
      <c r="L221" s="19" t="n"/>
      <c r="M221" s="19" t="n"/>
      <c r="N221" s="18" t="n"/>
      <c r="O221" s="19" t="n"/>
      <c r="P221" s="19" t="n"/>
      <c r="Q221" s="18" t="n"/>
      <c r="R221" s="19" t="n"/>
      <c r="S221" s="20" t="n"/>
      <c r="T221" s="21">
        <f>IF($A221="","",IF(OR($F221="",$L221=""),"",MAX(0,$L221-$F221)))</f>
        <v/>
      </c>
      <c r="U221" s="21">
        <f>IF($A221="","",IF(OR($L221="",$M221=""),"",MAX(0,$M221-$L221)))</f>
        <v/>
      </c>
      <c r="V221" s="21">
        <f>IF($A221="","",IF($K221&lt;&gt;"Pending","",IF($F221="","",MAX(0,Dashboard!$B$4-$F221))))</f>
        <v/>
      </c>
      <c r="W221" s="22">
        <f>IF($A221="","",IF(COUNTIF($A$2:$A$251,$A221)&gt;1,"Duplicate Application ID",IF($B221="","Missing applicant alias",IF($C221="","Missing program",IF($D221="","Missing term",IF($E221="","Missing delivery site",IF($F221="","Missing received date",IF($H221="","Missing priority",IF($I221="","Missing reviewer",IF($J221="","Missing decision due date",IF($K221="","Missing decision",IF($N221="","Missing applicant response",IF($Q221="","Missing enrollment status",IF(AND($G221&lt;&gt;"",$G221&lt;$F221),"File complete before receipt",IF(AND($J221&lt;&gt;"",$J221&lt;$F221),"Due date before receipt",IF(AND($K221="Pending",$L221&lt;&gt;""),"Pending record has decision date",IF(AND($K221&lt;&gt;"Pending",$L221=""),"Missing decision date",IF(AND($L221&lt;&gt;"",$L221&lt;$F221),"Decision before receipt",IF(AND($M221&lt;&gt;"",$L221=""),"Notification without decision",IF(AND($M221&lt;&gt;"",$L221&lt;&gt;"",$M221&lt;$L221),"Notification before decision",IF(AND(OR($K221="Admit",$K221="Deny",$K221="Waitlist"),$M221=""),"Missing notification date",IF(AND(OR($N221="Accepted",$N221="Declined"),$O221=""),"Missing response date",IF(AND($O221&lt;&gt;"",$N221="Awaiting"),"Awaiting response has response date",IF(AND($O221&lt;&gt;"",$M221=""),"Response without notification",IF(AND($O221&lt;&gt;"",$M221&lt;&gt;"",$O221&lt;$M221),"Response before notification",IF(AND($P221&lt;&gt;"",$O221=""),"Deposit without response date",IF(AND($R221&lt;&gt;"",$R221&gt;Dashboard!$B$4),"Last reviewed after as-of date","OK")))))))))))))))))))))))))))</f>
        <v/>
      </c>
      <c r="X221" s="22">
        <f>IF($A221="","",IF($W221&lt;&gt;"OK","Fix record",IF(AND($K221="Pending",$J221&lt;Dashboard!$B$4),"Decision overdue",IF(AND($K221="Pending",$J221&gt;=Dashboard!$B$4,$J221&lt;=Dashboard!$B$4+Dashboard!$B$8),"Decision due soon",IF(AND(OR($K221="Admit",$K221="Deny",$K221="Waitlist"),$L221&lt;&gt;"",$M221=""),"Send notification",IF(AND($U221&lt;&gt;"",$U221&gt;Dashboard!$B$10),"Notification delayed",IF(AND($K221="Admit",$N221="Awaiting",$M221&lt;&gt;"",Dashboard!$B$4-$M221&gt;=Dashboard!$B$9),"Follow up on response","No action")))))))</f>
        <v/>
      </c>
    </row>
    <row r="222">
      <c r="A222" s="18" t="n"/>
      <c r="B222" s="18" t="n"/>
      <c r="C222" s="18" t="n"/>
      <c r="D222" s="18" t="n"/>
      <c r="E222" s="18" t="n"/>
      <c r="F222" s="19" t="n"/>
      <c r="G222" s="19" t="n"/>
      <c r="H222" s="18" t="n"/>
      <c r="I222" s="18" t="n"/>
      <c r="J222" s="19" t="n"/>
      <c r="K222" s="18" t="n"/>
      <c r="L222" s="19" t="n"/>
      <c r="M222" s="19" t="n"/>
      <c r="N222" s="18" t="n"/>
      <c r="O222" s="19" t="n"/>
      <c r="P222" s="19" t="n"/>
      <c r="Q222" s="18" t="n"/>
      <c r="R222" s="19" t="n"/>
      <c r="S222" s="20" t="n"/>
      <c r="T222" s="21">
        <f>IF($A222="","",IF(OR($F222="",$L222=""),"",MAX(0,$L222-$F222)))</f>
        <v/>
      </c>
      <c r="U222" s="21">
        <f>IF($A222="","",IF(OR($L222="",$M222=""),"",MAX(0,$M222-$L222)))</f>
        <v/>
      </c>
      <c r="V222" s="21">
        <f>IF($A222="","",IF($K222&lt;&gt;"Pending","",IF($F222="","",MAX(0,Dashboard!$B$4-$F222))))</f>
        <v/>
      </c>
      <c r="W222" s="22">
        <f>IF($A222="","",IF(COUNTIF($A$2:$A$251,$A222)&gt;1,"Duplicate Application ID",IF($B222="","Missing applicant alias",IF($C222="","Missing program",IF($D222="","Missing term",IF($E222="","Missing delivery site",IF($F222="","Missing received date",IF($H222="","Missing priority",IF($I222="","Missing reviewer",IF($J222="","Missing decision due date",IF($K222="","Missing decision",IF($N222="","Missing applicant response",IF($Q222="","Missing enrollment status",IF(AND($G222&lt;&gt;"",$G222&lt;$F222),"File complete before receipt",IF(AND($J222&lt;&gt;"",$J222&lt;$F222),"Due date before receipt",IF(AND($K222="Pending",$L222&lt;&gt;""),"Pending record has decision date",IF(AND($K222&lt;&gt;"Pending",$L222=""),"Missing decision date",IF(AND($L222&lt;&gt;"",$L222&lt;$F222),"Decision before receipt",IF(AND($M222&lt;&gt;"",$L222=""),"Notification without decision",IF(AND($M222&lt;&gt;"",$L222&lt;&gt;"",$M222&lt;$L222),"Notification before decision",IF(AND(OR($K222="Admit",$K222="Deny",$K222="Waitlist"),$M222=""),"Missing notification date",IF(AND(OR($N222="Accepted",$N222="Declined"),$O222=""),"Missing response date",IF(AND($O222&lt;&gt;"",$N222="Awaiting"),"Awaiting response has response date",IF(AND($O222&lt;&gt;"",$M222=""),"Response without notification",IF(AND($O222&lt;&gt;"",$M222&lt;&gt;"",$O222&lt;$M222),"Response before notification",IF(AND($P222&lt;&gt;"",$O222=""),"Deposit without response date",IF(AND($R222&lt;&gt;"",$R222&gt;Dashboard!$B$4),"Last reviewed after as-of date","OK")))))))))))))))))))))))))))</f>
        <v/>
      </c>
      <c r="X222" s="22">
        <f>IF($A222="","",IF($W222&lt;&gt;"OK","Fix record",IF(AND($K222="Pending",$J222&lt;Dashboard!$B$4),"Decision overdue",IF(AND($K222="Pending",$J222&gt;=Dashboard!$B$4,$J222&lt;=Dashboard!$B$4+Dashboard!$B$8),"Decision due soon",IF(AND(OR($K222="Admit",$K222="Deny",$K222="Waitlist"),$L222&lt;&gt;"",$M222=""),"Send notification",IF(AND($U222&lt;&gt;"",$U222&gt;Dashboard!$B$10),"Notification delayed",IF(AND($K222="Admit",$N222="Awaiting",$M222&lt;&gt;"",Dashboard!$B$4-$M222&gt;=Dashboard!$B$9),"Follow up on response","No action")))))))</f>
        <v/>
      </c>
    </row>
    <row r="223">
      <c r="A223" s="18" t="n"/>
      <c r="B223" s="18" t="n"/>
      <c r="C223" s="18" t="n"/>
      <c r="D223" s="18" t="n"/>
      <c r="E223" s="18" t="n"/>
      <c r="F223" s="19" t="n"/>
      <c r="G223" s="19" t="n"/>
      <c r="H223" s="18" t="n"/>
      <c r="I223" s="18" t="n"/>
      <c r="J223" s="19" t="n"/>
      <c r="K223" s="18" t="n"/>
      <c r="L223" s="19" t="n"/>
      <c r="M223" s="19" t="n"/>
      <c r="N223" s="18" t="n"/>
      <c r="O223" s="19" t="n"/>
      <c r="P223" s="19" t="n"/>
      <c r="Q223" s="18" t="n"/>
      <c r="R223" s="19" t="n"/>
      <c r="S223" s="20" t="n"/>
      <c r="T223" s="21">
        <f>IF($A223="","",IF(OR($F223="",$L223=""),"",MAX(0,$L223-$F223)))</f>
        <v/>
      </c>
      <c r="U223" s="21">
        <f>IF($A223="","",IF(OR($L223="",$M223=""),"",MAX(0,$M223-$L223)))</f>
        <v/>
      </c>
      <c r="V223" s="21">
        <f>IF($A223="","",IF($K223&lt;&gt;"Pending","",IF($F223="","",MAX(0,Dashboard!$B$4-$F223))))</f>
        <v/>
      </c>
      <c r="W223" s="22">
        <f>IF($A223="","",IF(COUNTIF($A$2:$A$251,$A223)&gt;1,"Duplicate Application ID",IF($B223="","Missing applicant alias",IF($C223="","Missing program",IF($D223="","Missing term",IF($E223="","Missing delivery site",IF($F223="","Missing received date",IF($H223="","Missing priority",IF($I223="","Missing reviewer",IF($J223="","Missing decision due date",IF($K223="","Missing decision",IF($N223="","Missing applicant response",IF($Q223="","Missing enrollment status",IF(AND($G223&lt;&gt;"",$G223&lt;$F223),"File complete before receipt",IF(AND($J223&lt;&gt;"",$J223&lt;$F223),"Due date before receipt",IF(AND($K223="Pending",$L223&lt;&gt;""),"Pending record has decision date",IF(AND($K223&lt;&gt;"Pending",$L223=""),"Missing decision date",IF(AND($L223&lt;&gt;"",$L223&lt;$F223),"Decision before receipt",IF(AND($M223&lt;&gt;"",$L223=""),"Notification without decision",IF(AND($M223&lt;&gt;"",$L223&lt;&gt;"",$M223&lt;$L223),"Notification before decision",IF(AND(OR($K223="Admit",$K223="Deny",$K223="Waitlist"),$M223=""),"Missing notification date",IF(AND(OR($N223="Accepted",$N223="Declined"),$O223=""),"Missing response date",IF(AND($O223&lt;&gt;"",$N223="Awaiting"),"Awaiting response has response date",IF(AND($O223&lt;&gt;"",$M223=""),"Response without notification",IF(AND($O223&lt;&gt;"",$M223&lt;&gt;"",$O223&lt;$M223),"Response before notification",IF(AND($P223&lt;&gt;"",$O223=""),"Deposit without response date",IF(AND($R223&lt;&gt;"",$R223&gt;Dashboard!$B$4),"Last reviewed after as-of date","OK")))))))))))))))))))))))))))</f>
        <v/>
      </c>
      <c r="X223" s="22">
        <f>IF($A223="","",IF($W223&lt;&gt;"OK","Fix record",IF(AND($K223="Pending",$J223&lt;Dashboard!$B$4),"Decision overdue",IF(AND($K223="Pending",$J223&gt;=Dashboard!$B$4,$J223&lt;=Dashboard!$B$4+Dashboard!$B$8),"Decision due soon",IF(AND(OR($K223="Admit",$K223="Deny",$K223="Waitlist"),$L223&lt;&gt;"",$M223=""),"Send notification",IF(AND($U223&lt;&gt;"",$U223&gt;Dashboard!$B$10),"Notification delayed",IF(AND($K223="Admit",$N223="Awaiting",$M223&lt;&gt;"",Dashboard!$B$4-$M223&gt;=Dashboard!$B$9),"Follow up on response","No action")))))))</f>
        <v/>
      </c>
    </row>
    <row r="224">
      <c r="A224" s="18" t="n"/>
      <c r="B224" s="18" t="n"/>
      <c r="C224" s="18" t="n"/>
      <c r="D224" s="18" t="n"/>
      <c r="E224" s="18" t="n"/>
      <c r="F224" s="19" t="n"/>
      <c r="G224" s="19" t="n"/>
      <c r="H224" s="18" t="n"/>
      <c r="I224" s="18" t="n"/>
      <c r="J224" s="19" t="n"/>
      <c r="K224" s="18" t="n"/>
      <c r="L224" s="19" t="n"/>
      <c r="M224" s="19" t="n"/>
      <c r="N224" s="18" t="n"/>
      <c r="O224" s="19" t="n"/>
      <c r="P224" s="19" t="n"/>
      <c r="Q224" s="18" t="n"/>
      <c r="R224" s="19" t="n"/>
      <c r="S224" s="20" t="n"/>
      <c r="T224" s="21">
        <f>IF($A224="","",IF(OR($F224="",$L224=""),"",MAX(0,$L224-$F224)))</f>
        <v/>
      </c>
      <c r="U224" s="21">
        <f>IF($A224="","",IF(OR($L224="",$M224=""),"",MAX(0,$M224-$L224)))</f>
        <v/>
      </c>
      <c r="V224" s="21">
        <f>IF($A224="","",IF($K224&lt;&gt;"Pending","",IF($F224="","",MAX(0,Dashboard!$B$4-$F224))))</f>
        <v/>
      </c>
      <c r="W224" s="22">
        <f>IF($A224="","",IF(COUNTIF($A$2:$A$251,$A224)&gt;1,"Duplicate Application ID",IF($B224="","Missing applicant alias",IF($C224="","Missing program",IF($D224="","Missing term",IF($E224="","Missing delivery site",IF($F224="","Missing received date",IF($H224="","Missing priority",IF($I224="","Missing reviewer",IF($J224="","Missing decision due date",IF($K224="","Missing decision",IF($N224="","Missing applicant response",IF($Q224="","Missing enrollment status",IF(AND($G224&lt;&gt;"",$G224&lt;$F224),"File complete before receipt",IF(AND($J224&lt;&gt;"",$J224&lt;$F224),"Due date before receipt",IF(AND($K224="Pending",$L224&lt;&gt;""),"Pending record has decision date",IF(AND($K224&lt;&gt;"Pending",$L224=""),"Missing decision date",IF(AND($L224&lt;&gt;"",$L224&lt;$F224),"Decision before receipt",IF(AND($M224&lt;&gt;"",$L224=""),"Notification without decision",IF(AND($M224&lt;&gt;"",$L224&lt;&gt;"",$M224&lt;$L224),"Notification before decision",IF(AND(OR($K224="Admit",$K224="Deny",$K224="Waitlist"),$M224=""),"Missing notification date",IF(AND(OR($N224="Accepted",$N224="Declined"),$O224=""),"Missing response date",IF(AND($O224&lt;&gt;"",$N224="Awaiting"),"Awaiting response has response date",IF(AND($O224&lt;&gt;"",$M224=""),"Response without notification",IF(AND($O224&lt;&gt;"",$M224&lt;&gt;"",$O224&lt;$M224),"Response before notification",IF(AND($P224&lt;&gt;"",$O224=""),"Deposit without response date",IF(AND($R224&lt;&gt;"",$R224&gt;Dashboard!$B$4),"Last reviewed after as-of date","OK")))))))))))))))))))))))))))</f>
        <v/>
      </c>
      <c r="X224" s="22">
        <f>IF($A224="","",IF($W224&lt;&gt;"OK","Fix record",IF(AND($K224="Pending",$J224&lt;Dashboard!$B$4),"Decision overdue",IF(AND($K224="Pending",$J224&gt;=Dashboard!$B$4,$J224&lt;=Dashboard!$B$4+Dashboard!$B$8),"Decision due soon",IF(AND(OR($K224="Admit",$K224="Deny",$K224="Waitlist"),$L224&lt;&gt;"",$M224=""),"Send notification",IF(AND($U224&lt;&gt;"",$U224&gt;Dashboard!$B$10),"Notification delayed",IF(AND($K224="Admit",$N224="Awaiting",$M224&lt;&gt;"",Dashboard!$B$4-$M224&gt;=Dashboard!$B$9),"Follow up on response","No action")))))))</f>
        <v/>
      </c>
    </row>
    <row r="225">
      <c r="A225" s="18" t="n"/>
      <c r="B225" s="18" t="n"/>
      <c r="C225" s="18" t="n"/>
      <c r="D225" s="18" t="n"/>
      <c r="E225" s="18" t="n"/>
      <c r="F225" s="19" t="n"/>
      <c r="G225" s="19" t="n"/>
      <c r="H225" s="18" t="n"/>
      <c r="I225" s="18" t="n"/>
      <c r="J225" s="19" t="n"/>
      <c r="K225" s="18" t="n"/>
      <c r="L225" s="19" t="n"/>
      <c r="M225" s="19" t="n"/>
      <c r="N225" s="18" t="n"/>
      <c r="O225" s="19" t="n"/>
      <c r="P225" s="19" t="n"/>
      <c r="Q225" s="18" t="n"/>
      <c r="R225" s="19" t="n"/>
      <c r="S225" s="20" t="n"/>
      <c r="T225" s="21">
        <f>IF($A225="","",IF(OR($F225="",$L225=""),"",MAX(0,$L225-$F225)))</f>
        <v/>
      </c>
      <c r="U225" s="21">
        <f>IF($A225="","",IF(OR($L225="",$M225=""),"",MAX(0,$M225-$L225)))</f>
        <v/>
      </c>
      <c r="V225" s="21">
        <f>IF($A225="","",IF($K225&lt;&gt;"Pending","",IF($F225="","",MAX(0,Dashboard!$B$4-$F225))))</f>
        <v/>
      </c>
      <c r="W225" s="22">
        <f>IF($A225="","",IF(COUNTIF($A$2:$A$251,$A225)&gt;1,"Duplicate Application ID",IF($B225="","Missing applicant alias",IF($C225="","Missing program",IF($D225="","Missing term",IF($E225="","Missing delivery site",IF($F225="","Missing received date",IF($H225="","Missing priority",IF($I225="","Missing reviewer",IF($J225="","Missing decision due date",IF($K225="","Missing decision",IF($N225="","Missing applicant response",IF($Q225="","Missing enrollment status",IF(AND($G225&lt;&gt;"",$G225&lt;$F225),"File complete before receipt",IF(AND($J225&lt;&gt;"",$J225&lt;$F225),"Due date before receipt",IF(AND($K225="Pending",$L225&lt;&gt;""),"Pending record has decision date",IF(AND($K225&lt;&gt;"Pending",$L225=""),"Missing decision date",IF(AND($L225&lt;&gt;"",$L225&lt;$F225),"Decision before receipt",IF(AND($M225&lt;&gt;"",$L225=""),"Notification without decision",IF(AND($M225&lt;&gt;"",$L225&lt;&gt;"",$M225&lt;$L225),"Notification before decision",IF(AND(OR($K225="Admit",$K225="Deny",$K225="Waitlist"),$M225=""),"Missing notification date",IF(AND(OR($N225="Accepted",$N225="Declined"),$O225=""),"Missing response date",IF(AND($O225&lt;&gt;"",$N225="Awaiting"),"Awaiting response has response date",IF(AND($O225&lt;&gt;"",$M225=""),"Response without notification",IF(AND($O225&lt;&gt;"",$M225&lt;&gt;"",$O225&lt;$M225),"Response before notification",IF(AND($P225&lt;&gt;"",$O225=""),"Deposit without response date",IF(AND($R225&lt;&gt;"",$R225&gt;Dashboard!$B$4),"Last reviewed after as-of date","OK")))))))))))))))))))))))))))</f>
        <v/>
      </c>
      <c r="X225" s="22">
        <f>IF($A225="","",IF($W225&lt;&gt;"OK","Fix record",IF(AND($K225="Pending",$J225&lt;Dashboard!$B$4),"Decision overdue",IF(AND($K225="Pending",$J225&gt;=Dashboard!$B$4,$J225&lt;=Dashboard!$B$4+Dashboard!$B$8),"Decision due soon",IF(AND(OR($K225="Admit",$K225="Deny",$K225="Waitlist"),$L225&lt;&gt;"",$M225=""),"Send notification",IF(AND($U225&lt;&gt;"",$U225&gt;Dashboard!$B$10),"Notification delayed",IF(AND($K225="Admit",$N225="Awaiting",$M225&lt;&gt;"",Dashboard!$B$4-$M225&gt;=Dashboard!$B$9),"Follow up on response","No action")))))))</f>
        <v/>
      </c>
    </row>
    <row r="226">
      <c r="A226" s="18" t="n"/>
      <c r="B226" s="18" t="n"/>
      <c r="C226" s="18" t="n"/>
      <c r="D226" s="18" t="n"/>
      <c r="E226" s="18" t="n"/>
      <c r="F226" s="19" t="n"/>
      <c r="G226" s="19" t="n"/>
      <c r="H226" s="18" t="n"/>
      <c r="I226" s="18" t="n"/>
      <c r="J226" s="19" t="n"/>
      <c r="K226" s="18" t="n"/>
      <c r="L226" s="19" t="n"/>
      <c r="M226" s="19" t="n"/>
      <c r="N226" s="18" t="n"/>
      <c r="O226" s="19" t="n"/>
      <c r="P226" s="19" t="n"/>
      <c r="Q226" s="18" t="n"/>
      <c r="R226" s="19" t="n"/>
      <c r="S226" s="20" t="n"/>
      <c r="T226" s="21">
        <f>IF($A226="","",IF(OR($F226="",$L226=""),"",MAX(0,$L226-$F226)))</f>
        <v/>
      </c>
      <c r="U226" s="21">
        <f>IF($A226="","",IF(OR($L226="",$M226=""),"",MAX(0,$M226-$L226)))</f>
        <v/>
      </c>
      <c r="V226" s="21">
        <f>IF($A226="","",IF($K226&lt;&gt;"Pending","",IF($F226="","",MAX(0,Dashboard!$B$4-$F226))))</f>
        <v/>
      </c>
      <c r="W226" s="22">
        <f>IF($A226="","",IF(COUNTIF($A$2:$A$251,$A226)&gt;1,"Duplicate Application ID",IF($B226="","Missing applicant alias",IF($C226="","Missing program",IF($D226="","Missing term",IF($E226="","Missing delivery site",IF($F226="","Missing received date",IF($H226="","Missing priority",IF($I226="","Missing reviewer",IF($J226="","Missing decision due date",IF($K226="","Missing decision",IF($N226="","Missing applicant response",IF($Q226="","Missing enrollment status",IF(AND($G226&lt;&gt;"",$G226&lt;$F226),"File complete before receipt",IF(AND($J226&lt;&gt;"",$J226&lt;$F226),"Due date before receipt",IF(AND($K226="Pending",$L226&lt;&gt;""),"Pending record has decision date",IF(AND($K226&lt;&gt;"Pending",$L226=""),"Missing decision date",IF(AND($L226&lt;&gt;"",$L226&lt;$F226),"Decision before receipt",IF(AND($M226&lt;&gt;"",$L226=""),"Notification without decision",IF(AND($M226&lt;&gt;"",$L226&lt;&gt;"",$M226&lt;$L226),"Notification before decision",IF(AND(OR($K226="Admit",$K226="Deny",$K226="Waitlist"),$M226=""),"Missing notification date",IF(AND(OR($N226="Accepted",$N226="Declined"),$O226=""),"Missing response date",IF(AND($O226&lt;&gt;"",$N226="Awaiting"),"Awaiting response has response date",IF(AND($O226&lt;&gt;"",$M226=""),"Response without notification",IF(AND($O226&lt;&gt;"",$M226&lt;&gt;"",$O226&lt;$M226),"Response before notification",IF(AND($P226&lt;&gt;"",$O226=""),"Deposit without response date",IF(AND($R226&lt;&gt;"",$R226&gt;Dashboard!$B$4),"Last reviewed after as-of date","OK")))))))))))))))))))))))))))</f>
        <v/>
      </c>
      <c r="X226" s="22">
        <f>IF($A226="","",IF($W226&lt;&gt;"OK","Fix record",IF(AND($K226="Pending",$J226&lt;Dashboard!$B$4),"Decision overdue",IF(AND($K226="Pending",$J226&gt;=Dashboard!$B$4,$J226&lt;=Dashboard!$B$4+Dashboard!$B$8),"Decision due soon",IF(AND(OR($K226="Admit",$K226="Deny",$K226="Waitlist"),$L226&lt;&gt;"",$M226=""),"Send notification",IF(AND($U226&lt;&gt;"",$U226&gt;Dashboard!$B$10),"Notification delayed",IF(AND($K226="Admit",$N226="Awaiting",$M226&lt;&gt;"",Dashboard!$B$4-$M226&gt;=Dashboard!$B$9),"Follow up on response","No action")))))))</f>
        <v/>
      </c>
    </row>
    <row r="227">
      <c r="A227" s="18" t="n"/>
      <c r="B227" s="18" t="n"/>
      <c r="C227" s="18" t="n"/>
      <c r="D227" s="18" t="n"/>
      <c r="E227" s="18" t="n"/>
      <c r="F227" s="19" t="n"/>
      <c r="G227" s="19" t="n"/>
      <c r="H227" s="18" t="n"/>
      <c r="I227" s="18" t="n"/>
      <c r="J227" s="19" t="n"/>
      <c r="K227" s="18" t="n"/>
      <c r="L227" s="19" t="n"/>
      <c r="M227" s="19" t="n"/>
      <c r="N227" s="18" t="n"/>
      <c r="O227" s="19" t="n"/>
      <c r="P227" s="19" t="n"/>
      <c r="Q227" s="18" t="n"/>
      <c r="R227" s="19" t="n"/>
      <c r="S227" s="20" t="n"/>
      <c r="T227" s="21">
        <f>IF($A227="","",IF(OR($F227="",$L227=""),"",MAX(0,$L227-$F227)))</f>
        <v/>
      </c>
      <c r="U227" s="21">
        <f>IF($A227="","",IF(OR($L227="",$M227=""),"",MAX(0,$M227-$L227)))</f>
        <v/>
      </c>
      <c r="V227" s="21">
        <f>IF($A227="","",IF($K227&lt;&gt;"Pending","",IF($F227="","",MAX(0,Dashboard!$B$4-$F227))))</f>
        <v/>
      </c>
      <c r="W227" s="22">
        <f>IF($A227="","",IF(COUNTIF($A$2:$A$251,$A227)&gt;1,"Duplicate Application ID",IF($B227="","Missing applicant alias",IF($C227="","Missing program",IF($D227="","Missing term",IF($E227="","Missing delivery site",IF($F227="","Missing received date",IF($H227="","Missing priority",IF($I227="","Missing reviewer",IF($J227="","Missing decision due date",IF($K227="","Missing decision",IF($N227="","Missing applicant response",IF($Q227="","Missing enrollment status",IF(AND($G227&lt;&gt;"",$G227&lt;$F227),"File complete before receipt",IF(AND($J227&lt;&gt;"",$J227&lt;$F227),"Due date before receipt",IF(AND($K227="Pending",$L227&lt;&gt;""),"Pending record has decision date",IF(AND($K227&lt;&gt;"Pending",$L227=""),"Missing decision date",IF(AND($L227&lt;&gt;"",$L227&lt;$F227),"Decision before receipt",IF(AND($M227&lt;&gt;"",$L227=""),"Notification without decision",IF(AND($M227&lt;&gt;"",$L227&lt;&gt;"",$M227&lt;$L227),"Notification before decision",IF(AND(OR($K227="Admit",$K227="Deny",$K227="Waitlist"),$M227=""),"Missing notification date",IF(AND(OR($N227="Accepted",$N227="Declined"),$O227=""),"Missing response date",IF(AND($O227&lt;&gt;"",$N227="Awaiting"),"Awaiting response has response date",IF(AND($O227&lt;&gt;"",$M227=""),"Response without notification",IF(AND($O227&lt;&gt;"",$M227&lt;&gt;"",$O227&lt;$M227),"Response before notification",IF(AND($P227&lt;&gt;"",$O227=""),"Deposit without response date",IF(AND($R227&lt;&gt;"",$R227&gt;Dashboard!$B$4),"Last reviewed after as-of date","OK")))))))))))))))))))))))))))</f>
        <v/>
      </c>
      <c r="X227" s="22">
        <f>IF($A227="","",IF($W227&lt;&gt;"OK","Fix record",IF(AND($K227="Pending",$J227&lt;Dashboard!$B$4),"Decision overdue",IF(AND($K227="Pending",$J227&gt;=Dashboard!$B$4,$J227&lt;=Dashboard!$B$4+Dashboard!$B$8),"Decision due soon",IF(AND(OR($K227="Admit",$K227="Deny",$K227="Waitlist"),$L227&lt;&gt;"",$M227=""),"Send notification",IF(AND($U227&lt;&gt;"",$U227&gt;Dashboard!$B$10),"Notification delayed",IF(AND($K227="Admit",$N227="Awaiting",$M227&lt;&gt;"",Dashboard!$B$4-$M227&gt;=Dashboard!$B$9),"Follow up on response","No action")))))))</f>
        <v/>
      </c>
    </row>
    <row r="228">
      <c r="A228" s="18" t="n"/>
      <c r="B228" s="18" t="n"/>
      <c r="C228" s="18" t="n"/>
      <c r="D228" s="18" t="n"/>
      <c r="E228" s="18" t="n"/>
      <c r="F228" s="19" t="n"/>
      <c r="G228" s="19" t="n"/>
      <c r="H228" s="18" t="n"/>
      <c r="I228" s="18" t="n"/>
      <c r="J228" s="19" t="n"/>
      <c r="K228" s="18" t="n"/>
      <c r="L228" s="19" t="n"/>
      <c r="M228" s="19" t="n"/>
      <c r="N228" s="18" t="n"/>
      <c r="O228" s="19" t="n"/>
      <c r="P228" s="19" t="n"/>
      <c r="Q228" s="18" t="n"/>
      <c r="R228" s="19" t="n"/>
      <c r="S228" s="20" t="n"/>
      <c r="T228" s="21">
        <f>IF($A228="","",IF(OR($F228="",$L228=""),"",MAX(0,$L228-$F228)))</f>
        <v/>
      </c>
      <c r="U228" s="21">
        <f>IF($A228="","",IF(OR($L228="",$M228=""),"",MAX(0,$M228-$L228)))</f>
        <v/>
      </c>
      <c r="V228" s="21">
        <f>IF($A228="","",IF($K228&lt;&gt;"Pending","",IF($F228="","",MAX(0,Dashboard!$B$4-$F228))))</f>
        <v/>
      </c>
      <c r="W228" s="22">
        <f>IF($A228="","",IF(COUNTIF($A$2:$A$251,$A228)&gt;1,"Duplicate Application ID",IF($B228="","Missing applicant alias",IF($C228="","Missing program",IF($D228="","Missing term",IF($E228="","Missing delivery site",IF($F228="","Missing received date",IF($H228="","Missing priority",IF($I228="","Missing reviewer",IF($J228="","Missing decision due date",IF($K228="","Missing decision",IF($N228="","Missing applicant response",IF($Q228="","Missing enrollment status",IF(AND($G228&lt;&gt;"",$G228&lt;$F228),"File complete before receipt",IF(AND($J228&lt;&gt;"",$J228&lt;$F228),"Due date before receipt",IF(AND($K228="Pending",$L228&lt;&gt;""),"Pending record has decision date",IF(AND($K228&lt;&gt;"Pending",$L228=""),"Missing decision date",IF(AND($L228&lt;&gt;"",$L228&lt;$F228),"Decision before receipt",IF(AND($M228&lt;&gt;"",$L228=""),"Notification without decision",IF(AND($M228&lt;&gt;"",$L228&lt;&gt;"",$M228&lt;$L228),"Notification before decision",IF(AND(OR($K228="Admit",$K228="Deny",$K228="Waitlist"),$M228=""),"Missing notification date",IF(AND(OR($N228="Accepted",$N228="Declined"),$O228=""),"Missing response date",IF(AND($O228&lt;&gt;"",$N228="Awaiting"),"Awaiting response has response date",IF(AND($O228&lt;&gt;"",$M228=""),"Response without notification",IF(AND($O228&lt;&gt;"",$M228&lt;&gt;"",$O228&lt;$M228),"Response before notification",IF(AND($P228&lt;&gt;"",$O228=""),"Deposit without response date",IF(AND($R228&lt;&gt;"",$R228&gt;Dashboard!$B$4),"Last reviewed after as-of date","OK")))))))))))))))))))))))))))</f>
        <v/>
      </c>
      <c r="X228" s="22">
        <f>IF($A228="","",IF($W228&lt;&gt;"OK","Fix record",IF(AND($K228="Pending",$J228&lt;Dashboard!$B$4),"Decision overdue",IF(AND($K228="Pending",$J228&gt;=Dashboard!$B$4,$J228&lt;=Dashboard!$B$4+Dashboard!$B$8),"Decision due soon",IF(AND(OR($K228="Admit",$K228="Deny",$K228="Waitlist"),$L228&lt;&gt;"",$M228=""),"Send notification",IF(AND($U228&lt;&gt;"",$U228&gt;Dashboard!$B$10),"Notification delayed",IF(AND($K228="Admit",$N228="Awaiting",$M228&lt;&gt;"",Dashboard!$B$4-$M228&gt;=Dashboard!$B$9),"Follow up on response","No action")))))))</f>
        <v/>
      </c>
    </row>
    <row r="229">
      <c r="A229" s="18" t="n"/>
      <c r="B229" s="18" t="n"/>
      <c r="C229" s="18" t="n"/>
      <c r="D229" s="18" t="n"/>
      <c r="E229" s="18" t="n"/>
      <c r="F229" s="19" t="n"/>
      <c r="G229" s="19" t="n"/>
      <c r="H229" s="18" t="n"/>
      <c r="I229" s="18" t="n"/>
      <c r="J229" s="19" t="n"/>
      <c r="K229" s="18" t="n"/>
      <c r="L229" s="19" t="n"/>
      <c r="M229" s="19" t="n"/>
      <c r="N229" s="18" t="n"/>
      <c r="O229" s="19" t="n"/>
      <c r="P229" s="19" t="n"/>
      <c r="Q229" s="18" t="n"/>
      <c r="R229" s="19" t="n"/>
      <c r="S229" s="20" t="n"/>
      <c r="T229" s="21">
        <f>IF($A229="","",IF(OR($F229="",$L229=""),"",MAX(0,$L229-$F229)))</f>
        <v/>
      </c>
      <c r="U229" s="21">
        <f>IF($A229="","",IF(OR($L229="",$M229=""),"",MAX(0,$M229-$L229)))</f>
        <v/>
      </c>
      <c r="V229" s="21">
        <f>IF($A229="","",IF($K229&lt;&gt;"Pending","",IF($F229="","",MAX(0,Dashboard!$B$4-$F229))))</f>
        <v/>
      </c>
      <c r="W229" s="22">
        <f>IF($A229="","",IF(COUNTIF($A$2:$A$251,$A229)&gt;1,"Duplicate Application ID",IF($B229="","Missing applicant alias",IF($C229="","Missing program",IF($D229="","Missing term",IF($E229="","Missing delivery site",IF($F229="","Missing received date",IF($H229="","Missing priority",IF($I229="","Missing reviewer",IF($J229="","Missing decision due date",IF($K229="","Missing decision",IF($N229="","Missing applicant response",IF($Q229="","Missing enrollment status",IF(AND($G229&lt;&gt;"",$G229&lt;$F229),"File complete before receipt",IF(AND($J229&lt;&gt;"",$J229&lt;$F229),"Due date before receipt",IF(AND($K229="Pending",$L229&lt;&gt;""),"Pending record has decision date",IF(AND($K229&lt;&gt;"Pending",$L229=""),"Missing decision date",IF(AND($L229&lt;&gt;"",$L229&lt;$F229),"Decision before receipt",IF(AND($M229&lt;&gt;"",$L229=""),"Notification without decision",IF(AND($M229&lt;&gt;"",$L229&lt;&gt;"",$M229&lt;$L229),"Notification before decision",IF(AND(OR($K229="Admit",$K229="Deny",$K229="Waitlist"),$M229=""),"Missing notification date",IF(AND(OR($N229="Accepted",$N229="Declined"),$O229=""),"Missing response date",IF(AND($O229&lt;&gt;"",$N229="Awaiting"),"Awaiting response has response date",IF(AND($O229&lt;&gt;"",$M229=""),"Response without notification",IF(AND($O229&lt;&gt;"",$M229&lt;&gt;"",$O229&lt;$M229),"Response before notification",IF(AND($P229&lt;&gt;"",$O229=""),"Deposit without response date",IF(AND($R229&lt;&gt;"",$R229&gt;Dashboard!$B$4),"Last reviewed after as-of date","OK")))))))))))))))))))))))))))</f>
        <v/>
      </c>
      <c r="X229" s="22">
        <f>IF($A229="","",IF($W229&lt;&gt;"OK","Fix record",IF(AND($K229="Pending",$J229&lt;Dashboard!$B$4),"Decision overdue",IF(AND($K229="Pending",$J229&gt;=Dashboard!$B$4,$J229&lt;=Dashboard!$B$4+Dashboard!$B$8),"Decision due soon",IF(AND(OR($K229="Admit",$K229="Deny",$K229="Waitlist"),$L229&lt;&gt;"",$M229=""),"Send notification",IF(AND($U229&lt;&gt;"",$U229&gt;Dashboard!$B$10),"Notification delayed",IF(AND($K229="Admit",$N229="Awaiting",$M229&lt;&gt;"",Dashboard!$B$4-$M229&gt;=Dashboard!$B$9),"Follow up on response","No action")))))))</f>
        <v/>
      </c>
    </row>
    <row r="230">
      <c r="A230" s="18" t="n"/>
      <c r="B230" s="18" t="n"/>
      <c r="C230" s="18" t="n"/>
      <c r="D230" s="18" t="n"/>
      <c r="E230" s="18" t="n"/>
      <c r="F230" s="19" t="n"/>
      <c r="G230" s="19" t="n"/>
      <c r="H230" s="18" t="n"/>
      <c r="I230" s="18" t="n"/>
      <c r="J230" s="19" t="n"/>
      <c r="K230" s="18" t="n"/>
      <c r="L230" s="19" t="n"/>
      <c r="M230" s="19" t="n"/>
      <c r="N230" s="18" t="n"/>
      <c r="O230" s="19" t="n"/>
      <c r="P230" s="19" t="n"/>
      <c r="Q230" s="18" t="n"/>
      <c r="R230" s="19" t="n"/>
      <c r="S230" s="20" t="n"/>
      <c r="T230" s="21">
        <f>IF($A230="","",IF(OR($F230="",$L230=""),"",MAX(0,$L230-$F230)))</f>
        <v/>
      </c>
      <c r="U230" s="21">
        <f>IF($A230="","",IF(OR($L230="",$M230=""),"",MAX(0,$M230-$L230)))</f>
        <v/>
      </c>
      <c r="V230" s="21">
        <f>IF($A230="","",IF($K230&lt;&gt;"Pending","",IF($F230="","",MAX(0,Dashboard!$B$4-$F230))))</f>
        <v/>
      </c>
      <c r="W230" s="22">
        <f>IF($A230="","",IF(COUNTIF($A$2:$A$251,$A230)&gt;1,"Duplicate Application ID",IF($B230="","Missing applicant alias",IF($C230="","Missing program",IF($D230="","Missing term",IF($E230="","Missing delivery site",IF($F230="","Missing received date",IF($H230="","Missing priority",IF($I230="","Missing reviewer",IF($J230="","Missing decision due date",IF($K230="","Missing decision",IF($N230="","Missing applicant response",IF($Q230="","Missing enrollment status",IF(AND($G230&lt;&gt;"",$G230&lt;$F230),"File complete before receipt",IF(AND($J230&lt;&gt;"",$J230&lt;$F230),"Due date before receipt",IF(AND($K230="Pending",$L230&lt;&gt;""),"Pending record has decision date",IF(AND($K230&lt;&gt;"Pending",$L230=""),"Missing decision date",IF(AND($L230&lt;&gt;"",$L230&lt;$F230),"Decision before receipt",IF(AND($M230&lt;&gt;"",$L230=""),"Notification without decision",IF(AND($M230&lt;&gt;"",$L230&lt;&gt;"",$M230&lt;$L230),"Notification before decision",IF(AND(OR($K230="Admit",$K230="Deny",$K230="Waitlist"),$M230=""),"Missing notification date",IF(AND(OR($N230="Accepted",$N230="Declined"),$O230=""),"Missing response date",IF(AND($O230&lt;&gt;"",$N230="Awaiting"),"Awaiting response has response date",IF(AND($O230&lt;&gt;"",$M230=""),"Response without notification",IF(AND($O230&lt;&gt;"",$M230&lt;&gt;"",$O230&lt;$M230),"Response before notification",IF(AND($P230&lt;&gt;"",$O230=""),"Deposit without response date",IF(AND($R230&lt;&gt;"",$R230&gt;Dashboard!$B$4),"Last reviewed after as-of date","OK")))))))))))))))))))))))))))</f>
        <v/>
      </c>
      <c r="X230" s="22">
        <f>IF($A230="","",IF($W230&lt;&gt;"OK","Fix record",IF(AND($K230="Pending",$J230&lt;Dashboard!$B$4),"Decision overdue",IF(AND($K230="Pending",$J230&gt;=Dashboard!$B$4,$J230&lt;=Dashboard!$B$4+Dashboard!$B$8),"Decision due soon",IF(AND(OR($K230="Admit",$K230="Deny",$K230="Waitlist"),$L230&lt;&gt;"",$M230=""),"Send notification",IF(AND($U230&lt;&gt;"",$U230&gt;Dashboard!$B$10),"Notification delayed",IF(AND($K230="Admit",$N230="Awaiting",$M230&lt;&gt;"",Dashboard!$B$4-$M230&gt;=Dashboard!$B$9),"Follow up on response","No action")))))))</f>
        <v/>
      </c>
    </row>
    <row r="231">
      <c r="A231" s="18" t="n"/>
      <c r="B231" s="18" t="n"/>
      <c r="C231" s="18" t="n"/>
      <c r="D231" s="18" t="n"/>
      <c r="E231" s="18" t="n"/>
      <c r="F231" s="19" t="n"/>
      <c r="G231" s="19" t="n"/>
      <c r="H231" s="18" t="n"/>
      <c r="I231" s="18" t="n"/>
      <c r="J231" s="19" t="n"/>
      <c r="K231" s="18" t="n"/>
      <c r="L231" s="19" t="n"/>
      <c r="M231" s="19" t="n"/>
      <c r="N231" s="18" t="n"/>
      <c r="O231" s="19" t="n"/>
      <c r="P231" s="19" t="n"/>
      <c r="Q231" s="18" t="n"/>
      <c r="R231" s="19" t="n"/>
      <c r="S231" s="20" t="n"/>
      <c r="T231" s="21">
        <f>IF($A231="","",IF(OR($F231="",$L231=""),"",MAX(0,$L231-$F231)))</f>
        <v/>
      </c>
      <c r="U231" s="21">
        <f>IF($A231="","",IF(OR($L231="",$M231=""),"",MAX(0,$M231-$L231)))</f>
        <v/>
      </c>
      <c r="V231" s="21">
        <f>IF($A231="","",IF($K231&lt;&gt;"Pending","",IF($F231="","",MAX(0,Dashboard!$B$4-$F231))))</f>
        <v/>
      </c>
      <c r="W231" s="22">
        <f>IF($A231="","",IF(COUNTIF($A$2:$A$251,$A231)&gt;1,"Duplicate Application ID",IF($B231="","Missing applicant alias",IF($C231="","Missing program",IF($D231="","Missing term",IF($E231="","Missing delivery site",IF($F231="","Missing received date",IF($H231="","Missing priority",IF($I231="","Missing reviewer",IF($J231="","Missing decision due date",IF($K231="","Missing decision",IF($N231="","Missing applicant response",IF($Q231="","Missing enrollment status",IF(AND($G231&lt;&gt;"",$G231&lt;$F231),"File complete before receipt",IF(AND($J231&lt;&gt;"",$J231&lt;$F231),"Due date before receipt",IF(AND($K231="Pending",$L231&lt;&gt;""),"Pending record has decision date",IF(AND($K231&lt;&gt;"Pending",$L231=""),"Missing decision date",IF(AND($L231&lt;&gt;"",$L231&lt;$F231),"Decision before receipt",IF(AND($M231&lt;&gt;"",$L231=""),"Notification without decision",IF(AND($M231&lt;&gt;"",$L231&lt;&gt;"",$M231&lt;$L231),"Notification before decision",IF(AND(OR($K231="Admit",$K231="Deny",$K231="Waitlist"),$M231=""),"Missing notification date",IF(AND(OR($N231="Accepted",$N231="Declined"),$O231=""),"Missing response date",IF(AND($O231&lt;&gt;"",$N231="Awaiting"),"Awaiting response has response date",IF(AND($O231&lt;&gt;"",$M231=""),"Response without notification",IF(AND($O231&lt;&gt;"",$M231&lt;&gt;"",$O231&lt;$M231),"Response before notification",IF(AND($P231&lt;&gt;"",$O231=""),"Deposit without response date",IF(AND($R231&lt;&gt;"",$R231&gt;Dashboard!$B$4),"Last reviewed after as-of date","OK")))))))))))))))))))))))))))</f>
        <v/>
      </c>
      <c r="X231" s="22">
        <f>IF($A231="","",IF($W231&lt;&gt;"OK","Fix record",IF(AND($K231="Pending",$J231&lt;Dashboard!$B$4),"Decision overdue",IF(AND($K231="Pending",$J231&gt;=Dashboard!$B$4,$J231&lt;=Dashboard!$B$4+Dashboard!$B$8),"Decision due soon",IF(AND(OR($K231="Admit",$K231="Deny",$K231="Waitlist"),$L231&lt;&gt;"",$M231=""),"Send notification",IF(AND($U231&lt;&gt;"",$U231&gt;Dashboard!$B$10),"Notification delayed",IF(AND($K231="Admit",$N231="Awaiting",$M231&lt;&gt;"",Dashboard!$B$4-$M231&gt;=Dashboard!$B$9),"Follow up on response","No action")))))))</f>
        <v/>
      </c>
    </row>
    <row r="232">
      <c r="A232" s="18" t="n"/>
      <c r="B232" s="18" t="n"/>
      <c r="C232" s="18" t="n"/>
      <c r="D232" s="18" t="n"/>
      <c r="E232" s="18" t="n"/>
      <c r="F232" s="19" t="n"/>
      <c r="G232" s="19" t="n"/>
      <c r="H232" s="18" t="n"/>
      <c r="I232" s="18" t="n"/>
      <c r="J232" s="19" t="n"/>
      <c r="K232" s="18" t="n"/>
      <c r="L232" s="19" t="n"/>
      <c r="M232" s="19" t="n"/>
      <c r="N232" s="18" t="n"/>
      <c r="O232" s="19" t="n"/>
      <c r="P232" s="19" t="n"/>
      <c r="Q232" s="18" t="n"/>
      <c r="R232" s="19" t="n"/>
      <c r="S232" s="20" t="n"/>
      <c r="T232" s="21">
        <f>IF($A232="","",IF(OR($F232="",$L232=""),"",MAX(0,$L232-$F232)))</f>
        <v/>
      </c>
      <c r="U232" s="21">
        <f>IF($A232="","",IF(OR($L232="",$M232=""),"",MAX(0,$M232-$L232)))</f>
        <v/>
      </c>
      <c r="V232" s="21">
        <f>IF($A232="","",IF($K232&lt;&gt;"Pending","",IF($F232="","",MAX(0,Dashboard!$B$4-$F232))))</f>
        <v/>
      </c>
      <c r="W232" s="22">
        <f>IF($A232="","",IF(COUNTIF($A$2:$A$251,$A232)&gt;1,"Duplicate Application ID",IF($B232="","Missing applicant alias",IF($C232="","Missing program",IF($D232="","Missing term",IF($E232="","Missing delivery site",IF($F232="","Missing received date",IF($H232="","Missing priority",IF($I232="","Missing reviewer",IF($J232="","Missing decision due date",IF($K232="","Missing decision",IF($N232="","Missing applicant response",IF($Q232="","Missing enrollment status",IF(AND($G232&lt;&gt;"",$G232&lt;$F232),"File complete before receipt",IF(AND($J232&lt;&gt;"",$J232&lt;$F232),"Due date before receipt",IF(AND($K232="Pending",$L232&lt;&gt;""),"Pending record has decision date",IF(AND($K232&lt;&gt;"Pending",$L232=""),"Missing decision date",IF(AND($L232&lt;&gt;"",$L232&lt;$F232),"Decision before receipt",IF(AND($M232&lt;&gt;"",$L232=""),"Notification without decision",IF(AND($M232&lt;&gt;"",$L232&lt;&gt;"",$M232&lt;$L232),"Notification before decision",IF(AND(OR($K232="Admit",$K232="Deny",$K232="Waitlist"),$M232=""),"Missing notification date",IF(AND(OR($N232="Accepted",$N232="Declined"),$O232=""),"Missing response date",IF(AND($O232&lt;&gt;"",$N232="Awaiting"),"Awaiting response has response date",IF(AND($O232&lt;&gt;"",$M232=""),"Response without notification",IF(AND($O232&lt;&gt;"",$M232&lt;&gt;"",$O232&lt;$M232),"Response before notification",IF(AND($P232&lt;&gt;"",$O232=""),"Deposit without response date",IF(AND($R232&lt;&gt;"",$R232&gt;Dashboard!$B$4),"Last reviewed after as-of date","OK")))))))))))))))))))))))))))</f>
        <v/>
      </c>
      <c r="X232" s="22">
        <f>IF($A232="","",IF($W232&lt;&gt;"OK","Fix record",IF(AND($K232="Pending",$J232&lt;Dashboard!$B$4),"Decision overdue",IF(AND($K232="Pending",$J232&gt;=Dashboard!$B$4,$J232&lt;=Dashboard!$B$4+Dashboard!$B$8),"Decision due soon",IF(AND(OR($K232="Admit",$K232="Deny",$K232="Waitlist"),$L232&lt;&gt;"",$M232=""),"Send notification",IF(AND($U232&lt;&gt;"",$U232&gt;Dashboard!$B$10),"Notification delayed",IF(AND($K232="Admit",$N232="Awaiting",$M232&lt;&gt;"",Dashboard!$B$4-$M232&gt;=Dashboard!$B$9),"Follow up on response","No action")))))))</f>
        <v/>
      </c>
    </row>
    <row r="233">
      <c r="A233" s="18" t="n"/>
      <c r="B233" s="18" t="n"/>
      <c r="C233" s="18" t="n"/>
      <c r="D233" s="18" t="n"/>
      <c r="E233" s="18" t="n"/>
      <c r="F233" s="19" t="n"/>
      <c r="G233" s="19" t="n"/>
      <c r="H233" s="18" t="n"/>
      <c r="I233" s="18" t="n"/>
      <c r="J233" s="19" t="n"/>
      <c r="K233" s="18" t="n"/>
      <c r="L233" s="19" t="n"/>
      <c r="M233" s="19" t="n"/>
      <c r="N233" s="18" t="n"/>
      <c r="O233" s="19" t="n"/>
      <c r="P233" s="19" t="n"/>
      <c r="Q233" s="18" t="n"/>
      <c r="R233" s="19" t="n"/>
      <c r="S233" s="20" t="n"/>
      <c r="T233" s="21">
        <f>IF($A233="","",IF(OR($F233="",$L233=""),"",MAX(0,$L233-$F233)))</f>
        <v/>
      </c>
      <c r="U233" s="21">
        <f>IF($A233="","",IF(OR($L233="",$M233=""),"",MAX(0,$M233-$L233)))</f>
        <v/>
      </c>
      <c r="V233" s="21">
        <f>IF($A233="","",IF($K233&lt;&gt;"Pending","",IF($F233="","",MAX(0,Dashboard!$B$4-$F233))))</f>
        <v/>
      </c>
      <c r="W233" s="22">
        <f>IF($A233="","",IF(COUNTIF($A$2:$A$251,$A233)&gt;1,"Duplicate Application ID",IF($B233="","Missing applicant alias",IF($C233="","Missing program",IF($D233="","Missing term",IF($E233="","Missing delivery site",IF($F233="","Missing received date",IF($H233="","Missing priority",IF($I233="","Missing reviewer",IF($J233="","Missing decision due date",IF($K233="","Missing decision",IF($N233="","Missing applicant response",IF($Q233="","Missing enrollment status",IF(AND($G233&lt;&gt;"",$G233&lt;$F233),"File complete before receipt",IF(AND($J233&lt;&gt;"",$J233&lt;$F233),"Due date before receipt",IF(AND($K233="Pending",$L233&lt;&gt;""),"Pending record has decision date",IF(AND($K233&lt;&gt;"Pending",$L233=""),"Missing decision date",IF(AND($L233&lt;&gt;"",$L233&lt;$F233),"Decision before receipt",IF(AND($M233&lt;&gt;"",$L233=""),"Notification without decision",IF(AND($M233&lt;&gt;"",$L233&lt;&gt;"",$M233&lt;$L233),"Notification before decision",IF(AND(OR($K233="Admit",$K233="Deny",$K233="Waitlist"),$M233=""),"Missing notification date",IF(AND(OR($N233="Accepted",$N233="Declined"),$O233=""),"Missing response date",IF(AND($O233&lt;&gt;"",$N233="Awaiting"),"Awaiting response has response date",IF(AND($O233&lt;&gt;"",$M233=""),"Response without notification",IF(AND($O233&lt;&gt;"",$M233&lt;&gt;"",$O233&lt;$M233),"Response before notification",IF(AND($P233&lt;&gt;"",$O233=""),"Deposit without response date",IF(AND($R233&lt;&gt;"",$R233&gt;Dashboard!$B$4),"Last reviewed after as-of date","OK")))))))))))))))))))))))))))</f>
        <v/>
      </c>
      <c r="X233" s="22">
        <f>IF($A233="","",IF($W233&lt;&gt;"OK","Fix record",IF(AND($K233="Pending",$J233&lt;Dashboard!$B$4),"Decision overdue",IF(AND($K233="Pending",$J233&gt;=Dashboard!$B$4,$J233&lt;=Dashboard!$B$4+Dashboard!$B$8),"Decision due soon",IF(AND(OR($K233="Admit",$K233="Deny",$K233="Waitlist"),$L233&lt;&gt;"",$M233=""),"Send notification",IF(AND($U233&lt;&gt;"",$U233&gt;Dashboard!$B$10),"Notification delayed",IF(AND($K233="Admit",$N233="Awaiting",$M233&lt;&gt;"",Dashboard!$B$4-$M233&gt;=Dashboard!$B$9),"Follow up on response","No action")))))))</f>
        <v/>
      </c>
    </row>
    <row r="234">
      <c r="A234" s="18" t="n"/>
      <c r="B234" s="18" t="n"/>
      <c r="C234" s="18" t="n"/>
      <c r="D234" s="18" t="n"/>
      <c r="E234" s="18" t="n"/>
      <c r="F234" s="19" t="n"/>
      <c r="G234" s="19" t="n"/>
      <c r="H234" s="18" t="n"/>
      <c r="I234" s="18" t="n"/>
      <c r="J234" s="19" t="n"/>
      <c r="K234" s="18" t="n"/>
      <c r="L234" s="19" t="n"/>
      <c r="M234" s="19" t="n"/>
      <c r="N234" s="18" t="n"/>
      <c r="O234" s="19" t="n"/>
      <c r="P234" s="19" t="n"/>
      <c r="Q234" s="18" t="n"/>
      <c r="R234" s="19" t="n"/>
      <c r="S234" s="20" t="n"/>
      <c r="T234" s="21">
        <f>IF($A234="","",IF(OR($F234="",$L234=""),"",MAX(0,$L234-$F234)))</f>
        <v/>
      </c>
      <c r="U234" s="21">
        <f>IF($A234="","",IF(OR($L234="",$M234=""),"",MAX(0,$M234-$L234)))</f>
        <v/>
      </c>
      <c r="V234" s="21">
        <f>IF($A234="","",IF($K234&lt;&gt;"Pending","",IF($F234="","",MAX(0,Dashboard!$B$4-$F234))))</f>
        <v/>
      </c>
      <c r="W234" s="22">
        <f>IF($A234="","",IF(COUNTIF($A$2:$A$251,$A234)&gt;1,"Duplicate Application ID",IF($B234="","Missing applicant alias",IF($C234="","Missing program",IF($D234="","Missing term",IF($E234="","Missing delivery site",IF($F234="","Missing received date",IF($H234="","Missing priority",IF($I234="","Missing reviewer",IF($J234="","Missing decision due date",IF($K234="","Missing decision",IF($N234="","Missing applicant response",IF($Q234="","Missing enrollment status",IF(AND($G234&lt;&gt;"",$G234&lt;$F234),"File complete before receipt",IF(AND($J234&lt;&gt;"",$J234&lt;$F234),"Due date before receipt",IF(AND($K234="Pending",$L234&lt;&gt;""),"Pending record has decision date",IF(AND($K234&lt;&gt;"Pending",$L234=""),"Missing decision date",IF(AND($L234&lt;&gt;"",$L234&lt;$F234),"Decision before receipt",IF(AND($M234&lt;&gt;"",$L234=""),"Notification without decision",IF(AND($M234&lt;&gt;"",$L234&lt;&gt;"",$M234&lt;$L234),"Notification before decision",IF(AND(OR($K234="Admit",$K234="Deny",$K234="Waitlist"),$M234=""),"Missing notification date",IF(AND(OR($N234="Accepted",$N234="Declined"),$O234=""),"Missing response date",IF(AND($O234&lt;&gt;"",$N234="Awaiting"),"Awaiting response has response date",IF(AND($O234&lt;&gt;"",$M234=""),"Response without notification",IF(AND($O234&lt;&gt;"",$M234&lt;&gt;"",$O234&lt;$M234),"Response before notification",IF(AND($P234&lt;&gt;"",$O234=""),"Deposit without response date",IF(AND($R234&lt;&gt;"",$R234&gt;Dashboard!$B$4),"Last reviewed after as-of date","OK")))))))))))))))))))))))))))</f>
        <v/>
      </c>
      <c r="X234" s="22">
        <f>IF($A234="","",IF($W234&lt;&gt;"OK","Fix record",IF(AND($K234="Pending",$J234&lt;Dashboard!$B$4),"Decision overdue",IF(AND($K234="Pending",$J234&gt;=Dashboard!$B$4,$J234&lt;=Dashboard!$B$4+Dashboard!$B$8),"Decision due soon",IF(AND(OR($K234="Admit",$K234="Deny",$K234="Waitlist"),$L234&lt;&gt;"",$M234=""),"Send notification",IF(AND($U234&lt;&gt;"",$U234&gt;Dashboard!$B$10),"Notification delayed",IF(AND($K234="Admit",$N234="Awaiting",$M234&lt;&gt;"",Dashboard!$B$4-$M234&gt;=Dashboard!$B$9),"Follow up on response","No action")))))))</f>
        <v/>
      </c>
    </row>
    <row r="235">
      <c r="A235" s="18" t="n"/>
      <c r="B235" s="18" t="n"/>
      <c r="C235" s="18" t="n"/>
      <c r="D235" s="18" t="n"/>
      <c r="E235" s="18" t="n"/>
      <c r="F235" s="19" t="n"/>
      <c r="G235" s="19" t="n"/>
      <c r="H235" s="18" t="n"/>
      <c r="I235" s="18" t="n"/>
      <c r="J235" s="19" t="n"/>
      <c r="K235" s="18" t="n"/>
      <c r="L235" s="19" t="n"/>
      <c r="M235" s="19" t="n"/>
      <c r="N235" s="18" t="n"/>
      <c r="O235" s="19" t="n"/>
      <c r="P235" s="19" t="n"/>
      <c r="Q235" s="18" t="n"/>
      <c r="R235" s="19" t="n"/>
      <c r="S235" s="20" t="n"/>
      <c r="T235" s="21">
        <f>IF($A235="","",IF(OR($F235="",$L235=""),"",MAX(0,$L235-$F235)))</f>
        <v/>
      </c>
      <c r="U235" s="21">
        <f>IF($A235="","",IF(OR($L235="",$M235=""),"",MAX(0,$M235-$L235)))</f>
        <v/>
      </c>
      <c r="V235" s="21">
        <f>IF($A235="","",IF($K235&lt;&gt;"Pending","",IF($F235="","",MAX(0,Dashboard!$B$4-$F235))))</f>
        <v/>
      </c>
      <c r="W235" s="22">
        <f>IF($A235="","",IF(COUNTIF($A$2:$A$251,$A235)&gt;1,"Duplicate Application ID",IF($B235="","Missing applicant alias",IF($C235="","Missing program",IF($D235="","Missing term",IF($E235="","Missing delivery site",IF($F235="","Missing received date",IF($H235="","Missing priority",IF($I235="","Missing reviewer",IF($J235="","Missing decision due date",IF($K235="","Missing decision",IF($N235="","Missing applicant response",IF($Q235="","Missing enrollment status",IF(AND($G235&lt;&gt;"",$G235&lt;$F235),"File complete before receipt",IF(AND($J235&lt;&gt;"",$J235&lt;$F235),"Due date before receipt",IF(AND($K235="Pending",$L235&lt;&gt;""),"Pending record has decision date",IF(AND($K235&lt;&gt;"Pending",$L235=""),"Missing decision date",IF(AND($L235&lt;&gt;"",$L235&lt;$F235),"Decision before receipt",IF(AND($M235&lt;&gt;"",$L235=""),"Notification without decision",IF(AND($M235&lt;&gt;"",$L235&lt;&gt;"",$M235&lt;$L235),"Notification before decision",IF(AND(OR($K235="Admit",$K235="Deny",$K235="Waitlist"),$M235=""),"Missing notification date",IF(AND(OR($N235="Accepted",$N235="Declined"),$O235=""),"Missing response date",IF(AND($O235&lt;&gt;"",$N235="Awaiting"),"Awaiting response has response date",IF(AND($O235&lt;&gt;"",$M235=""),"Response without notification",IF(AND($O235&lt;&gt;"",$M235&lt;&gt;"",$O235&lt;$M235),"Response before notification",IF(AND($P235&lt;&gt;"",$O235=""),"Deposit without response date",IF(AND($R235&lt;&gt;"",$R235&gt;Dashboard!$B$4),"Last reviewed after as-of date","OK")))))))))))))))))))))))))))</f>
        <v/>
      </c>
      <c r="X235" s="22">
        <f>IF($A235="","",IF($W235&lt;&gt;"OK","Fix record",IF(AND($K235="Pending",$J235&lt;Dashboard!$B$4),"Decision overdue",IF(AND($K235="Pending",$J235&gt;=Dashboard!$B$4,$J235&lt;=Dashboard!$B$4+Dashboard!$B$8),"Decision due soon",IF(AND(OR($K235="Admit",$K235="Deny",$K235="Waitlist"),$L235&lt;&gt;"",$M235=""),"Send notification",IF(AND($U235&lt;&gt;"",$U235&gt;Dashboard!$B$10),"Notification delayed",IF(AND($K235="Admit",$N235="Awaiting",$M235&lt;&gt;"",Dashboard!$B$4-$M235&gt;=Dashboard!$B$9),"Follow up on response","No action")))))))</f>
        <v/>
      </c>
    </row>
    <row r="236">
      <c r="A236" s="18" t="n"/>
      <c r="B236" s="18" t="n"/>
      <c r="C236" s="18" t="n"/>
      <c r="D236" s="18" t="n"/>
      <c r="E236" s="18" t="n"/>
      <c r="F236" s="19" t="n"/>
      <c r="G236" s="19" t="n"/>
      <c r="H236" s="18" t="n"/>
      <c r="I236" s="18" t="n"/>
      <c r="J236" s="19" t="n"/>
      <c r="K236" s="18" t="n"/>
      <c r="L236" s="19" t="n"/>
      <c r="M236" s="19" t="n"/>
      <c r="N236" s="18" t="n"/>
      <c r="O236" s="19" t="n"/>
      <c r="P236" s="19" t="n"/>
      <c r="Q236" s="18" t="n"/>
      <c r="R236" s="19" t="n"/>
      <c r="S236" s="20" t="n"/>
      <c r="T236" s="21">
        <f>IF($A236="","",IF(OR($F236="",$L236=""),"",MAX(0,$L236-$F236)))</f>
        <v/>
      </c>
      <c r="U236" s="21">
        <f>IF($A236="","",IF(OR($L236="",$M236=""),"",MAX(0,$M236-$L236)))</f>
        <v/>
      </c>
      <c r="V236" s="21">
        <f>IF($A236="","",IF($K236&lt;&gt;"Pending","",IF($F236="","",MAX(0,Dashboard!$B$4-$F236))))</f>
        <v/>
      </c>
      <c r="W236" s="22">
        <f>IF($A236="","",IF(COUNTIF($A$2:$A$251,$A236)&gt;1,"Duplicate Application ID",IF($B236="","Missing applicant alias",IF($C236="","Missing program",IF($D236="","Missing term",IF($E236="","Missing delivery site",IF($F236="","Missing received date",IF($H236="","Missing priority",IF($I236="","Missing reviewer",IF($J236="","Missing decision due date",IF($K236="","Missing decision",IF($N236="","Missing applicant response",IF($Q236="","Missing enrollment status",IF(AND($G236&lt;&gt;"",$G236&lt;$F236),"File complete before receipt",IF(AND($J236&lt;&gt;"",$J236&lt;$F236),"Due date before receipt",IF(AND($K236="Pending",$L236&lt;&gt;""),"Pending record has decision date",IF(AND($K236&lt;&gt;"Pending",$L236=""),"Missing decision date",IF(AND($L236&lt;&gt;"",$L236&lt;$F236),"Decision before receipt",IF(AND($M236&lt;&gt;"",$L236=""),"Notification without decision",IF(AND($M236&lt;&gt;"",$L236&lt;&gt;"",$M236&lt;$L236),"Notification before decision",IF(AND(OR($K236="Admit",$K236="Deny",$K236="Waitlist"),$M236=""),"Missing notification date",IF(AND(OR($N236="Accepted",$N236="Declined"),$O236=""),"Missing response date",IF(AND($O236&lt;&gt;"",$N236="Awaiting"),"Awaiting response has response date",IF(AND($O236&lt;&gt;"",$M236=""),"Response without notification",IF(AND($O236&lt;&gt;"",$M236&lt;&gt;"",$O236&lt;$M236),"Response before notification",IF(AND($P236&lt;&gt;"",$O236=""),"Deposit without response date",IF(AND($R236&lt;&gt;"",$R236&gt;Dashboard!$B$4),"Last reviewed after as-of date","OK")))))))))))))))))))))))))))</f>
        <v/>
      </c>
      <c r="X236" s="22">
        <f>IF($A236="","",IF($W236&lt;&gt;"OK","Fix record",IF(AND($K236="Pending",$J236&lt;Dashboard!$B$4),"Decision overdue",IF(AND($K236="Pending",$J236&gt;=Dashboard!$B$4,$J236&lt;=Dashboard!$B$4+Dashboard!$B$8),"Decision due soon",IF(AND(OR($K236="Admit",$K236="Deny",$K236="Waitlist"),$L236&lt;&gt;"",$M236=""),"Send notification",IF(AND($U236&lt;&gt;"",$U236&gt;Dashboard!$B$10),"Notification delayed",IF(AND($K236="Admit",$N236="Awaiting",$M236&lt;&gt;"",Dashboard!$B$4-$M236&gt;=Dashboard!$B$9),"Follow up on response","No action")))))))</f>
        <v/>
      </c>
    </row>
    <row r="237">
      <c r="A237" s="18" t="n"/>
      <c r="B237" s="18" t="n"/>
      <c r="C237" s="18" t="n"/>
      <c r="D237" s="18" t="n"/>
      <c r="E237" s="18" t="n"/>
      <c r="F237" s="19" t="n"/>
      <c r="G237" s="19" t="n"/>
      <c r="H237" s="18" t="n"/>
      <c r="I237" s="18" t="n"/>
      <c r="J237" s="19" t="n"/>
      <c r="K237" s="18" t="n"/>
      <c r="L237" s="19" t="n"/>
      <c r="M237" s="19" t="n"/>
      <c r="N237" s="18" t="n"/>
      <c r="O237" s="19" t="n"/>
      <c r="P237" s="19" t="n"/>
      <c r="Q237" s="18" t="n"/>
      <c r="R237" s="19" t="n"/>
      <c r="S237" s="20" t="n"/>
      <c r="T237" s="21">
        <f>IF($A237="","",IF(OR($F237="",$L237=""),"",MAX(0,$L237-$F237)))</f>
        <v/>
      </c>
      <c r="U237" s="21">
        <f>IF($A237="","",IF(OR($L237="",$M237=""),"",MAX(0,$M237-$L237)))</f>
        <v/>
      </c>
      <c r="V237" s="21">
        <f>IF($A237="","",IF($K237&lt;&gt;"Pending","",IF($F237="","",MAX(0,Dashboard!$B$4-$F237))))</f>
        <v/>
      </c>
      <c r="W237" s="22">
        <f>IF($A237="","",IF(COUNTIF($A$2:$A$251,$A237)&gt;1,"Duplicate Application ID",IF($B237="","Missing applicant alias",IF($C237="","Missing program",IF($D237="","Missing term",IF($E237="","Missing delivery site",IF($F237="","Missing received date",IF($H237="","Missing priority",IF($I237="","Missing reviewer",IF($J237="","Missing decision due date",IF($K237="","Missing decision",IF($N237="","Missing applicant response",IF($Q237="","Missing enrollment status",IF(AND($G237&lt;&gt;"",$G237&lt;$F237),"File complete before receipt",IF(AND($J237&lt;&gt;"",$J237&lt;$F237),"Due date before receipt",IF(AND($K237="Pending",$L237&lt;&gt;""),"Pending record has decision date",IF(AND($K237&lt;&gt;"Pending",$L237=""),"Missing decision date",IF(AND($L237&lt;&gt;"",$L237&lt;$F237),"Decision before receipt",IF(AND($M237&lt;&gt;"",$L237=""),"Notification without decision",IF(AND($M237&lt;&gt;"",$L237&lt;&gt;"",$M237&lt;$L237),"Notification before decision",IF(AND(OR($K237="Admit",$K237="Deny",$K237="Waitlist"),$M237=""),"Missing notification date",IF(AND(OR($N237="Accepted",$N237="Declined"),$O237=""),"Missing response date",IF(AND($O237&lt;&gt;"",$N237="Awaiting"),"Awaiting response has response date",IF(AND($O237&lt;&gt;"",$M237=""),"Response without notification",IF(AND($O237&lt;&gt;"",$M237&lt;&gt;"",$O237&lt;$M237),"Response before notification",IF(AND($P237&lt;&gt;"",$O237=""),"Deposit without response date",IF(AND($R237&lt;&gt;"",$R237&gt;Dashboard!$B$4),"Last reviewed after as-of date","OK")))))))))))))))))))))))))))</f>
        <v/>
      </c>
      <c r="X237" s="22">
        <f>IF($A237="","",IF($W237&lt;&gt;"OK","Fix record",IF(AND($K237="Pending",$J237&lt;Dashboard!$B$4),"Decision overdue",IF(AND($K237="Pending",$J237&gt;=Dashboard!$B$4,$J237&lt;=Dashboard!$B$4+Dashboard!$B$8),"Decision due soon",IF(AND(OR($K237="Admit",$K237="Deny",$K237="Waitlist"),$L237&lt;&gt;"",$M237=""),"Send notification",IF(AND($U237&lt;&gt;"",$U237&gt;Dashboard!$B$10),"Notification delayed",IF(AND($K237="Admit",$N237="Awaiting",$M237&lt;&gt;"",Dashboard!$B$4-$M237&gt;=Dashboard!$B$9),"Follow up on response","No action")))))))</f>
        <v/>
      </c>
    </row>
    <row r="238">
      <c r="A238" s="18" t="n"/>
      <c r="B238" s="18" t="n"/>
      <c r="C238" s="18" t="n"/>
      <c r="D238" s="18" t="n"/>
      <c r="E238" s="18" t="n"/>
      <c r="F238" s="19" t="n"/>
      <c r="G238" s="19" t="n"/>
      <c r="H238" s="18" t="n"/>
      <c r="I238" s="18" t="n"/>
      <c r="J238" s="19" t="n"/>
      <c r="K238" s="18" t="n"/>
      <c r="L238" s="19" t="n"/>
      <c r="M238" s="19" t="n"/>
      <c r="N238" s="18" t="n"/>
      <c r="O238" s="19" t="n"/>
      <c r="P238" s="19" t="n"/>
      <c r="Q238" s="18" t="n"/>
      <c r="R238" s="19" t="n"/>
      <c r="S238" s="20" t="n"/>
      <c r="T238" s="21">
        <f>IF($A238="","",IF(OR($F238="",$L238=""),"",MAX(0,$L238-$F238)))</f>
        <v/>
      </c>
      <c r="U238" s="21">
        <f>IF($A238="","",IF(OR($L238="",$M238=""),"",MAX(0,$M238-$L238)))</f>
        <v/>
      </c>
      <c r="V238" s="21">
        <f>IF($A238="","",IF($K238&lt;&gt;"Pending","",IF($F238="","",MAX(0,Dashboard!$B$4-$F238))))</f>
        <v/>
      </c>
      <c r="W238" s="22">
        <f>IF($A238="","",IF(COUNTIF($A$2:$A$251,$A238)&gt;1,"Duplicate Application ID",IF($B238="","Missing applicant alias",IF($C238="","Missing program",IF($D238="","Missing term",IF($E238="","Missing delivery site",IF($F238="","Missing received date",IF($H238="","Missing priority",IF($I238="","Missing reviewer",IF($J238="","Missing decision due date",IF($K238="","Missing decision",IF($N238="","Missing applicant response",IF($Q238="","Missing enrollment status",IF(AND($G238&lt;&gt;"",$G238&lt;$F238),"File complete before receipt",IF(AND($J238&lt;&gt;"",$J238&lt;$F238),"Due date before receipt",IF(AND($K238="Pending",$L238&lt;&gt;""),"Pending record has decision date",IF(AND($K238&lt;&gt;"Pending",$L238=""),"Missing decision date",IF(AND($L238&lt;&gt;"",$L238&lt;$F238),"Decision before receipt",IF(AND($M238&lt;&gt;"",$L238=""),"Notification without decision",IF(AND($M238&lt;&gt;"",$L238&lt;&gt;"",$M238&lt;$L238),"Notification before decision",IF(AND(OR($K238="Admit",$K238="Deny",$K238="Waitlist"),$M238=""),"Missing notification date",IF(AND(OR($N238="Accepted",$N238="Declined"),$O238=""),"Missing response date",IF(AND($O238&lt;&gt;"",$N238="Awaiting"),"Awaiting response has response date",IF(AND($O238&lt;&gt;"",$M238=""),"Response without notification",IF(AND($O238&lt;&gt;"",$M238&lt;&gt;"",$O238&lt;$M238),"Response before notification",IF(AND($P238&lt;&gt;"",$O238=""),"Deposit without response date",IF(AND($R238&lt;&gt;"",$R238&gt;Dashboard!$B$4),"Last reviewed after as-of date","OK")))))))))))))))))))))))))))</f>
        <v/>
      </c>
      <c r="X238" s="22">
        <f>IF($A238="","",IF($W238&lt;&gt;"OK","Fix record",IF(AND($K238="Pending",$J238&lt;Dashboard!$B$4),"Decision overdue",IF(AND($K238="Pending",$J238&gt;=Dashboard!$B$4,$J238&lt;=Dashboard!$B$4+Dashboard!$B$8),"Decision due soon",IF(AND(OR($K238="Admit",$K238="Deny",$K238="Waitlist"),$L238&lt;&gt;"",$M238=""),"Send notification",IF(AND($U238&lt;&gt;"",$U238&gt;Dashboard!$B$10),"Notification delayed",IF(AND($K238="Admit",$N238="Awaiting",$M238&lt;&gt;"",Dashboard!$B$4-$M238&gt;=Dashboard!$B$9),"Follow up on response","No action")))))))</f>
        <v/>
      </c>
    </row>
    <row r="239">
      <c r="A239" s="18" t="n"/>
      <c r="B239" s="18" t="n"/>
      <c r="C239" s="18" t="n"/>
      <c r="D239" s="18" t="n"/>
      <c r="E239" s="18" t="n"/>
      <c r="F239" s="19" t="n"/>
      <c r="G239" s="19" t="n"/>
      <c r="H239" s="18" t="n"/>
      <c r="I239" s="18" t="n"/>
      <c r="J239" s="19" t="n"/>
      <c r="K239" s="18" t="n"/>
      <c r="L239" s="19" t="n"/>
      <c r="M239" s="19" t="n"/>
      <c r="N239" s="18" t="n"/>
      <c r="O239" s="19" t="n"/>
      <c r="P239" s="19" t="n"/>
      <c r="Q239" s="18" t="n"/>
      <c r="R239" s="19" t="n"/>
      <c r="S239" s="20" t="n"/>
      <c r="T239" s="21">
        <f>IF($A239="","",IF(OR($F239="",$L239=""),"",MAX(0,$L239-$F239)))</f>
        <v/>
      </c>
      <c r="U239" s="21">
        <f>IF($A239="","",IF(OR($L239="",$M239=""),"",MAX(0,$M239-$L239)))</f>
        <v/>
      </c>
      <c r="V239" s="21">
        <f>IF($A239="","",IF($K239&lt;&gt;"Pending","",IF($F239="","",MAX(0,Dashboard!$B$4-$F239))))</f>
        <v/>
      </c>
      <c r="W239" s="22">
        <f>IF($A239="","",IF(COUNTIF($A$2:$A$251,$A239)&gt;1,"Duplicate Application ID",IF($B239="","Missing applicant alias",IF($C239="","Missing program",IF($D239="","Missing term",IF($E239="","Missing delivery site",IF($F239="","Missing received date",IF($H239="","Missing priority",IF($I239="","Missing reviewer",IF($J239="","Missing decision due date",IF($K239="","Missing decision",IF($N239="","Missing applicant response",IF($Q239="","Missing enrollment status",IF(AND($G239&lt;&gt;"",$G239&lt;$F239),"File complete before receipt",IF(AND($J239&lt;&gt;"",$J239&lt;$F239),"Due date before receipt",IF(AND($K239="Pending",$L239&lt;&gt;""),"Pending record has decision date",IF(AND($K239&lt;&gt;"Pending",$L239=""),"Missing decision date",IF(AND($L239&lt;&gt;"",$L239&lt;$F239),"Decision before receipt",IF(AND($M239&lt;&gt;"",$L239=""),"Notification without decision",IF(AND($M239&lt;&gt;"",$L239&lt;&gt;"",$M239&lt;$L239),"Notification before decision",IF(AND(OR($K239="Admit",$K239="Deny",$K239="Waitlist"),$M239=""),"Missing notification date",IF(AND(OR($N239="Accepted",$N239="Declined"),$O239=""),"Missing response date",IF(AND($O239&lt;&gt;"",$N239="Awaiting"),"Awaiting response has response date",IF(AND($O239&lt;&gt;"",$M239=""),"Response without notification",IF(AND($O239&lt;&gt;"",$M239&lt;&gt;"",$O239&lt;$M239),"Response before notification",IF(AND($P239&lt;&gt;"",$O239=""),"Deposit without response date",IF(AND($R239&lt;&gt;"",$R239&gt;Dashboard!$B$4),"Last reviewed after as-of date","OK")))))))))))))))))))))))))))</f>
        <v/>
      </c>
      <c r="X239" s="22">
        <f>IF($A239="","",IF($W239&lt;&gt;"OK","Fix record",IF(AND($K239="Pending",$J239&lt;Dashboard!$B$4),"Decision overdue",IF(AND($K239="Pending",$J239&gt;=Dashboard!$B$4,$J239&lt;=Dashboard!$B$4+Dashboard!$B$8),"Decision due soon",IF(AND(OR($K239="Admit",$K239="Deny",$K239="Waitlist"),$L239&lt;&gt;"",$M239=""),"Send notification",IF(AND($U239&lt;&gt;"",$U239&gt;Dashboard!$B$10),"Notification delayed",IF(AND($K239="Admit",$N239="Awaiting",$M239&lt;&gt;"",Dashboard!$B$4-$M239&gt;=Dashboard!$B$9),"Follow up on response","No action")))))))</f>
        <v/>
      </c>
    </row>
    <row r="240">
      <c r="A240" s="18" t="n"/>
      <c r="B240" s="18" t="n"/>
      <c r="C240" s="18" t="n"/>
      <c r="D240" s="18" t="n"/>
      <c r="E240" s="18" t="n"/>
      <c r="F240" s="19" t="n"/>
      <c r="G240" s="19" t="n"/>
      <c r="H240" s="18" t="n"/>
      <c r="I240" s="18" t="n"/>
      <c r="J240" s="19" t="n"/>
      <c r="K240" s="18" t="n"/>
      <c r="L240" s="19" t="n"/>
      <c r="M240" s="19" t="n"/>
      <c r="N240" s="18" t="n"/>
      <c r="O240" s="19" t="n"/>
      <c r="P240" s="19" t="n"/>
      <c r="Q240" s="18" t="n"/>
      <c r="R240" s="19" t="n"/>
      <c r="S240" s="20" t="n"/>
      <c r="T240" s="21">
        <f>IF($A240="","",IF(OR($F240="",$L240=""),"",MAX(0,$L240-$F240)))</f>
        <v/>
      </c>
      <c r="U240" s="21">
        <f>IF($A240="","",IF(OR($L240="",$M240=""),"",MAX(0,$M240-$L240)))</f>
        <v/>
      </c>
      <c r="V240" s="21">
        <f>IF($A240="","",IF($K240&lt;&gt;"Pending","",IF($F240="","",MAX(0,Dashboard!$B$4-$F240))))</f>
        <v/>
      </c>
      <c r="W240" s="22">
        <f>IF($A240="","",IF(COUNTIF($A$2:$A$251,$A240)&gt;1,"Duplicate Application ID",IF($B240="","Missing applicant alias",IF($C240="","Missing program",IF($D240="","Missing term",IF($E240="","Missing delivery site",IF($F240="","Missing received date",IF($H240="","Missing priority",IF($I240="","Missing reviewer",IF($J240="","Missing decision due date",IF($K240="","Missing decision",IF($N240="","Missing applicant response",IF($Q240="","Missing enrollment status",IF(AND($G240&lt;&gt;"",$G240&lt;$F240),"File complete before receipt",IF(AND($J240&lt;&gt;"",$J240&lt;$F240),"Due date before receipt",IF(AND($K240="Pending",$L240&lt;&gt;""),"Pending record has decision date",IF(AND($K240&lt;&gt;"Pending",$L240=""),"Missing decision date",IF(AND($L240&lt;&gt;"",$L240&lt;$F240),"Decision before receipt",IF(AND($M240&lt;&gt;"",$L240=""),"Notification without decision",IF(AND($M240&lt;&gt;"",$L240&lt;&gt;"",$M240&lt;$L240),"Notification before decision",IF(AND(OR($K240="Admit",$K240="Deny",$K240="Waitlist"),$M240=""),"Missing notification date",IF(AND(OR($N240="Accepted",$N240="Declined"),$O240=""),"Missing response date",IF(AND($O240&lt;&gt;"",$N240="Awaiting"),"Awaiting response has response date",IF(AND($O240&lt;&gt;"",$M240=""),"Response without notification",IF(AND($O240&lt;&gt;"",$M240&lt;&gt;"",$O240&lt;$M240),"Response before notification",IF(AND($P240&lt;&gt;"",$O240=""),"Deposit without response date",IF(AND($R240&lt;&gt;"",$R240&gt;Dashboard!$B$4),"Last reviewed after as-of date","OK")))))))))))))))))))))))))))</f>
        <v/>
      </c>
      <c r="X240" s="22">
        <f>IF($A240="","",IF($W240&lt;&gt;"OK","Fix record",IF(AND($K240="Pending",$J240&lt;Dashboard!$B$4),"Decision overdue",IF(AND($K240="Pending",$J240&gt;=Dashboard!$B$4,$J240&lt;=Dashboard!$B$4+Dashboard!$B$8),"Decision due soon",IF(AND(OR($K240="Admit",$K240="Deny",$K240="Waitlist"),$L240&lt;&gt;"",$M240=""),"Send notification",IF(AND($U240&lt;&gt;"",$U240&gt;Dashboard!$B$10),"Notification delayed",IF(AND($K240="Admit",$N240="Awaiting",$M240&lt;&gt;"",Dashboard!$B$4-$M240&gt;=Dashboard!$B$9),"Follow up on response","No action")))))))</f>
        <v/>
      </c>
    </row>
    <row r="241">
      <c r="A241" s="18" t="n"/>
      <c r="B241" s="18" t="n"/>
      <c r="C241" s="18" t="n"/>
      <c r="D241" s="18" t="n"/>
      <c r="E241" s="18" t="n"/>
      <c r="F241" s="19" t="n"/>
      <c r="G241" s="19" t="n"/>
      <c r="H241" s="18" t="n"/>
      <c r="I241" s="18" t="n"/>
      <c r="J241" s="19" t="n"/>
      <c r="K241" s="18" t="n"/>
      <c r="L241" s="19" t="n"/>
      <c r="M241" s="19" t="n"/>
      <c r="N241" s="18" t="n"/>
      <c r="O241" s="19" t="n"/>
      <c r="P241" s="19" t="n"/>
      <c r="Q241" s="18" t="n"/>
      <c r="R241" s="19" t="n"/>
      <c r="S241" s="20" t="n"/>
      <c r="T241" s="21">
        <f>IF($A241="","",IF(OR($F241="",$L241=""),"",MAX(0,$L241-$F241)))</f>
        <v/>
      </c>
      <c r="U241" s="21">
        <f>IF($A241="","",IF(OR($L241="",$M241=""),"",MAX(0,$M241-$L241)))</f>
        <v/>
      </c>
      <c r="V241" s="21">
        <f>IF($A241="","",IF($K241&lt;&gt;"Pending","",IF($F241="","",MAX(0,Dashboard!$B$4-$F241))))</f>
        <v/>
      </c>
      <c r="W241" s="22">
        <f>IF($A241="","",IF(COUNTIF($A$2:$A$251,$A241)&gt;1,"Duplicate Application ID",IF($B241="","Missing applicant alias",IF($C241="","Missing program",IF($D241="","Missing term",IF($E241="","Missing delivery site",IF($F241="","Missing received date",IF($H241="","Missing priority",IF($I241="","Missing reviewer",IF($J241="","Missing decision due date",IF($K241="","Missing decision",IF($N241="","Missing applicant response",IF($Q241="","Missing enrollment status",IF(AND($G241&lt;&gt;"",$G241&lt;$F241),"File complete before receipt",IF(AND($J241&lt;&gt;"",$J241&lt;$F241),"Due date before receipt",IF(AND($K241="Pending",$L241&lt;&gt;""),"Pending record has decision date",IF(AND($K241&lt;&gt;"Pending",$L241=""),"Missing decision date",IF(AND($L241&lt;&gt;"",$L241&lt;$F241),"Decision before receipt",IF(AND($M241&lt;&gt;"",$L241=""),"Notification without decision",IF(AND($M241&lt;&gt;"",$L241&lt;&gt;"",$M241&lt;$L241),"Notification before decision",IF(AND(OR($K241="Admit",$K241="Deny",$K241="Waitlist"),$M241=""),"Missing notification date",IF(AND(OR($N241="Accepted",$N241="Declined"),$O241=""),"Missing response date",IF(AND($O241&lt;&gt;"",$N241="Awaiting"),"Awaiting response has response date",IF(AND($O241&lt;&gt;"",$M241=""),"Response without notification",IF(AND($O241&lt;&gt;"",$M241&lt;&gt;"",$O241&lt;$M241),"Response before notification",IF(AND($P241&lt;&gt;"",$O241=""),"Deposit without response date",IF(AND($R241&lt;&gt;"",$R241&gt;Dashboard!$B$4),"Last reviewed after as-of date","OK")))))))))))))))))))))))))))</f>
        <v/>
      </c>
      <c r="X241" s="22">
        <f>IF($A241="","",IF($W241&lt;&gt;"OK","Fix record",IF(AND($K241="Pending",$J241&lt;Dashboard!$B$4),"Decision overdue",IF(AND($K241="Pending",$J241&gt;=Dashboard!$B$4,$J241&lt;=Dashboard!$B$4+Dashboard!$B$8),"Decision due soon",IF(AND(OR($K241="Admit",$K241="Deny",$K241="Waitlist"),$L241&lt;&gt;"",$M241=""),"Send notification",IF(AND($U241&lt;&gt;"",$U241&gt;Dashboard!$B$10),"Notification delayed",IF(AND($K241="Admit",$N241="Awaiting",$M241&lt;&gt;"",Dashboard!$B$4-$M241&gt;=Dashboard!$B$9),"Follow up on response","No action")))))))</f>
        <v/>
      </c>
    </row>
    <row r="242">
      <c r="A242" s="18" t="n"/>
      <c r="B242" s="18" t="n"/>
      <c r="C242" s="18" t="n"/>
      <c r="D242" s="18" t="n"/>
      <c r="E242" s="18" t="n"/>
      <c r="F242" s="19" t="n"/>
      <c r="G242" s="19" t="n"/>
      <c r="H242" s="18" t="n"/>
      <c r="I242" s="18" t="n"/>
      <c r="J242" s="19" t="n"/>
      <c r="K242" s="18" t="n"/>
      <c r="L242" s="19" t="n"/>
      <c r="M242" s="19" t="n"/>
      <c r="N242" s="18" t="n"/>
      <c r="O242" s="19" t="n"/>
      <c r="P242" s="19" t="n"/>
      <c r="Q242" s="18" t="n"/>
      <c r="R242" s="19" t="n"/>
      <c r="S242" s="20" t="n"/>
      <c r="T242" s="21">
        <f>IF($A242="","",IF(OR($F242="",$L242=""),"",MAX(0,$L242-$F242)))</f>
        <v/>
      </c>
      <c r="U242" s="21">
        <f>IF($A242="","",IF(OR($L242="",$M242=""),"",MAX(0,$M242-$L242)))</f>
        <v/>
      </c>
      <c r="V242" s="21">
        <f>IF($A242="","",IF($K242&lt;&gt;"Pending","",IF($F242="","",MAX(0,Dashboard!$B$4-$F242))))</f>
        <v/>
      </c>
      <c r="W242" s="22">
        <f>IF($A242="","",IF(COUNTIF($A$2:$A$251,$A242)&gt;1,"Duplicate Application ID",IF($B242="","Missing applicant alias",IF($C242="","Missing program",IF($D242="","Missing term",IF($E242="","Missing delivery site",IF($F242="","Missing received date",IF($H242="","Missing priority",IF($I242="","Missing reviewer",IF($J242="","Missing decision due date",IF($K242="","Missing decision",IF($N242="","Missing applicant response",IF($Q242="","Missing enrollment status",IF(AND($G242&lt;&gt;"",$G242&lt;$F242),"File complete before receipt",IF(AND($J242&lt;&gt;"",$J242&lt;$F242),"Due date before receipt",IF(AND($K242="Pending",$L242&lt;&gt;""),"Pending record has decision date",IF(AND($K242&lt;&gt;"Pending",$L242=""),"Missing decision date",IF(AND($L242&lt;&gt;"",$L242&lt;$F242),"Decision before receipt",IF(AND($M242&lt;&gt;"",$L242=""),"Notification without decision",IF(AND($M242&lt;&gt;"",$L242&lt;&gt;"",$M242&lt;$L242),"Notification before decision",IF(AND(OR($K242="Admit",$K242="Deny",$K242="Waitlist"),$M242=""),"Missing notification date",IF(AND(OR($N242="Accepted",$N242="Declined"),$O242=""),"Missing response date",IF(AND($O242&lt;&gt;"",$N242="Awaiting"),"Awaiting response has response date",IF(AND($O242&lt;&gt;"",$M242=""),"Response without notification",IF(AND($O242&lt;&gt;"",$M242&lt;&gt;"",$O242&lt;$M242),"Response before notification",IF(AND($P242&lt;&gt;"",$O242=""),"Deposit without response date",IF(AND($R242&lt;&gt;"",$R242&gt;Dashboard!$B$4),"Last reviewed after as-of date","OK")))))))))))))))))))))))))))</f>
        <v/>
      </c>
      <c r="X242" s="22">
        <f>IF($A242="","",IF($W242&lt;&gt;"OK","Fix record",IF(AND($K242="Pending",$J242&lt;Dashboard!$B$4),"Decision overdue",IF(AND($K242="Pending",$J242&gt;=Dashboard!$B$4,$J242&lt;=Dashboard!$B$4+Dashboard!$B$8),"Decision due soon",IF(AND(OR($K242="Admit",$K242="Deny",$K242="Waitlist"),$L242&lt;&gt;"",$M242=""),"Send notification",IF(AND($U242&lt;&gt;"",$U242&gt;Dashboard!$B$10),"Notification delayed",IF(AND($K242="Admit",$N242="Awaiting",$M242&lt;&gt;"",Dashboard!$B$4-$M242&gt;=Dashboard!$B$9),"Follow up on response","No action")))))))</f>
        <v/>
      </c>
    </row>
    <row r="243">
      <c r="A243" s="18" t="n"/>
      <c r="B243" s="18" t="n"/>
      <c r="C243" s="18" t="n"/>
      <c r="D243" s="18" t="n"/>
      <c r="E243" s="18" t="n"/>
      <c r="F243" s="19" t="n"/>
      <c r="G243" s="19" t="n"/>
      <c r="H243" s="18" t="n"/>
      <c r="I243" s="18" t="n"/>
      <c r="J243" s="19" t="n"/>
      <c r="K243" s="18" t="n"/>
      <c r="L243" s="19" t="n"/>
      <c r="M243" s="19" t="n"/>
      <c r="N243" s="18" t="n"/>
      <c r="O243" s="19" t="n"/>
      <c r="P243" s="19" t="n"/>
      <c r="Q243" s="18" t="n"/>
      <c r="R243" s="19" t="n"/>
      <c r="S243" s="20" t="n"/>
      <c r="T243" s="21">
        <f>IF($A243="","",IF(OR($F243="",$L243=""),"",MAX(0,$L243-$F243)))</f>
        <v/>
      </c>
      <c r="U243" s="21">
        <f>IF($A243="","",IF(OR($L243="",$M243=""),"",MAX(0,$M243-$L243)))</f>
        <v/>
      </c>
      <c r="V243" s="21">
        <f>IF($A243="","",IF($K243&lt;&gt;"Pending","",IF($F243="","",MAX(0,Dashboard!$B$4-$F243))))</f>
        <v/>
      </c>
      <c r="W243" s="22">
        <f>IF($A243="","",IF(COUNTIF($A$2:$A$251,$A243)&gt;1,"Duplicate Application ID",IF($B243="","Missing applicant alias",IF($C243="","Missing program",IF($D243="","Missing term",IF($E243="","Missing delivery site",IF($F243="","Missing received date",IF($H243="","Missing priority",IF($I243="","Missing reviewer",IF($J243="","Missing decision due date",IF($K243="","Missing decision",IF($N243="","Missing applicant response",IF($Q243="","Missing enrollment status",IF(AND($G243&lt;&gt;"",$G243&lt;$F243),"File complete before receipt",IF(AND($J243&lt;&gt;"",$J243&lt;$F243),"Due date before receipt",IF(AND($K243="Pending",$L243&lt;&gt;""),"Pending record has decision date",IF(AND($K243&lt;&gt;"Pending",$L243=""),"Missing decision date",IF(AND($L243&lt;&gt;"",$L243&lt;$F243),"Decision before receipt",IF(AND($M243&lt;&gt;"",$L243=""),"Notification without decision",IF(AND($M243&lt;&gt;"",$L243&lt;&gt;"",$M243&lt;$L243),"Notification before decision",IF(AND(OR($K243="Admit",$K243="Deny",$K243="Waitlist"),$M243=""),"Missing notification date",IF(AND(OR($N243="Accepted",$N243="Declined"),$O243=""),"Missing response date",IF(AND($O243&lt;&gt;"",$N243="Awaiting"),"Awaiting response has response date",IF(AND($O243&lt;&gt;"",$M243=""),"Response without notification",IF(AND($O243&lt;&gt;"",$M243&lt;&gt;"",$O243&lt;$M243),"Response before notification",IF(AND($P243&lt;&gt;"",$O243=""),"Deposit without response date",IF(AND($R243&lt;&gt;"",$R243&gt;Dashboard!$B$4),"Last reviewed after as-of date","OK")))))))))))))))))))))))))))</f>
        <v/>
      </c>
      <c r="X243" s="22">
        <f>IF($A243="","",IF($W243&lt;&gt;"OK","Fix record",IF(AND($K243="Pending",$J243&lt;Dashboard!$B$4),"Decision overdue",IF(AND($K243="Pending",$J243&gt;=Dashboard!$B$4,$J243&lt;=Dashboard!$B$4+Dashboard!$B$8),"Decision due soon",IF(AND(OR($K243="Admit",$K243="Deny",$K243="Waitlist"),$L243&lt;&gt;"",$M243=""),"Send notification",IF(AND($U243&lt;&gt;"",$U243&gt;Dashboard!$B$10),"Notification delayed",IF(AND($K243="Admit",$N243="Awaiting",$M243&lt;&gt;"",Dashboard!$B$4-$M243&gt;=Dashboard!$B$9),"Follow up on response","No action")))))))</f>
        <v/>
      </c>
    </row>
    <row r="244">
      <c r="A244" s="18" t="n"/>
      <c r="B244" s="18" t="n"/>
      <c r="C244" s="18" t="n"/>
      <c r="D244" s="18" t="n"/>
      <c r="E244" s="18" t="n"/>
      <c r="F244" s="19" t="n"/>
      <c r="G244" s="19" t="n"/>
      <c r="H244" s="18" t="n"/>
      <c r="I244" s="18" t="n"/>
      <c r="J244" s="19" t="n"/>
      <c r="K244" s="18" t="n"/>
      <c r="L244" s="19" t="n"/>
      <c r="M244" s="19" t="n"/>
      <c r="N244" s="18" t="n"/>
      <c r="O244" s="19" t="n"/>
      <c r="P244" s="19" t="n"/>
      <c r="Q244" s="18" t="n"/>
      <c r="R244" s="19" t="n"/>
      <c r="S244" s="20" t="n"/>
      <c r="T244" s="21">
        <f>IF($A244="","",IF(OR($F244="",$L244=""),"",MAX(0,$L244-$F244)))</f>
        <v/>
      </c>
      <c r="U244" s="21">
        <f>IF($A244="","",IF(OR($L244="",$M244=""),"",MAX(0,$M244-$L244)))</f>
        <v/>
      </c>
      <c r="V244" s="21">
        <f>IF($A244="","",IF($K244&lt;&gt;"Pending","",IF($F244="","",MAX(0,Dashboard!$B$4-$F244))))</f>
        <v/>
      </c>
      <c r="W244" s="22">
        <f>IF($A244="","",IF(COUNTIF($A$2:$A$251,$A244)&gt;1,"Duplicate Application ID",IF($B244="","Missing applicant alias",IF($C244="","Missing program",IF($D244="","Missing term",IF($E244="","Missing delivery site",IF($F244="","Missing received date",IF($H244="","Missing priority",IF($I244="","Missing reviewer",IF($J244="","Missing decision due date",IF($K244="","Missing decision",IF($N244="","Missing applicant response",IF($Q244="","Missing enrollment status",IF(AND($G244&lt;&gt;"",$G244&lt;$F244),"File complete before receipt",IF(AND($J244&lt;&gt;"",$J244&lt;$F244),"Due date before receipt",IF(AND($K244="Pending",$L244&lt;&gt;""),"Pending record has decision date",IF(AND($K244&lt;&gt;"Pending",$L244=""),"Missing decision date",IF(AND($L244&lt;&gt;"",$L244&lt;$F244),"Decision before receipt",IF(AND($M244&lt;&gt;"",$L244=""),"Notification without decision",IF(AND($M244&lt;&gt;"",$L244&lt;&gt;"",$M244&lt;$L244),"Notification before decision",IF(AND(OR($K244="Admit",$K244="Deny",$K244="Waitlist"),$M244=""),"Missing notification date",IF(AND(OR($N244="Accepted",$N244="Declined"),$O244=""),"Missing response date",IF(AND($O244&lt;&gt;"",$N244="Awaiting"),"Awaiting response has response date",IF(AND($O244&lt;&gt;"",$M244=""),"Response without notification",IF(AND($O244&lt;&gt;"",$M244&lt;&gt;"",$O244&lt;$M244),"Response before notification",IF(AND($P244&lt;&gt;"",$O244=""),"Deposit without response date",IF(AND($R244&lt;&gt;"",$R244&gt;Dashboard!$B$4),"Last reviewed after as-of date","OK")))))))))))))))))))))))))))</f>
        <v/>
      </c>
      <c r="X244" s="22">
        <f>IF($A244="","",IF($W244&lt;&gt;"OK","Fix record",IF(AND($K244="Pending",$J244&lt;Dashboard!$B$4),"Decision overdue",IF(AND($K244="Pending",$J244&gt;=Dashboard!$B$4,$J244&lt;=Dashboard!$B$4+Dashboard!$B$8),"Decision due soon",IF(AND(OR($K244="Admit",$K244="Deny",$K244="Waitlist"),$L244&lt;&gt;"",$M244=""),"Send notification",IF(AND($U244&lt;&gt;"",$U244&gt;Dashboard!$B$10),"Notification delayed",IF(AND($K244="Admit",$N244="Awaiting",$M244&lt;&gt;"",Dashboard!$B$4-$M244&gt;=Dashboard!$B$9),"Follow up on response","No action")))))))</f>
        <v/>
      </c>
    </row>
    <row r="245">
      <c r="A245" s="18" t="n"/>
      <c r="B245" s="18" t="n"/>
      <c r="C245" s="18" t="n"/>
      <c r="D245" s="18" t="n"/>
      <c r="E245" s="18" t="n"/>
      <c r="F245" s="19" t="n"/>
      <c r="G245" s="19" t="n"/>
      <c r="H245" s="18" t="n"/>
      <c r="I245" s="18" t="n"/>
      <c r="J245" s="19" t="n"/>
      <c r="K245" s="18" t="n"/>
      <c r="L245" s="19" t="n"/>
      <c r="M245" s="19" t="n"/>
      <c r="N245" s="18" t="n"/>
      <c r="O245" s="19" t="n"/>
      <c r="P245" s="19" t="n"/>
      <c r="Q245" s="18" t="n"/>
      <c r="R245" s="19" t="n"/>
      <c r="S245" s="20" t="n"/>
      <c r="T245" s="21">
        <f>IF($A245="","",IF(OR($F245="",$L245=""),"",MAX(0,$L245-$F245)))</f>
        <v/>
      </c>
      <c r="U245" s="21">
        <f>IF($A245="","",IF(OR($L245="",$M245=""),"",MAX(0,$M245-$L245)))</f>
        <v/>
      </c>
      <c r="V245" s="21">
        <f>IF($A245="","",IF($K245&lt;&gt;"Pending","",IF($F245="","",MAX(0,Dashboard!$B$4-$F245))))</f>
        <v/>
      </c>
      <c r="W245" s="22">
        <f>IF($A245="","",IF(COUNTIF($A$2:$A$251,$A245)&gt;1,"Duplicate Application ID",IF($B245="","Missing applicant alias",IF($C245="","Missing program",IF($D245="","Missing term",IF($E245="","Missing delivery site",IF($F245="","Missing received date",IF($H245="","Missing priority",IF($I245="","Missing reviewer",IF($J245="","Missing decision due date",IF($K245="","Missing decision",IF($N245="","Missing applicant response",IF($Q245="","Missing enrollment status",IF(AND($G245&lt;&gt;"",$G245&lt;$F245),"File complete before receipt",IF(AND($J245&lt;&gt;"",$J245&lt;$F245),"Due date before receipt",IF(AND($K245="Pending",$L245&lt;&gt;""),"Pending record has decision date",IF(AND($K245&lt;&gt;"Pending",$L245=""),"Missing decision date",IF(AND($L245&lt;&gt;"",$L245&lt;$F245),"Decision before receipt",IF(AND($M245&lt;&gt;"",$L245=""),"Notification without decision",IF(AND($M245&lt;&gt;"",$L245&lt;&gt;"",$M245&lt;$L245),"Notification before decision",IF(AND(OR($K245="Admit",$K245="Deny",$K245="Waitlist"),$M245=""),"Missing notification date",IF(AND(OR($N245="Accepted",$N245="Declined"),$O245=""),"Missing response date",IF(AND($O245&lt;&gt;"",$N245="Awaiting"),"Awaiting response has response date",IF(AND($O245&lt;&gt;"",$M245=""),"Response without notification",IF(AND($O245&lt;&gt;"",$M245&lt;&gt;"",$O245&lt;$M245),"Response before notification",IF(AND($P245&lt;&gt;"",$O245=""),"Deposit without response date",IF(AND($R245&lt;&gt;"",$R245&gt;Dashboard!$B$4),"Last reviewed after as-of date","OK")))))))))))))))))))))))))))</f>
        <v/>
      </c>
      <c r="X245" s="22">
        <f>IF($A245="","",IF($W245&lt;&gt;"OK","Fix record",IF(AND($K245="Pending",$J245&lt;Dashboard!$B$4),"Decision overdue",IF(AND($K245="Pending",$J245&gt;=Dashboard!$B$4,$J245&lt;=Dashboard!$B$4+Dashboard!$B$8),"Decision due soon",IF(AND(OR($K245="Admit",$K245="Deny",$K245="Waitlist"),$L245&lt;&gt;"",$M245=""),"Send notification",IF(AND($U245&lt;&gt;"",$U245&gt;Dashboard!$B$10),"Notification delayed",IF(AND($K245="Admit",$N245="Awaiting",$M245&lt;&gt;"",Dashboard!$B$4-$M245&gt;=Dashboard!$B$9),"Follow up on response","No action")))))))</f>
        <v/>
      </c>
    </row>
    <row r="246">
      <c r="A246" s="18" t="n"/>
      <c r="B246" s="18" t="n"/>
      <c r="C246" s="18" t="n"/>
      <c r="D246" s="18" t="n"/>
      <c r="E246" s="18" t="n"/>
      <c r="F246" s="19" t="n"/>
      <c r="G246" s="19" t="n"/>
      <c r="H246" s="18" t="n"/>
      <c r="I246" s="18" t="n"/>
      <c r="J246" s="19" t="n"/>
      <c r="K246" s="18" t="n"/>
      <c r="L246" s="19" t="n"/>
      <c r="M246" s="19" t="n"/>
      <c r="N246" s="18" t="n"/>
      <c r="O246" s="19" t="n"/>
      <c r="P246" s="19" t="n"/>
      <c r="Q246" s="18" t="n"/>
      <c r="R246" s="19" t="n"/>
      <c r="S246" s="20" t="n"/>
      <c r="T246" s="21">
        <f>IF($A246="","",IF(OR($F246="",$L246=""),"",MAX(0,$L246-$F246)))</f>
        <v/>
      </c>
      <c r="U246" s="21">
        <f>IF($A246="","",IF(OR($L246="",$M246=""),"",MAX(0,$M246-$L246)))</f>
        <v/>
      </c>
      <c r="V246" s="21">
        <f>IF($A246="","",IF($K246&lt;&gt;"Pending","",IF($F246="","",MAX(0,Dashboard!$B$4-$F246))))</f>
        <v/>
      </c>
      <c r="W246" s="22">
        <f>IF($A246="","",IF(COUNTIF($A$2:$A$251,$A246)&gt;1,"Duplicate Application ID",IF($B246="","Missing applicant alias",IF($C246="","Missing program",IF($D246="","Missing term",IF($E246="","Missing delivery site",IF($F246="","Missing received date",IF($H246="","Missing priority",IF($I246="","Missing reviewer",IF($J246="","Missing decision due date",IF($K246="","Missing decision",IF($N246="","Missing applicant response",IF($Q246="","Missing enrollment status",IF(AND($G246&lt;&gt;"",$G246&lt;$F246),"File complete before receipt",IF(AND($J246&lt;&gt;"",$J246&lt;$F246),"Due date before receipt",IF(AND($K246="Pending",$L246&lt;&gt;""),"Pending record has decision date",IF(AND($K246&lt;&gt;"Pending",$L246=""),"Missing decision date",IF(AND($L246&lt;&gt;"",$L246&lt;$F246),"Decision before receipt",IF(AND($M246&lt;&gt;"",$L246=""),"Notification without decision",IF(AND($M246&lt;&gt;"",$L246&lt;&gt;"",$M246&lt;$L246),"Notification before decision",IF(AND(OR($K246="Admit",$K246="Deny",$K246="Waitlist"),$M246=""),"Missing notification date",IF(AND(OR($N246="Accepted",$N246="Declined"),$O246=""),"Missing response date",IF(AND($O246&lt;&gt;"",$N246="Awaiting"),"Awaiting response has response date",IF(AND($O246&lt;&gt;"",$M246=""),"Response without notification",IF(AND($O246&lt;&gt;"",$M246&lt;&gt;"",$O246&lt;$M246),"Response before notification",IF(AND($P246&lt;&gt;"",$O246=""),"Deposit without response date",IF(AND($R246&lt;&gt;"",$R246&gt;Dashboard!$B$4),"Last reviewed after as-of date","OK")))))))))))))))))))))))))))</f>
        <v/>
      </c>
      <c r="X246" s="22">
        <f>IF($A246="","",IF($W246&lt;&gt;"OK","Fix record",IF(AND($K246="Pending",$J246&lt;Dashboard!$B$4),"Decision overdue",IF(AND($K246="Pending",$J246&gt;=Dashboard!$B$4,$J246&lt;=Dashboard!$B$4+Dashboard!$B$8),"Decision due soon",IF(AND(OR($K246="Admit",$K246="Deny",$K246="Waitlist"),$L246&lt;&gt;"",$M246=""),"Send notification",IF(AND($U246&lt;&gt;"",$U246&gt;Dashboard!$B$10),"Notification delayed",IF(AND($K246="Admit",$N246="Awaiting",$M246&lt;&gt;"",Dashboard!$B$4-$M246&gt;=Dashboard!$B$9),"Follow up on response","No action")))))))</f>
        <v/>
      </c>
    </row>
    <row r="247">
      <c r="A247" s="18" t="n"/>
      <c r="B247" s="18" t="n"/>
      <c r="C247" s="18" t="n"/>
      <c r="D247" s="18" t="n"/>
      <c r="E247" s="18" t="n"/>
      <c r="F247" s="19" t="n"/>
      <c r="G247" s="19" t="n"/>
      <c r="H247" s="18" t="n"/>
      <c r="I247" s="18" t="n"/>
      <c r="J247" s="19" t="n"/>
      <c r="K247" s="18" t="n"/>
      <c r="L247" s="19" t="n"/>
      <c r="M247" s="19" t="n"/>
      <c r="N247" s="18" t="n"/>
      <c r="O247" s="19" t="n"/>
      <c r="P247" s="19" t="n"/>
      <c r="Q247" s="18" t="n"/>
      <c r="R247" s="19" t="n"/>
      <c r="S247" s="20" t="n"/>
      <c r="T247" s="21">
        <f>IF($A247="","",IF(OR($F247="",$L247=""),"",MAX(0,$L247-$F247)))</f>
        <v/>
      </c>
      <c r="U247" s="21">
        <f>IF($A247="","",IF(OR($L247="",$M247=""),"",MAX(0,$M247-$L247)))</f>
        <v/>
      </c>
      <c r="V247" s="21">
        <f>IF($A247="","",IF($K247&lt;&gt;"Pending","",IF($F247="","",MAX(0,Dashboard!$B$4-$F247))))</f>
        <v/>
      </c>
      <c r="W247" s="22">
        <f>IF($A247="","",IF(COUNTIF($A$2:$A$251,$A247)&gt;1,"Duplicate Application ID",IF($B247="","Missing applicant alias",IF($C247="","Missing program",IF($D247="","Missing term",IF($E247="","Missing delivery site",IF($F247="","Missing received date",IF($H247="","Missing priority",IF($I247="","Missing reviewer",IF($J247="","Missing decision due date",IF($K247="","Missing decision",IF($N247="","Missing applicant response",IF($Q247="","Missing enrollment status",IF(AND($G247&lt;&gt;"",$G247&lt;$F247),"File complete before receipt",IF(AND($J247&lt;&gt;"",$J247&lt;$F247),"Due date before receipt",IF(AND($K247="Pending",$L247&lt;&gt;""),"Pending record has decision date",IF(AND($K247&lt;&gt;"Pending",$L247=""),"Missing decision date",IF(AND($L247&lt;&gt;"",$L247&lt;$F247),"Decision before receipt",IF(AND($M247&lt;&gt;"",$L247=""),"Notification without decision",IF(AND($M247&lt;&gt;"",$L247&lt;&gt;"",$M247&lt;$L247),"Notification before decision",IF(AND(OR($K247="Admit",$K247="Deny",$K247="Waitlist"),$M247=""),"Missing notification date",IF(AND(OR($N247="Accepted",$N247="Declined"),$O247=""),"Missing response date",IF(AND($O247&lt;&gt;"",$N247="Awaiting"),"Awaiting response has response date",IF(AND($O247&lt;&gt;"",$M247=""),"Response without notification",IF(AND($O247&lt;&gt;"",$M247&lt;&gt;"",$O247&lt;$M247),"Response before notification",IF(AND($P247&lt;&gt;"",$O247=""),"Deposit without response date",IF(AND($R247&lt;&gt;"",$R247&gt;Dashboard!$B$4),"Last reviewed after as-of date","OK")))))))))))))))))))))))))))</f>
        <v/>
      </c>
      <c r="X247" s="22">
        <f>IF($A247="","",IF($W247&lt;&gt;"OK","Fix record",IF(AND($K247="Pending",$J247&lt;Dashboard!$B$4),"Decision overdue",IF(AND($K247="Pending",$J247&gt;=Dashboard!$B$4,$J247&lt;=Dashboard!$B$4+Dashboard!$B$8),"Decision due soon",IF(AND(OR($K247="Admit",$K247="Deny",$K247="Waitlist"),$L247&lt;&gt;"",$M247=""),"Send notification",IF(AND($U247&lt;&gt;"",$U247&gt;Dashboard!$B$10),"Notification delayed",IF(AND($K247="Admit",$N247="Awaiting",$M247&lt;&gt;"",Dashboard!$B$4-$M247&gt;=Dashboard!$B$9),"Follow up on response","No action")))))))</f>
        <v/>
      </c>
    </row>
    <row r="248">
      <c r="A248" s="18" t="n"/>
      <c r="B248" s="18" t="n"/>
      <c r="C248" s="18" t="n"/>
      <c r="D248" s="18" t="n"/>
      <c r="E248" s="18" t="n"/>
      <c r="F248" s="19" t="n"/>
      <c r="G248" s="19" t="n"/>
      <c r="H248" s="18" t="n"/>
      <c r="I248" s="18" t="n"/>
      <c r="J248" s="19" t="n"/>
      <c r="K248" s="18" t="n"/>
      <c r="L248" s="19" t="n"/>
      <c r="M248" s="19" t="n"/>
      <c r="N248" s="18" t="n"/>
      <c r="O248" s="19" t="n"/>
      <c r="P248" s="19" t="n"/>
      <c r="Q248" s="18" t="n"/>
      <c r="R248" s="19" t="n"/>
      <c r="S248" s="20" t="n"/>
      <c r="T248" s="21">
        <f>IF($A248="","",IF(OR($F248="",$L248=""),"",MAX(0,$L248-$F248)))</f>
        <v/>
      </c>
      <c r="U248" s="21">
        <f>IF($A248="","",IF(OR($L248="",$M248=""),"",MAX(0,$M248-$L248)))</f>
        <v/>
      </c>
      <c r="V248" s="21">
        <f>IF($A248="","",IF($K248&lt;&gt;"Pending","",IF($F248="","",MAX(0,Dashboard!$B$4-$F248))))</f>
        <v/>
      </c>
      <c r="W248" s="22">
        <f>IF($A248="","",IF(COUNTIF($A$2:$A$251,$A248)&gt;1,"Duplicate Application ID",IF($B248="","Missing applicant alias",IF($C248="","Missing program",IF($D248="","Missing term",IF($E248="","Missing delivery site",IF($F248="","Missing received date",IF($H248="","Missing priority",IF($I248="","Missing reviewer",IF($J248="","Missing decision due date",IF($K248="","Missing decision",IF($N248="","Missing applicant response",IF($Q248="","Missing enrollment status",IF(AND($G248&lt;&gt;"",$G248&lt;$F248),"File complete before receipt",IF(AND($J248&lt;&gt;"",$J248&lt;$F248),"Due date before receipt",IF(AND($K248="Pending",$L248&lt;&gt;""),"Pending record has decision date",IF(AND($K248&lt;&gt;"Pending",$L248=""),"Missing decision date",IF(AND($L248&lt;&gt;"",$L248&lt;$F248),"Decision before receipt",IF(AND($M248&lt;&gt;"",$L248=""),"Notification without decision",IF(AND($M248&lt;&gt;"",$L248&lt;&gt;"",$M248&lt;$L248),"Notification before decision",IF(AND(OR($K248="Admit",$K248="Deny",$K248="Waitlist"),$M248=""),"Missing notification date",IF(AND(OR($N248="Accepted",$N248="Declined"),$O248=""),"Missing response date",IF(AND($O248&lt;&gt;"",$N248="Awaiting"),"Awaiting response has response date",IF(AND($O248&lt;&gt;"",$M248=""),"Response without notification",IF(AND($O248&lt;&gt;"",$M248&lt;&gt;"",$O248&lt;$M248),"Response before notification",IF(AND($P248&lt;&gt;"",$O248=""),"Deposit without response date",IF(AND($R248&lt;&gt;"",$R248&gt;Dashboard!$B$4),"Last reviewed after as-of date","OK")))))))))))))))))))))))))))</f>
        <v/>
      </c>
      <c r="X248" s="22">
        <f>IF($A248="","",IF($W248&lt;&gt;"OK","Fix record",IF(AND($K248="Pending",$J248&lt;Dashboard!$B$4),"Decision overdue",IF(AND($K248="Pending",$J248&gt;=Dashboard!$B$4,$J248&lt;=Dashboard!$B$4+Dashboard!$B$8),"Decision due soon",IF(AND(OR($K248="Admit",$K248="Deny",$K248="Waitlist"),$L248&lt;&gt;"",$M248=""),"Send notification",IF(AND($U248&lt;&gt;"",$U248&gt;Dashboard!$B$10),"Notification delayed",IF(AND($K248="Admit",$N248="Awaiting",$M248&lt;&gt;"",Dashboard!$B$4-$M248&gt;=Dashboard!$B$9),"Follow up on response","No action")))))))</f>
        <v/>
      </c>
    </row>
    <row r="249">
      <c r="A249" s="18" t="n"/>
      <c r="B249" s="18" t="n"/>
      <c r="C249" s="18" t="n"/>
      <c r="D249" s="18" t="n"/>
      <c r="E249" s="18" t="n"/>
      <c r="F249" s="19" t="n"/>
      <c r="G249" s="19" t="n"/>
      <c r="H249" s="18" t="n"/>
      <c r="I249" s="18" t="n"/>
      <c r="J249" s="19" t="n"/>
      <c r="K249" s="18" t="n"/>
      <c r="L249" s="19" t="n"/>
      <c r="M249" s="19" t="n"/>
      <c r="N249" s="18" t="n"/>
      <c r="O249" s="19" t="n"/>
      <c r="P249" s="19" t="n"/>
      <c r="Q249" s="18" t="n"/>
      <c r="R249" s="19" t="n"/>
      <c r="S249" s="20" t="n"/>
      <c r="T249" s="21">
        <f>IF($A249="","",IF(OR($F249="",$L249=""),"",MAX(0,$L249-$F249)))</f>
        <v/>
      </c>
      <c r="U249" s="21">
        <f>IF($A249="","",IF(OR($L249="",$M249=""),"",MAX(0,$M249-$L249)))</f>
        <v/>
      </c>
      <c r="V249" s="21">
        <f>IF($A249="","",IF($K249&lt;&gt;"Pending","",IF($F249="","",MAX(0,Dashboard!$B$4-$F249))))</f>
        <v/>
      </c>
      <c r="W249" s="22">
        <f>IF($A249="","",IF(COUNTIF($A$2:$A$251,$A249)&gt;1,"Duplicate Application ID",IF($B249="","Missing applicant alias",IF($C249="","Missing program",IF($D249="","Missing term",IF($E249="","Missing delivery site",IF($F249="","Missing received date",IF($H249="","Missing priority",IF($I249="","Missing reviewer",IF($J249="","Missing decision due date",IF($K249="","Missing decision",IF($N249="","Missing applicant response",IF($Q249="","Missing enrollment status",IF(AND($G249&lt;&gt;"",$G249&lt;$F249),"File complete before receipt",IF(AND($J249&lt;&gt;"",$J249&lt;$F249),"Due date before receipt",IF(AND($K249="Pending",$L249&lt;&gt;""),"Pending record has decision date",IF(AND($K249&lt;&gt;"Pending",$L249=""),"Missing decision date",IF(AND($L249&lt;&gt;"",$L249&lt;$F249),"Decision before receipt",IF(AND($M249&lt;&gt;"",$L249=""),"Notification without decision",IF(AND($M249&lt;&gt;"",$L249&lt;&gt;"",$M249&lt;$L249),"Notification before decision",IF(AND(OR($K249="Admit",$K249="Deny",$K249="Waitlist"),$M249=""),"Missing notification date",IF(AND(OR($N249="Accepted",$N249="Declined"),$O249=""),"Missing response date",IF(AND($O249&lt;&gt;"",$N249="Awaiting"),"Awaiting response has response date",IF(AND($O249&lt;&gt;"",$M249=""),"Response without notification",IF(AND($O249&lt;&gt;"",$M249&lt;&gt;"",$O249&lt;$M249),"Response before notification",IF(AND($P249&lt;&gt;"",$O249=""),"Deposit without response date",IF(AND($R249&lt;&gt;"",$R249&gt;Dashboard!$B$4),"Last reviewed after as-of date","OK")))))))))))))))))))))))))))</f>
        <v/>
      </c>
      <c r="X249" s="22">
        <f>IF($A249="","",IF($W249&lt;&gt;"OK","Fix record",IF(AND($K249="Pending",$J249&lt;Dashboard!$B$4),"Decision overdue",IF(AND($K249="Pending",$J249&gt;=Dashboard!$B$4,$J249&lt;=Dashboard!$B$4+Dashboard!$B$8),"Decision due soon",IF(AND(OR($K249="Admit",$K249="Deny",$K249="Waitlist"),$L249&lt;&gt;"",$M249=""),"Send notification",IF(AND($U249&lt;&gt;"",$U249&gt;Dashboard!$B$10),"Notification delayed",IF(AND($K249="Admit",$N249="Awaiting",$M249&lt;&gt;"",Dashboard!$B$4-$M249&gt;=Dashboard!$B$9),"Follow up on response","No action")))))))</f>
        <v/>
      </c>
    </row>
    <row r="250">
      <c r="A250" s="18" t="n"/>
      <c r="B250" s="18" t="n"/>
      <c r="C250" s="18" t="n"/>
      <c r="D250" s="18" t="n"/>
      <c r="E250" s="18" t="n"/>
      <c r="F250" s="19" t="n"/>
      <c r="G250" s="19" t="n"/>
      <c r="H250" s="18" t="n"/>
      <c r="I250" s="18" t="n"/>
      <c r="J250" s="19" t="n"/>
      <c r="K250" s="18" t="n"/>
      <c r="L250" s="19" t="n"/>
      <c r="M250" s="19" t="n"/>
      <c r="N250" s="18" t="n"/>
      <c r="O250" s="19" t="n"/>
      <c r="P250" s="19" t="n"/>
      <c r="Q250" s="18" t="n"/>
      <c r="R250" s="19" t="n"/>
      <c r="S250" s="20" t="n"/>
      <c r="T250" s="21">
        <f>IF($A250="","",IF(OR($F250="",$L250=""),"",MAX(0,$L250-$F250)))</f>
        <v/>
      </c>
      <c r="U250" s="21">
        <f>IF($A250="","",IF(OR($L250="",$M250=""),"",MAX(0,$M250-$L250)))</f>
        <v/>
      </c>
      <c r="V250" s="21">
        <f>IF($A250="","",IF($K250&lt;&gt;"Pending","",IF($F250="","",MAX(0,Dashboard!$B$4-$F250))))</f>
        <v/>
      </c>
      <c r="W250" s="22">
        <f>IF($A250="","",IF(COUNTIF($A$2:$A$251,$A250)&gt;1,"Duplicate Application ID",IF($B250="","Missing applicant alias",IF($C250="","Missing program",IF($D250="","Missing term",IF($E250="","Missing delivery site",IF($F250="","Missing received date",IF($H250="","Missing priority",IF($I250="","Missing reviewer",IF($J250="","Missing decision due date",IF($K250="","Missing decision",IF($N250="","Missing applicant response",IF($Q250="","Missing enrollment status",IF(AND($G250&lt;&gt;"",$G250&lt;$F250),"File complete before receipt",IF(AND($J250&lt;&gt;"",$J250&lt;$F250),"Due date before receipt",IF(AND($K250="Pending",$L250&lt;&gt;""),"Pending record has decision date",IF(AND($K250&lt;&gt;"Pending",$L250=""),"Missing decision date",IF(AND($L250&lt;&gt;"",$L250&lt;$F250),"Decision before receipt",IF(AND($M250&lt;&gt;"",$L250=""),"Notification without decision",IF(AND($M250&lt;&gt;"",$L250&lt;&gt;"",$M250&lt;$L250),"Notification before decision",IF(AND(OR($K250="Admit",$K250="Deny",$K250="Waitlist"),$M250=""),"Missing notification date",IF(AND(OR($N250="Accepted",$N250="Declined"),$O250=""),"Missing response date",IF(AND($O250&lt;&gt;"",$N250="Awaiting"),"Awaiting response has response date",IF(AND($O250&lt;&gt;"",$M250=""),"Response without notification",IF(AND($O250&lt;&gt;"",$M250&lt;&gt;"",$O250&lt;$M250),"Response before notification",IF(AND($P250&lt;&gt;"",$O250=""),"Deposit without response date",IF(AND($R250&lt;&gt;"",$R250&gt;Dashboard!$B$4),"Last reviewed after as-of date","OK")))))))))))))))))))))))))))</f>
        <v/>
      </c>
      <c r="X250" s="22">
        <f>IF($A250="","",IF($W250&lt;&gt;"OK","Fix record",IF(AND($K250="Pending",$J250&lt;Dashboard!$B$4),"Decision overdue",IF(AND($K250="Pending",$J250&gt;=Dashboard!$B$4,$J250&lt;=Dashboard!$B$4+Dashboard!$B$8),"Decision due soon",IF(AND(OR($K250="Admit",$K250="Deny",$K250="Waitlist"),$L250&lt;&gt;"",$M250=""),"Send notification",IF(AND($U250&lt;&gt;"",$U250&gt;Dashboard!$B$10),"Notification delayed",IF(AND($K250="Admit",$N250="Awaiting",$M250&lt;&gt;"",Dashboard!$B$4-$M250&gt;=Dashboard!$B$9),"Follow up on response","No action")))))))</f>
        <v/>
      </c>
    </row>
    <row r="251">
      <c r="A251" s="18" t="n"/>
      <c r="B251" s="18" t="n"/>
      <c r="C251" s="18" t="n"/>
      <c r="D251" s="18" t="n"/>
      <c r="E251" s="18" t="n"/>
      <c r="F251" s="19" t="n"/>
      <c r="G251" s="19" t="n"/>
      <c r="H251" s="18" t="n"/>
      <c r="I251" s="18" t="n"/>
      <c r="J251" s="19" t="n"/>
      <c r="K251" s="18" t="n"/>
      <c r="L251" s="19" t="n"/>
      <c r="M251" s="19" t="n"/>
      <c r="N251" s="18" t="n"/>
      <c r="O251" s="19" t="n"/>
      <c r="P251" s="19" t="n"/>
      <c r="Q251" s="18" t="n"/>
      <c r="R251" s="19" t="n"/>
      <c r="S251" s="20" t="n"/>
      <c r="T251" s="21">
        <f>IF($A251="","",IF(OR($F251="",$L251=""),"",MAX(0,$L251-$F251)))</f>
        <v/>
      </c>
      <c r="U251" s="21">
        <f>IF($A251="","",IF(OR($L251="",$M251=""),"",MAX(0,$M251-$L251)))</f>
        <v/>
      </c>
      <c r="V251" s="21">
        <f>IF($A251="","",IF($K251&lt;&gt;"Pending","",IF($F251="","",MAX(0,Dashboard!$B$4-$F251))))</f>
        <v/>
      </c>
      <c r="W251" s="22">
        <f>IF($A251="","",IF(COUNTIF($A$2:$A$251,$A251)&gt;1,"Duplicate Application ID",IF($B251="","Missing applicant alias",IF($C251="","Missing program",IF($D251="","Missing term",IF($E251="","Missing delivery site",IF($F251="","Missing received date",IF($H251="","Missing priority",IF($I251="","Missing reviewer",IF($J251="","Missing decision due date",IF($K251="","Missing decision",IF($N251="","Missing applicant response",IF($Q251="","Missing enrollment status",IF(AND($G251&lt;&gt;"",$G251&lt;$F251),"File complete before receipt",IF(AND($J251&lt;&gt;"",$J251&lt;$F251),"Due date before receipt",IF(AND($K251="Pending",$L251&lt;&gt;""),"Pending record has decision date",IF(AND($K251&lt;&gt;"Pending",$L251=""),"Missing decision date",IF(AND($L251&lt;&gt;"",$L251&lt;$F251),"Decision before receipt",IF(AND($M251&lt;&gt;"",$L251=""),"Notification without decision",IF(AND($M251&lt;&gt;"",$L251&lt;&gt;"",$M251&lt;$L251),"Notification before decision",IF(AND(OR($K251="Admit",$K251="Deny",$K251="Waitlist"),$M251=""),"Missing notification date",IF(AND(OR($N251="Accepted",$N251="Declined"),$O251=""),"Missing response date",IF(AND($O251&lt;&gt;"",$N251="Awaiting"),"Awaiting response has response date",IF(AND($O251&lt;&gt;"",$M251=""),"Response without notification",IF(AND($O251&lt;&gt;"",$M251&lt;&gt;"",$O251&lt;$M251),"Response before notification",IF(AND($P251&lt;&gt;"",$O251=""),"Deposit without response date",IF(AND($R251&lt;&gt;"",$R251&gt;Dashboard!$B$4),"Last reviewed after as-of date","OK")))))))))))))))))))))))))))</f>
        <v/>
      </c>
      <c r="X251" s="22">
        <f>IF($A251="","",IF($W251&lt;&gt;"OK","Fix record",IF(AND($K251="Pending",$J251&lt;Dashboard!$B$4),"Decision overdue",IF(AND($K251="Pending",$J251&gt;=Dashboard!$B$4,$J251&lt;=Dashboard!$B$4+Dashboard!$B$8),"Decision due soon",IF(AND(OR($K251="Admit",$K251="Deny",$K251="Waitlist"),$L251&lt;&gt;"",$M251=""),"Send notification",IF(AND($U251&lt;&gt;"",$U251&gt;Dashboard!$B$10),"Notification delayed",IF(AND($K251="Admit",$N251="Awaiting",$M251&lt;&gt;"",Dashboard!$B$4-$M251&gt;=Dashboard!$B$9),"Follow up on response","No action")))))))</f>
        <v/>
      </c>
    </row>
  </sheetData>
  <autoFilter ref="A1:X251"/>
  <conditionalFormatting sqref="A2:X251">
    <cfRule type="expression" priority="1" dxfId="4" stopIfTrue="1">
      <formula>$A2=""</formula>
    </cfRule>
    <cfRule type="expression" priority="2" dxfId="5">
      <formula>$W2&lt;&gt;"OK"</formula>
    </cfRule>
    <cfRule type="expression" priority="3" dxfId="0">
      <formula>$X2="Decision overdue"</formula>
    </cfRule>
    <cfRule type="expression" priority="4" dxfId="3">
      <formula>$X2="Decision due soon"</formula>
    </cfRule>
    <cfRule type="expression" priority="5" dxfId="6">
      <formula>$X2="Send notification"</formula>
    </cfRule>
    <cfRule type="expression" priority="6" dxfId="6">
      <formula>$X2="Notification delayed"</formula>
    </cfRule>
    <cfRule type="expression" priority="7" dxfId="7">
      <formula>$X2="Follow up on response"</formula>
    </cfRule>
    <cfRule type="expression" priority="8" dxfId="8">
      <formula>AND($K2="Admit",$N2="Accepted",$W2="OK",$X2="No action")</formula>
    </cfRule>
  </conditionalFormatting>
  <conditionalFormatting sqref="K2:K251">
    <cfRule type="expression" priority="9" dxfId="9">
      <formula>=$K2="Admit"</formula>
    </cfRule>
    <cfRule type="expression" priority="10" dxfId="5">
      <formula>=$K2="Deny"</formula>
    </cfRule>
    <cfRule type="expression" priority="11" dxfId="3">
      <formula>=$K2="Waitlist"</formula>
    </cfRule>
    <cfRule type="expression" priority="12" dxfId="10">
      <formula>=$K2="Withdrawn"</formula>
    </cfRule>
    <cfRule type="expression" priority="13" dxfId="11">
      <formula>=$K2="Pending"</formula>
    </cfRule>
  </conditionalFormatting>
  <conditionalFormatting sqref="W2:W251">
    <cfRule type="expression" priority="14" dxfId="12">
      <formula>=$W2="OK"</formula>
    </cfRule>
    <cfRule type="expression" priority="15" dxfId="13">
      <formula>=AND($W2&lt;&gt;"",$W2&lt;&gt;"OK")</formula>
    </cfRule>
  </conditionalFormatting>
  <conditionalFormatting sqref="X2:X251">
    <cfRule type="expression" priority="16" dxfId="14">
      <formula>=$X2="No action"</formula>
    </cfRule>
    <cfRule type="expression" priority="17" dxfId="15">
      <formula>=AND($X2&lt;&gt;"",$X2&lt;&gt;"No action")</formula>
    </cfRule>
  </conditionalFormatting>
  <dataValidations count="16">
    <dataValidation sqref="C2:C251" showDropDown="0" showInputMessage="1" showErrorMessage="1" allowBlank="0" errorTitle="Invalid selection" error="Select a value from the list." promptTitle="Controlled list" prompt="Select an approved value." type="list" errorStyle="stop">
      <formula1>"Applied Data Foundations,Healthcare Office Essentials,Skilled Trades Bridge,Business Operations Certificate"</formula1>
    </dataValidation>
    <dataValidation sqref="D2:D251" showDropDown="0" showInputMessage="1" showErrorMessage="1" allowBlank="0" errorTitle="Invalid selection" error="Select a value from the list." promptTitle="Controlled list" prompt="Select an approved value." type="list" errorStyle="stop">
      <formula1>"Fall 2026,Winter 2027,Spring 2027,Summer 2027"</formula1>
    </dataValidation>
    <dataValidation sqref="E2:E251" showDropDown="0" showInputMessage="1" showErrorMessage="1" allowBlank="0" errorTitle="Invalid selection" error="Select a value from the list." promptTitle="Controlled list" prompt="Select an approved value." type="list" errorStyle="stop">
      <formula1>"Harborlight Downtown,Harborlight West,Harborlight Technical Center,Online"</formula1>
    </dataValidation>
    <dataValidation sqref="H2:H251" showDropDown="0" showInputMessage="1" showErrorMessage="1" allowBlank="0" errorTitle="Invalid selection" error="Select a value from the list." promptTitle="Controlled list" prompt="Select an approved value." type="list" errorStyle="stop">
      <formula1>"High,Standard,Low"</formula1>
    </dataValidation>
    <dataValidation sqref="I2:I251" showDropDown="0" showInputMessage="1" showErrorMessage="1" allowBlank="0" errorTitle="Invalid selection" error="Select a value from the list." promptTitle="Controlled list" prompt="Select an approved value." type="list" errorStyle="stop">
      <formula1>"Jordan Lee,Morgan Reyes,Casey Nguyen,Taylor Brooks"</formula1>
    </dataValidation>
    <dataValidation sqref="K2:K251" showDropDown="0" showInputMessage="1" showErrorMessage="1" allowBlank="0" errorTitle="Invalid selection" error="Select a value from the list." promptTitle="Controlled list" prompt="Select an approved value." type="list" errorStyle="stop">
      <formula1>"Pending,Admit,Deny,Waitlist,Withdrawn"</formula1>
    </dataValidation>
    <dataValidation sqref="N2:N251" showDropDown="0" showInputMessage="1" showErrorMessage="1" allowBlank="0" errorTitle="Invalid selection" error="Select a value from the list." promptTitle="Controlled list" prompt="Select an approved value." type="list" errorStyle="stop">
      <formula1>"Awaiting,Accepted,Declined,Not Applicable"</formula1>
    </dataValidation>
    <dataValidation sqref="Q2:Q251" showDropDown="0" showInputMessage="1" showErrorMessage="1" allowBlank="0" errorTitle="Invalid selection" error="Select a value from the list." promptTitle="Controlled list" prompt="Select an approved value." type="list" errorStyle="stop">
      <formula1>"Not Started,Enrolled,Not Enrolled,Deferred,Not Applicable"</formula1>
    </dataValidation>
    <dataValidation sqref="F2:G251" showDropDown="0" showInputMessage="1" showErrorMessage="1" allowBlank="0" errorTitle="Invalid date" error="Enter a valid date from 01/01/2020 through 12/31/2100." promptTitle="Date entry" prompt="Enter a date in month/day/year order." type="date" errorStyle="stop" operator="between">
      <formula1>DATE(2020,1,1)</formula1>
      <formula2>DATE(2100,12,31)</formula2>
    </dataValidation>
    <dataValidation sqref="J2:J251" showDropDown="0" showInputMessage="1" showErrorMessage="1" allowBlank="0" errorTitle="Invalid date" error="Enter a valid date from 01/01/2020 through 12/31/2100." promptTitle="Date entry" prompt="Enter a date in month/day/year order." type="date" errorStyle="stop" operator="between">
      <formula1>DATE(2020,1,1)</formula1>
      <formula2>DATE(2100,12,31)</formula2>
    </dataValidation>
    <dataValidation sqref="L2:M251" showDropDown="0" showInputMessage="1" showErrorMessage="1" allowBlank="0" errorTitle="Invalid date" error="Enter a valid date from 01/01/2020 through 12/31/2100." promptTitle="Date entry" prompt="Enter a date in month/day/year order." type="date" errorStyle="stop" operator="between">
      <formula1>DATE(2020,1,1)</formula1>
      <formula2>DATE(2100,12,31)</formula2>
    </dataValidation>
    <dataValidation sqref="O2:P251" showDropDown="0" showInputMessage="1" showErrorMessage="1" allowBlank="0" errorTitle="Invalid date" error="Enter a valid date from 01/01/2020 through 12/31/2100." promptTitle="Date entry" prompt="Enter a date in month/day/year order." type="date" errorStyle="stop" operator="between">
      <formula1>DATE(2020,1,1)</formula1>
      <formula2>DATE(2100,12,31)</formula2>
    </dataValidation>
    <dataValidation sqref="R2:R251" showDropDown="0" showInputMessage="1" showErrorMessage="1" allowBlank="0" errorTitle="Invalid date" error="Enter a valid date from 01/01/2020 through 12/31/2100." promptTitle="Date entry" prompt="Enter a date in month/day/year order." type="date" errorStyle="stop" operator="between">
      <formula1>DATE(2020,1,1)</formula1>
      <formula2>DATE(2100,12,31)</formula2>
    </dataValidation>
    <dataValidation sqref="A2:A251" showDropDown="0" showInputMessage="1" showErrorMessage="0" allowBlank="0" promptTitle="Application ID" prompt="Use an internal operational identifier, not a government identifier." type="custom">
      <formula1>=TRUE</formula1>
    </dataValidation>
    <dataValidation sqref="B2:B251" showDropDown="0" showInputMessage="1" showErrorMessage="0" allowBlank="0" promptTitle="Applicant Alias" prompt="Use an alias or display name and avoid unnecessary personal information." type="custom">
      <formula1>=TRUE</formula1>
    </dataValidation>
    <dataValidation sqref="S2:S251" showDropDown="0" showInputMessage="1" showErrorMessage="0" allowBlank="0" promptTitle="Operational Notes" prompt="Do not enter medical, demographic, financial, or other sensitive details." type="custom">
      <formula1>=TRUE</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M6"/>
  <sheetViews>
    <sheetView showGridLines="0" workbookViewId="0">
      <pane ySplit="1" topLeftCell="A2" activePane="bottomLeft" state="frozen"/>
      <selection pane="bottomLeft" activeCell="A1" sqref="A1"/>
    </sheetView>
  </sheetViews>
  <sheetFormatPr baseColWidth="8" defaultRowHeight="15"/>
  <cols>
    <col width="31" customWidth="1" min="1" max="1"/>
    <col width="31" customWidth="1" min="2" max="2"/>
    <col width="17" customWidth="1" min="3" max="3"/>
    <col width="17" customWidth="1" min="4" max="4"/>
    <col width="30" customWidth="1" min="5" max="5"/>
    <col width="14" customWidth="1" min="6" max="6"/>
    <col width="19" customWidth="1" min="7" max="7"/>
    <col width="19" customWidth="1" min="8" max="8"/>
    <col width="16" customWidth="1" min="9" max="9"/>
    <col width="21" customWidth="1" min="10" max="10"/>
    <col width="21" customWidth="1" min="11" max="11"/>
    <col width="3" customWidth="1" min="12" max="12"/>
    <col width="54" customWidth="1" min="13" max="13"/>
  </cols>
  <sheetData>
    <row r="1" ht="32" customHeight="1">
      <c r="A1" s="14" t="inlineStr">
        <is>
          <t>Program</t>
        </is>
      </c>
      <c r="B1" s="14" t="inlineStr">
        <is>
          <t>Program Filter</t>
        </is>
      </c>
      <c r="C1" s="14" t="inlineStr">
        <is>
          <t>Term</t>
        </is>
      </c>
      <c r="D1" s="14" t="inlineStr">
        <is>
          <t>Term Filter</t>
        </is>
      </c>
      <c r="E1" s="14" t="inlineStr">
        <is>
          <t>Delivery Site</t>
        </is>
      </c>
      <c r="F1" s="14" t="inlineStr">
        <is>
          <t>Priority</t>
        </is>
      </c>
      <c r="G1" s="14" t="inlineStr">
        <is>
          <t>Reviewer</t>
        </is>
      </c>
      <c r="H1" s="14" t="inlineStr">
        <is>
          <t>Reviewer Filter</t>
        </is>
      </c>
      <c r="I1" s="14" t="inlineStr">
        <is>
          <t>Decision</t>
        </is>
      </c>
      <c r="J1" s="14" t="inlineStr">
        <is>
          <t>Applicant Response</t>
        </is>
      </c>
      <c r="K1" s="14" t="inlineStr">
        <is>
          <t>Enrollment Status</t>
        </is>
      </c>
      <c r="M1" s="8" t="inlineStr">
        <is>
          <t>List Maintenance</t>
        </is>
      </c>
    </row>
    <row r="2" ht="32" customHeight="1">
      <c r="A2" s="23" t="inlineStr">
        <is>
          <t>Applied Data Foundations</t>
        </is>
      </c>
      <c r="B2" s="23" t="inlineStr">
        <is>
          <t>All</t>
        </is>
      </c>
      <c r="C2" s="23" t="inlineStr">
        <is>
          <t>Fall 2026</t>
        </is>
      </c>
      <c r="D2" s="23" t="inlineStr">
        <is>
          <t>All</t>
        </is>
      </c>
      <c r="E2" s="23" t="inlineStr">
        <is>
          <t>Harborlight Downtown</t>
        </is>
      </c>
      <c r="F2" s="23" t="inlineStr">
        <is>
          <t>High</t>
        </is>
      </c>
      <c r="G2" s="23" t="inlineStr">
        <is>
          <t>Jordan Lee</t>
        </is>
      </c>
      <c r="H2" s="23" t="inlineStr">
        <is>
          <t>All</t>
        </is>
      </c>
      <c r="I2" s="23" t="inlineStr">
        <is>
          <t>Pending</t>
        </is>
      </c>
      <c r="J2" s="23" t="inlineStr">
        <is>
          <t>Awaiting</t>
        </is>
      </c>
      <c r="K2" s="23" t="inlineStr">
        <is>
          <t>Not Started</t>
        </is>
      </c>
      <c r="M2" s="20" t="inlineStr">
        <is>
          <t>Update list values carefully.</t>
        </is>
      </c>
    </row>
    <row r="3" ht="32" customHeight="1">
      <c r="A3" s="24" t="inlineStr">
        <is>
          <t>Healthcare Office Essentials</t>
        </is>
      </c>
      <c r="B3" s="24" t="inlineStr">
        <is>
          <t>Applied Data Foundations</t>
        </is>
      </c>
      <c r="C3" s="24" t="inlineStr">
        <is>
          <t>Winter 2027</t>
        </is>
      </c>
      <c r="D3" s="24" t="inlineStr">
        <is>
          <t>Fall 2026</t>
        </is>
      </c>
      <c r="E3" s="24" t="inlineStr">
        <is>
          <t>Harborlight West</t>
        </is>
      </c>
      <c r="F3" s="24" t="inlineStr">
        <is>
          <t>Standard</t>
        </is>
      </c>
      <c r="G3" s="24" t="inlineStr">
        <is>
          <t>Morgan Reyes</t>
        </is>
      </c>
      <c r="H3" s="24" t="inlineStr">
        <is>
          <t>Jordan Lee</t>
        </is>
      </c>
      <c r="I3" s="24" t="inlineStr">
        <is>
          <t>Admit</t>
        </is>
      </c>
      <c r="J3" s="24" t="inlineStr">
        <is>
          <t>Accepted</t>
        </is>
      </c>
      <c r="K3" s="24" t="inlineStr">
        <is>
          <t>Enrolled</t>
        </is>
      </c>
      <c r="M3" s="20" t="inlineStr">
        <is>
          <t>Keep each list contiguous and do not leave blank rows inside a list.</t>
        </is>
      </c>
    </row>
    <row r="4" ht="32" customHeight="1">
      <c r="A4" s="23" t="inlineStr">
        <is>
          <t>Skilled Trades Bridge</t>
        </is>
      </c>
      <c r="B4" s="23" t="inlineStr">
        <is>
          <t>Healthcare Office Essentials</t>
        </is>
      </c>
      <c r="C4" s="23" t="inlineStr">
        <is>
          <t>Spring 2027</t>
        </is>
      </c>
      <c r="D4" s="23" t="inlineStr">
        <is>
          <t>Winter 2027</t>
        </is>
      </c>
      <c r="E4" s="23" t="inlineStr">
        <is>
          <t>Harborlight Technical Center</t>
        </is>
      </c>
      <c r="F4" s="23" t="inlineStr">
        <is>
          <t>Low</t>
        </is>
      </c>
      <c r="G4" s="23" t="inlineStr">
        <is>
          <t>Casey Nguyen</t>
        </is>
      </c>
      <c r="H4" s="23" t="inlineStr">
        <is>
          <t>Morgan Reyes</t>
        </is>
      </c>
      <c r="I4" s="23" t="inlineStr">
        <is>
          <t>Deny</t>
        </is>
      </c>
      <c r="J4" s="23" t="inlineStr">
        <is>
          <t>Declined</t>
        </is>
      </c>
      <c r="K4" s="23" t="inlineStr">
        <is>
          <t>Not Enrolled</t>
        </is>
      </c>
      <c r="M4" s="20" t="inlineStr">
        <is>
          <t>If values are added, update the related validation source.</t>
        </is>
      </c>
    </row>
    <row r="5" ht="32" customHeight="1">
      <c r="A5" s="24" t="inlineStr">
        <is>
          <t>Business Operations Certificate</t>
        </is>
      </c>
      <c r="B5" s="24" t="inlineStr">
        <is>
          <t>Skilled Trades Bridge</t>
        </is>
      </c>
      <c r="C5" s="24" t="inlineStr">
        <is>
          <t>Summer 2027</t>
        </is>
      </c>
      <c r="D5" s="24" t="inlineStr">
        <is>
          <t>Spring 2027</t>
        </is>
      </c>
      <c r="E5" s="24" t="inlineStr">
        <is>
          <t>Online</t>
        </is>
      </c>
      <c r="G5" s="24" t="inlineStr">
        <is>
          <t>Taylor Brooks</t>
        </is>
      </c>
      <c r="H5" s="24" t="inlineStr">
        <is>
          <t>Casey Nguyen</t>
        </is>
      </c>
      <c r="I5" s="24" t="inlineStr">
        <is>
          <t>Waitlist</t>
        </is>
      </c>
      <c r="J5" s="24" t="inlineStr">
        <is>
          <t>Not Applicable</t>
        </is>
      </c>
      <c r="K5" s="24" t="inlineStr">
        <is>
          <t>Deferred</t>
        </is>
      </c>
      <c r="M5" s="20" t="inlineStr">
        <is>
          <t>Drop-down menus should contain only approved values.</t>
        </is>
      </c>
    </row>
    <row r="6" ht="32" customHeight="1">
      <c r="B6" s="23" t="inlineStr">
        <is>
          <t>Business Operations Certificate</t>
        </is>
      </c>
      <c r="D6" s="23" t="inlineStr">
        <is>
          <t>Summer 2027</t>
        </is>
      </c>
      <c r="H6" s="23" t="inlineStr">
        <is>
          <t>Taylor Brooks</t>
        </is>
      </c>
      <c r="I6" s="23" t="inlineStr">
        <is>
          <t>Withdrawn</t>
        </is>
      </c>
      <c r="K6" s="23" t="inlineStr">
        <is>
          <t>Not Applicable</t>
        </is>
      </c>
      <c r="M6" s="20" t="inlineStr">
        <is>
          <t>Regenerate this workbook when controlled lists materially change.</t>
        </is>
      </c>
    </row>
  </sheetData>
  <autoFilter ref="A1:K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8"/>
  <sheetViews>
    <sheetView showGridLines="0" workbookViewId="0">
      <pane ySplit="1" topLeftCell="A2" activePane="bottomLeft" state="frozen"/>
      <selection pane="bottomLeft" activeCell="A1" sqref="A1"/>
    </sheetView>
  </sheetViews>
  <sheetFormatPr baseColWidth="8" defaultRowHeight="15"/>
  <cols>
    <col width="28" customWidth="1" min="1" max="1"/>
    <col width="100" customWidth="1" min="2" max="2"/>
  </cols>
  <sheetData>
    <row r="1" ht="30" customHeight="1">
      <c r="A1" s="14" t="inlineStr">
        <is>
          <t>Section or Field</t>
        </is>
      </c>
      <c r="B1" s="14" t="inlineStr">
        <is>
          <t>Guidance</t>
        </is>
      </c>
    </row>
    <row r="2" ht="42" customHeight="1">
      <c r="A2" s="25" t="inlineStr">
        <is>
          <t>Workbook Purpose</t>
        </is>
      </c>
      <c r="B2" s="26" t="inlineStr">
        <is>
          <t>Use this workbook to monitor admissions applications from receipt through decision, notification, response, and enrollment status.</t>
        </is>
      </c>
    </row>
    <row r="3" ht="42" customHeight="1">
      <c r="A3" s="27" t="inlineStr">
        <is>
          <t>Recommended Workflow 1</t>
        </is>
      </c>
      <c r="B3" s="28" t="inlineStr">
        <is>
          <t>Add one row per application in the Decision Register.</t>
        </is>
      </c>
    </row>
    <row r="4" ht="42" customHeight="1">
      <c r="A4" s="25" t="inlineStr">
        <is>
          <t>Recommended Workflow 2</t>
        </is>
      </c>
      <c r="B4" s="26" t="inlineStr">
        <is>
          <t>Assign a unique Application ID and an applicant alias.</t>
        </is>
      </c>
    </row>
    <row r="5" ht="42" customHeight="1">
      <c r="A5" s="27" t="inlineStr">
        <is>
          <t>Recommended Workflow 3</t>
        </is>
      </c>
      <c r="B5" s="28" t="inlineStr">
        <is>
          <t>Complete the required fields using the available drop-down lists.</t>
        </is>
      </c>
    </row>
    <row r="6" ht="42" customHeight="1">
      <c r="A6" s="25" t="inlineStr">
        <is>
          <t>Recommended Workflow 4</t>
        </is>
      </c>
      <c r="B6" s="26" t="inlineStr">
        <is>
          <t>Update Decision, Decision Date, and Notification Date as work progresses.</t>
        </is>
      </c>
    </row>
    <row r="7" ht="42" customHeight="1">
      <c r="A7" s="27" t="inlineStr">
        <is>
          <t>Recommended Workflow 5</t>
        </is>
      </c>
      <c r="B7" s="28" t="inlineStr">
        <is>
          <t>Record the applicant response and enrollment status when known.</t>
        </is>
      </c>
    </row>
    <row r="8" ht="42" customHeight="1">
      <c r="A8" s="25" t="inlineStr">
        <is>
          <t>Recommended Workflow 6</t>
        </is>
      </c>
      <c r="B8" s="26" t="inlineStr">
        <is>
          <t>Review Record Check and Action Alert before relying on dashboard totals.</t>
        </is>
      </c>
    </row>
    <row r="9" ht="42" customHeight="1">
      <c r="A9" s="27" t="inlineStr">
        <is>
          <t>Recommended Workflow 7</t>
        </is>
      </c>
      <c r="B9" s="28" t="inlineStr">
        <is>
          <t>Use the Dashboard filters and As of Date to review the current workload.</t>
        </is>
      </c>
    </row>
    <row r="10" ht="42" customHeight="1">
      <c r="A10" s="25" t="inlineStr">
        <is>
          <t>Input Conventions</t>
        </is>
      </c>
      <c r="B10" s="26" t="inlineStr">
        <is>
          <t>Enter dates using U.S. month/day/year order. Use Applicant Alias rather than unnecessary personal information. Do not store government identifiers, birth dates, addresses, phone numbers, email addresses, medical details, or demographic information. Keep notes brief and operational.</t>
        </is>
      </c>
    </row>
    <row r="11" ht="42" customHeight="1">
      <c r="A11" s="27" t="inlineStr">
        <is>
          <t>Formula Columns</t>
        </is>
      </c>
      <c r="B11" s="28" t="inlineStr">
        <is>
          <t>Do not type over Days to Decision, Notification Lag, Days Pending, Record Check, or Action Alert.</t>
        </is>
      </c>
    </row>
    <row r="12" ht="42" customHeight="1">
      <c r="A12" s="25" t="inlineStr">
        <is>
          <t>Application Received</t>
        </is>
      </c>
      <c r="B12" s="26" t="inlineStr">
        <is>
          <t>Date the application was first logged.</t>
        </is>
      </c>
    </row>
    <row r="13" ht="42" customHeight="1">
      <c r="A13" s="27" t="inlineStr">
        <is>
          <t>File Complete</t>
        </is>
      </c>
      <c r="B13" s="28" t="inlineStr">
        <is>
          <t>Date the required internal review materials were considered complete.</t>
        </is>
      </c>
    </row>
    <row r="14" ht="42" customHeight="1">
      <c r="A14" s="25" t="inlineStr">
        <is>
          <t>Decision Due Date</t>
        </is>
      </c>
      <c r="B14" s="26" t="inlineStr">
        <is>
          <t>Internal target date for an admissions decision.</t>
        </is>
      </c>
    </row>
    <row r="15" ht="42" customHeight="1">
      <c r="A15" s="27" t="inlineStr">
        <is>
          <t>Decision Date</t>
        </is>
      </c>
      <c r="B15" s="28" t="inlineStr">
        <is>
          <t>Date the decision was finalized.</t>
        </is>
      </c>
    </row>
    <row r="16" ht="42" customHeight="1">
      <c r="A16" s="25" t="inlineStr">
        <is>
          <t>Notification Date</t>
        </is>
      </c>
      <c r="B16" s="26" t="inlineStr">
        <is>
          <t>Date the decision was sent or communicated.</t>
        </is>
      </c>
    </row>
    <row r="17" ht="42" customHeight="1">
      <c r="A17" s="27" t="inlineStr">
        <is>
          <t>Applicant Response</t>
        </is>
      </c>
      <c r="B17" s="28" t="inlineStr">
        <is>
          <t>Current response to an admission offer; use Not Applicable where no response is expected.</t>
        </is>
      </c>
    </row>
    <row r="18" ht="42" customHeight="1">
      <c r="A18" s="25" t="inlineStr">
        <is>
          <t>Response Date</t>
        </is>
      </c>
      <c r="B18" s="26" t="inlineStr">
        <is>
          <t>Date an Accepted or Declined response was received.</t>
        </is>
      </c>
    </row>
    <row r="19" ht="42" customHeight="1">
      <c r="A19" s="27" t="inlineStr">
        <is>
          <t>Deposit Received Date</t>
        </is>
      </c>
      <c r="B19" s="28" t="inlineStr">
        <is>
          <t>Date an applicable enrollment deposit was recorded; leave blank when not applicable.</t>
        </is>
      </c>
    </row>
    <row r="20" ht="42" customHeight="1">
      <c r="A20" s="25" t="inlineStr">
        <is>
          <t>Last Reviewed</t>
        </is>
      </c>
      <c r="B20" s="26" t="inlineStr">
        <is>
          <t>Most recent date an admissions staff member reviewed the row.</t>
        </is>
      </c>
    </row>
    <row r="21" ht="42" customHeight="1">
      <c r="A21" s="27" t="inlineStr">
        <is>
          <t>Days to Decision</t>
        </is>
      </c>
      <c r="B21" s="28" t="inlineStr">
        <is>
          <t>Calendar days from application receipt through decision.</t>
        </is>
      </c>
    </row>
    <row r="22" ht="42" customHeight="1">
      <c r="A22" s="25" t="inlineStr">
        <is>
          <t>Notification Lag</t>
        </is>
      </c>
      <c r="B22" s="26" t="inlineStr">
        <is>
          <t>Calendar days from decision through notification.</t>
        </is>
      </c>
    </row>
    <row r="23" ht="42" customHeight="1">
      <c r="A23" s="27" t="inlineStr">
        <is>
          <t>Days Pending</t>
        </is>
      </c>
      <c r="B23" s="28" t="inlineStr">
        <is>
          <t>Calendar days from receipt through the selected Dashboard As of Date for Pending records.</t>
        </is>
      </c>
    </row>
    <row r="24" ht="42" customHeight="1">
      <c r="A24" s="25" t="inlineStr">
        <is>
          <t>Record Check</t>
        </is>
      </c>
      <c r="B24" s="26" t="inlineStr">
        <is>
          <t>First detected completeness or sequencing issue.</t>
        </is>
      </c>
    </row>
    <row r="25" ht="42" customHeight="1">
      <c r="A25" s="27" t="inlineStr">
        <is>
          <t>Action Alert</t>
        </is>
      </c>
      <c r="B25" s="28" t="inlineStr">
        <is>
          <t>Highest-priority operational action associated with the row.</t>
        </is>
      </c>
    </row>
    <row r="26" ht="42" customHeight="1">
      <c r="A26" s="25" t="inlineStr">
        <is>
          <t>Alert Priority</t>
        </is>
      </c>
      <c r="B26" s="26" t="inlineStr">
        <is>
          <t>Only the highest-priority alert is displayed for each row: 1. Fix record; 2. Decision overdue; 3. Decision due soon; 4. Send notification; 5. Notification delayed; 6. Follow up on response; 7. No action.</t>
        </is>
      </c>
    </row>
    <row r="27" ht="42" customHeight="1">
      <c r="A27" s="27" t="inlineStr">
        <is>
          <t>Dashboard Interpretation</t>
        </is>
      </c>
      <c r="B27" s="28" t="inlineStr">
        <is>
          <t>Dashboard metrics reflect the selected As of Date. Program, Term, and Reviewer can be set to All. Admission Rate includes only Admit and Deny outcomes. Average Days to Decision includes only records with both receipt and decision dates. Counts can change if the As of Date is moved backward or forward.</t>
        </is>
      </c>
    </row>
    <row r="28" ht="42" customHeight="1">
      <c r="A28" s="25" t="inlineStr">
        <is>
          <t>Fictional Data Notice</t>
        </is>
      </c>
      <c r="B28" s="26" t="inlineStr">
        <is>
          <t>Harborlight Learning Institute, all applicant aliases, programs, sites, reviewers, and example records in this workbook are fictional and are provided only to demonstrate workbook behavior.</t>
        </is>
      </c>
    </row>
  </sheetData>
  <autoFilter ref="A1:B28"/>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2026-09-06T03:08:35Z</dcterms:created>
  <dcterms:modified xmlns:dcterms="http://purl.org/dc/terms/" xmlns:xsi="http://www.w3.org/2001/XMLSchema-instance" xsi:type="dcterms:W3CDTF">2026-09-06T03:08:36+00:00Z</dcterms:modified>
</cp:coreProperties>
</file>