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Eligibility Review" sheetId="2" state="visible" r:id="rId2"/>
    <sheet xmlns:r="http://schemas.openxmlformats.org/officeDocument/2006/relationships" name="Criteria Setup" sheetId="3" state="visible" r:id="rId3"/>
    <sheet xmlns:r="http://schemas.openxmlformats.org/officeDocument/2006/relationships" name="Instructions" sheetId="4" state="visible" r:id="rId4"/>
  </sheets>
  <definedNames>
    <definedName name="_xlnm._FilterDatabase" localSheetId="0" hidden="1">'Dashboard'!$A$10:$B$14</definedName>
    <definedName name="_xlnm._FilterDatabase" localSheetId="1" hidden="1">'Eligibility Review'!$A$4:$W$104</definedName>
    <definedName name="_xlnm._FilterDatabase" localSheetId="2" hidden="1">'Criteria Setup'!$A$4:$M$101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mm/dd/yyyy"/>
    <numFmt numFmtId="165" formatCode="0.0%"/>
    <numFmt numFmtId="166" formatCode="0.0"/>
  </numFmts>
  <fonts count="15">
    <font>
      <name val="Calibri"/>
      <family val="2"/>
      <color theme="1"/>
      <sz val="11"/>
      <scheme val="minor"/>
    </font>
    <font>
      <name val="Aptos Display"/>
      <b val="1"/>
      <color rgb="00FFFFFF"/>
      <sz val="18"/>
    </font>
    <font>
      <name val="Aptos"/>
      <i val="1"/>
      <color rgb="00FFFFFF"/>
      <sz val="11"/>
    </font>
    <font>
      <name val="Aptos"/>
      <b val="1"/>
      <color rgb="00183B4E"/>
      <sz val="10"/>
    </font>
    <font>
      <name val="Aptos"/>
      <b val="1"/>
      <color rgb="00FFFFFF"/>
      <sz val="10"/>
    </font>
    <font>
      <name val="Aptos Display"/>
      <b val="1"/>
      <color rgb="00183B4E"/>
      <sz val="18"/>
    </font>
    <font>
      <name val="Aptos Display"/>
      <b val="1"/>
      <color rgb="00183B4E"/>
      <sz val="13"/>
    </font>
    <font>
      <name val="Aptos"/>
      <color rgb="0047585E"/>
      <sz val="9"/>
    </font>
    <font>
      <name val="Aptos"/>
      <color rgb="00233238"/>
      <sz val="10"/>
    </font>
    <font>
      <name val="Aptos"/>
      <i val="1"/>
      <color rgb="00183B4E"/>
      <sz val="10"/>
    </font>
    <font>
      <name val="Aptos"/>
      <b val="1"/>
      <i val="1"/>
      <color rgb="00B7473A"/>
      <sz val="10"/>
    </font>
    <font>
      <name val="Aptos"/>
      <b val="1"/>
      <color rgb="001F5D43"/>
      <sz val="10"/>
    </font>
    <font>
      <name val="Aptos"/>
      <b val="1"/>
      <color rgb="008A5A00"/>
      <sz val="10"/>
    </font>
    <font>
      <name val="Aptos"/>
      <b val="1"/>
      <color rgb="008F2F27"/>
      <sz val="10"/>
    </font>
    <font>
      <name val="Aptos"/>
      <color rgb="00425D68"/>
      <sz val="10"/>
    </font>
  </fonts>
  <fills count="9">
    <fill>
      <patternFill/>
    </fill>
    <fill>
      <patternFill patternType="gray125"/>
    </fill>
    <fill>
      <patternFill patternType="solid">
        <fgColor rgb="00183B4E"/>
      </patternFill>
    </fill>
    <fill>
      <patternFill patternType="solid">
        <fgColor rgb="002F6F73"/>
      </patternFill>
    </fill>
    <fill>
      <patternFill patternType="solid">
        <fgColor rgb="00E8F0F3"/>
      </patternFill>
    </fill>
    <fill>
      <patternFill patternType="solid">
        <fgColor rgb="00FFF1C9"/>
      </patternFill>
    </fill>
    <fill>
      <patternFill patternType="solid">
        <fgColor rgb="00DCEFE5"/>
      </patternFill>
    </fill>
    <fill>
      <patternFill patternType="solid">
        <fgColor rgb="00F8D7D4"/>
      </patternFill>
    </fill>
    <fill>
      <patternFill patternType="solid">
        <fgColor rgb="00E7EEF2"/>
      </patternFill>
    </fill>
  </fills>
  <borders count="6">
    <border>
      <left/>
      <right/>
      <top/>
      <bottom/>
      <diagonal/>
    </border>
    <border>
      <left style="thin">
        <color rgb="00C9D7D9"/>
      </left>
      <right style="thin">
        <color rgb="00C9D7D9"/>
      </right>
      <top style="thin">
        <color rgb="00C9D7D9"/>
      </top>
      <bottom style="thin">
        <color rgb="00C9D7D9"/>
      </bottom>
    </border>
    <border>
      <left/>
      <right/>
      <top style="thin">
        <color rgb="00C9D7D9"/>
      </top>
      <bottom/>
      <diagonal/>
    </border>
    <border>
      <left/>
      <right style="thin">
        <color rgb="00C9D7D9"/>
      </right>
      <top style="thin">
        <color rgb="00C9D7D9"/>
      </top>
      <bottom/>
      <diagonal/>
    </border>
    <border>
      <left/>
      <right/>
      <top style="thin">
        <color rgb="00C9D7D9"/>
      </top>
      <bottom style="thin">
        <color rgb="00C9D7D9"/>
      </bottom>
      <diagonal/>
    </border>
    <border>
      <left/>
      <right style="thin">
        <color rgb="00C9D7D9"/>
      </right>
      <top style="thin">
        <color rgb="00C9D7D9"/>
      </top>
      <bottom style="thin">
        <color rgb="00C9D7D9"/>
      </bottom>
      <diagonal/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3" borderId="0" applyAlignment="1" pivotButton="0" quotePrefix="0" xfId="0">
      <alignment horizontal="left" vertical="center"/>
    </xf>
    <xf numFmtId="0" fontId="3" fillId="0" borderId="0" pivotButton="0" quotePrefix="0" xfId="0"/>
    <xf numFmtId="164" fontId="0" fillId="4" borderId="1" pivotButton="0" quotePrefix="0" xfId="0"/>
    <xf numFmtId="0" fontId="4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/>
    </xf>
    <xf numFmtId="165" fontId="5" fillId="4" borderId="1" applyAlignment="1" pivotButton="0" quotePrefix="0" xfId="0">
      <alignment horizontal="center" vertical="center"/>
    </xf>
    <xf numFmtId="0" fontId="6" fillId="0" borderId="0" pivotButton="0" quotePrefix="0" xfId="0"/>
    <xf numFmtId="0" fontId="4" fillId="3" borderId="1" applyAlignment="1" pivotButton="0" quotePrefix="0" xfId="0">
      <alignment horizontal="center" vertical="center"/>
    </xf>
    <xf numFmtId="0" fontId="0" fillId="0" borderId="1" pivotButton="0" quotePrefix="0" xfId="0"/>
    <xf numFmtId="0" fontId="0" fillId="4" borderId="1" applyAlignment="1" pivotButton="0" quotePrefix="0" xfId="0">
      <alignment horizontal="center" vertical="center"/>
    </xf>
    <xf numFmtId="165" fontId="0" fillId="0" borderId="0" pivotButton="0" quotePrefix="0" xfId="0"/>
    <xf numFmtId="0" fontId="4" fillId="2" borderId="0" applyAlignment="1" pivotButton="0" quotePrefix="0" xfId="0">
      <alignment horizontal="left" vertical="center"/>
    </xf>
    <xf numFmtId="0" fontId="7" fillId="0" borderId="0" pivotButton="0" quotePrefix="0" xfId="0"/>
    <xf numFmtId="0" fontId="8" fillId="5" borderId="1" applyAlignment="1" pivotButton="0" quotePrefix="0" xfId="0">
      <alignment horizontal="left" vertical="center"/>
    </xf>
    <xf numFmtId="164" fontId="8" fillId="5" borderId="1" applyAlignment="1" pivotButton="0" quotePrefix="0" xfId="0">
      <alignment horizontal="left" vertical="center"/>
    </xf>
    <xf numFmtId="2" fontId="8" fillId="5" borderId="1" applyAlignment="1" pivotButton="0" quotePrefix="0" xfId="0">
      <alignment horizontal="left" vertical="center"/>
    </xf>
    <xf numFmtId="166" fontId="8" fillId="5" borderId="1" applyAlignment="1" pivotButton="0" quotePrefix="0" xfId="0">
      <alignment horizontal="left" vertical="center"/>
    </xf>
    <xf numFmtId="0" fontId="8" fillId="4" borderId="1" applyAlignment="1" pivotButton="0" quotePrefix="0" xfId="0">
      <alignment horizontal="center" vertical="center"/>
    </xf>
    <xf numFmtId="0" fontId="8" fillId="5" borderId="1" applyAlignment="1" pivotButton="0" quotePrefix="0" xfId="0">
      <alignment horizontal="left" vertical="top" wrapText="1"/>
    </xf>
    <xf numFmtId="0" fontId="0" fillId="5" borderId="1" applyAlignment="1" pivotButton="0" quotePrefix="0" xfId="0">
      <alignment horizontal="left" vertical="center"/>
    </xf>
    <xf numFmtId="2" fontId="0" fillId="5" borderId="1" applyAlignment="1" pivotButton="0" quotePrefix="0" xfId="0">
      <alignment horizontal="left" vertical="center"/>
    </xf>
    <xf numFmtId="166" fontId="0" fillId="5" borderId="1" applyAlignment="1" pivotButton="0" quotePrefix="0" xfId="0">
      <alignment horizontal="left" vertical="center"/>
    </xf>
    <xf numFmtId="0" fontId="9" fillId="0" borderId="0" applyAlignment="1" pivotButton="0" quotePrefix="0" xfId="0">
      <alignment horizontal="left" vertical="center"/>
    </xf>
    <xf numFmtId="0" fontId="4" fillId="3" borderId="1" applyAlignment="1" pivotButton="0" quotePrefix="0" xfId="0">
      <alignment horizontal="left" vertical="center"/>
    </xf>
    <xf numFmtId="0" fontId="8" fillId="0" borderId="0" applyAlignment="1" pivotButton="0" quotePrefix="0" xfId="0">
      <alignment horizontal="left" vertical="top" wrapText="1"/>
    </xf>
    <xf numFmtId="0" fontId="4" fillId="2" borderId="1" pivotButton="0" quotePrefix="0" xfId="0"/>
    <xf numFmtId="0" fontId="0" fillId="0" borderId="1" applyAlignment="1" pivotButton="0" quotePrefix="0" xfId="0">
      <alignment horizontal="left" vertical="top" wrapText="1"/>
    </xf>
    <xf numFmtId="0" fontId="10" fillId="0" borderId="0" applyAlignment="1" pivotButton="0" quotePrefix="0" xfId="0">
      <alignment horizontal="left" vertical="top" wrapText="1"/>
    </xf>
    <xf numFmtId="0" fontId="0" fillId="0" borderId="0" applyAlignment="1" pivotButton="0" quotePrefix="0" xfId="0">
      <alignment horizontal="left" vertical="top" wrapText="1"/>
    </xf>
    <xf numFmtId="0" fontId="11" fillId="6" borderId="1" pivotButton="0" quotePrefix="0" xfId="0"/>
    <xf numFmtId="0" fontId="12" fillId="5" borderId="1" pivotButton="0" quotePrefix="0" xfId="0"/>
    <xf numFmtId="0" fontId="13" fillId="7" borderId="1" pivotButton="0" quotePrefix="0" xfId="0"/>
    <xf numFmtId="0" fontId="14" fillId="8" borderId="1" pivotButton="0" quotePrefix="0" xfId="0"/>
    <xf numFmtId="0" fontId="8" fillId="5" borderId="1" pivotButton="0" quotePrefix="0" xfId="0"/>
    <xf numFmtId="166" fontId="8" fillId="5" borderId="1" applyAlignment="1" pivotButton="0" quotePrefix="0" xfId="0">
      <alignment horizontal="left" vertical="center"/>
    </xf>
    <xf numFmtId="166" fontId="0" fillId="5" borderId="1" applyAlignment="1" pivotButton="0" quotePrefix="0" xfId="0">
      <alignment horizontal="left" vertical="center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dxfs count="7">
    <dxf>
      <font>
        <name val="Aptos"/>
        <b val="1"/>
        <color rgb="008F2F27"/>
        <sz val="10"/>
      </font>
      <fill>
        <patternFill patternType="solid">
          <fgColor rgb="00F8D7D4"/>
        </patternFill>
      </fill>
    </dxf>
    <dxf>
      <font>
        <name val="Aptos"/>
        <b val="1"/>
        <color rgb="001F5D43"/>
        <sz val="10"/>
      </font>
      <fill>
        <patternFill patternType="solid">
          <fgColor rgb="00DCEFE5"/>
        </patternFill>
      </fill>
    </dxf>
    <dxf>
      <font>
        <name val="Aptos"/>
        <b val="1"/>
        <color rgb="008A5A00"/>
        <sz val="10"/>
      </font>
      <fill>
        <patternFill patternType="solid">
          <fgColor rgb="00FFF1C9"/>
        </patternFill>
      </fill>
    </dxf>
    <dxf>
      <font>
        <name val="Aptos"/>
        <color rgb="00425D68"/>
        <sz val="10"/>
      </font>
      <fill>
        <patternFill patternType="solid">
          <fgColor rgb="00E7EEF2"/>
        </patternFill>
      </fill>
    </dxf>
    <dxf>
      <font>
        <name val="Aptos"/>
        <color rgb="00425D68"/>
        <sz val="10"/>
      </font>
      <fill>
        <patternFill patternType="solid">
          <fgColor rgb="00E5E7E9"/>
        </patternFill>
      </fill>
    </dxf>
    <dxf>
      <font>
        <name val="Aptos"/>
        <b val="1"/>
        <color rgb="008F2F27"/>
        <sz val="10"/>
      </font>
      <fill>
        <patternFill patternType="solid">
          <fgColor rgb="00FCE4C5"/>
        </patternFill>
      </fill>
    </dxf>
    <dxf>
      <font>
        <name val="Aptos"/>
        <b val="1"/>
        <color rgb="008A5A00"/>
        <sz val="10"/>
      </font>
      <fill>
        <patternFill patternType="solid">
          <fgColor rgb="00FCE4C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Applications by Eligibility Result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'Dashboard'!B10</f>
            </strRef>
          </tx>
          <spPr>
            <a:ln xmlns:a="http://schemas.openxmlformats.org/drawingml/2006/main">
              <a:prstDash val="solid"/>
            </a:ln>
          </spPr>
          <cat>
            <numRef>
              <f>'Dashboard'!$A$11:$A$14</f>
            </numRef>
          </cat>
          <val>
            <numRef>
              <f>'Dashboard'!$B$11:$B$14</f>
            </numRef>
          </val>
        </ser>
        <dLbls>
          <numFmt formatCode="0"/>
          <showVal val="1"/>
        </dLbls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Result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Applications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Applications by Program and Result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'Dashboard'!C18</f>
            </strRef>
          </tx>
          <spPr>
            <a:ln xmlns:a="http://schemas.openxmlformats.org/drawingml/2006/main">
              <a:prstDash val="solid"/>
            </a:ln>
          </spPr>
          <cat>
            <numRef>
              <f>'Dashboard'!$A$19:$A$22</f>
            </numRef>
          </cat>
          <val>
            <numRef>
              <f>'Dashboard'!$C$19:$C$22</f>
            </numRef>
          </val>
        </ser>
        <ser>
          <idx val="1"/>
          <order val="1"/>
          <tx>
            <strRef>
              <f>'Dashboard'!D18</f>
            </strRef>
          </tx>
          <spPr>
            <a:ln xmlns:a="http://schemas.openxmlformats.org/drawingml/2006/main">
              <a:prstDash val="solid"/>
            </a:ln>
          </spPr>
          <cat>
            <numRef>
              <f>'Dashboard'!$A$19:$A$22</f>
            </numRef>
          </cat>
          <val>
            <numRef>
              <f>'Dashboard'!$D$19:$D$22</f>
            </numRef>
          </val>
        </ser>
        <ser>
          <idx val="2"/>
          <order val="2"/>
          <tx>
            <strRef>
              <f>'Dashboard'!E18</f>
            </strRef>
          </tx>
          <spPr>
            <a:ln xmlns:a="http://schemas.openxmlformats.org/drawingml/2006/main">
              <a:prstDash val="solid"/>
            </a:ln>
          </spPr>
          <cat>
            <numRef>
              <f>'Dashboard'!$A$19:$A$22</f>
            </numRef>
          </cat>
          <val>
            <numRef>
              <f>'Dashboard'!$E$19:$E$22</f>
            </numRef>
          </val>
        </ser>
        <ser>
          <idx val="3"/>
          <order val="3"/>
          <tx>
            <strRef>
              <f>'Dashboard'!F18</f>
            </strRef>
          </tx>
          <spPr>
            <a:ln xmlns:a="http://schemas.openxmlformats.org/drawingml/2006/main">
              <a:prstDash val="solid"/>
            </a:ln>
          </spPr>
          <cat>
            <numRef>
              <f>'Dashboard'!$A$19:$A$22</f>
            </numRef>
          </cat>
          <val>
            <numRef>
              <f>'Dashboard'!$F$19:$F$22</f>
            </numRef>
          </val>
        </ser>
        <gapWidth val="150"/>
        <overlap val="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Applications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Program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3</col>
      <colOff>0</colOff>
      <row>8</row>
      <rowOff>0</rowOff>
    </from>
    <ext cx="4860000" cy="259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8</col>
      <colOff>0</colOff>
      <row>17</row>
      <rowOff>0</rowOff>
    </from>
    <ext cx="4860000" cy="2951999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lProgramSummary" displayName="tblProgramSummary" ref="A18:G22" headerRowCount="1">
  <autoFilter ref="A18:G22"/>
  <tableColumns count="7">
    <tableColumn id="1" name="Program"/>
    <tableColumn id="2" name="Total Applications"/>
    <tableColumn id="3" name="Eligible"/>
    <tableColumn id="4" name="Not Eligible"/>
    <tableColumn id="5" name="Incomplete"/>
    <tableColumn id="6" name="Needs Data"/>
    <tableColumn id="7" name="Eligibility Rate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blReview" displayName="tblReview" ref="A4:W104" headerRowCount="1">
  <autoFilter ref="A4:W104"/>
  <tableColumns count="23">
    <tableColumn id="1" name="Application ID*"/>
    <tableColumn id="2" name="Applicant Alias"/>
    <tableColumn id="3" name="Program*"/>
    <tableColumn id="4" name="Entry Term*"/>
    <tableColumn id="5" name="Submitted Date*"/>
    <tableColumn id="6" name="GPA"/>
    <tableColumn id="7" name="Prerequisite Credits"/>
    <tableColumn id="8" name="Test Status"/>
    <tableColumn id="9" name="Test Score"/>
    <tableColumn id="10" name="Essay Status"/>
    <tableColumn id="11" name="References Received"/>
    <tableColumn id="12" name="Transcript Status"/>
    <tableColumn id="13" name="Criteria Key"/>
    <tableColumn id="14" name="Data Check"/>
    <tableColumn id="15" name="GPA Check"/>
    <tableColumn id="16" name="Prerequisite Check"/>
    <tableColumn id="17" name="Test Check"/>
    <tableColumn id="18" name="Essay Check"/>
    <tableColumn id="19" name="Reference Check"/>
    <tableColumn id="20" name="Transcript Check"/>
    <tableColumn id="21" name="Eligibility Result"/>
    <tableColumn id="22" name="Reviewer Note"/>
    <tableColumn id="23" name="Last Reviewed Date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tblCriteria" displayName="tblCriteria" ref="A4:M101" headerRowCount="1">
  <autoFilter ref="A4:M101"/>
  <tableColumns count="13">
    <tableColumn id="1" name="Criteria Key"/>
    <tableColumn id="2" name="Active"/>
    <tableColumn id="3" name="Program"/>
    <tableColumn id="4" name="Entry Term"/>
    <tableColumn id="5" name="Minimum GPA"/>
    <tableColumn id="6" name="Minimum Prerequisite Credits"/>
    <tableColumn id="7" name="Test Required"/>
    <tableColumn id="8" name="Minimum Test Score"/>
    <tableColumn id="9" name="Test Waiver Allowed"/>
    <tableColumn id="10" name="Essay Required"/>
    <tableColumn id="11" name="References Required"/>
    <tableColumn id="12" name="Transcript Required"/>
    <tableColumn id="13" name="Setup Check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Relationship Type="http://schemas.openxmlformats.org/officeDocument/2006/relationships/table" Target="/xl/tables/table1.xml" Id="rId2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101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9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 ht="29" customHeight="1">
      <c r="A1" s="1" t="inlineStr">
        <is>
          <t>Admissions Eligibility Review Matrix</t>
        </is>
      </c>
    </row>
    <row r="2" ht="22" customHeight="1">
      <c r="A2" s="2" t="inlineStr">
        <is>
          <t>Northstar Learning Institute — Preliminary eligibility screening</t>
        </is>
      </c>
    </row>
    <row r="3">
      <c r="A3" s="3" t="inlineStr">
        <is>
          <t>As of</t>
        </is>
      </c>
      <c r="B3" s="4">
        <f>TODAY()</f>
        <v/>
      </c>
    </row>
    <row r="4"/>
    <row r="5" ht="34" customHeight="1">
      <c r="A5" s="5" t="inlineStr">
        <is>
          <t>Total Applications</t>
        </is>
      </c>
      <c r="B5" s="5" t="inlineStr">
        <is>
          <t>Eligible</t>
        </is>
      </c>
      <c r="C5" s="5" t="inlineStr">
        <is>
          <t>Not Eligible</t>
        </is>
      </c>
      <c r="D5" s="5" t="inlineStr">
        <is>
          <t>Incomplete</t>
        </is>
      </c>
      <c r="E5" s="5" t="inlineStr">
        <is>
          <t>Needs Data</t>
        </is>
      </c>
      <c r="F5" s="5" t="inlineStr">
        <is>
          <t>Completion Rate</t>
        </is>
      </c>
      <c r="G5" s="5" t="inlineStr">
        <is>
          <t>Overdue Open Reviews</t>
        </is>
      </c>
      <c r="H5" s="5" t="inlineStr">
        <is>
          <t>Duplicate IDs</t>
        </is>
      </c>
    </row>
    <row r="6" ht="34" customHeight="1">
      <c r="A6" s="6">
        <f>COUNTIF(tblReview[Application ID*],"&lt;&gt;")</f>
        <v/>
      </c>
      <c r="B6" s="6">
        <f>COUNTIF(tblReview[Eligibility Result],"Eligible")</f>
        <v/>
      </c>
      <c r="C6" s="6">
        <f>COUNTIF(tblReview[Eligibility Result],"Not Eligible")</f>
        <v/>
      </c>
      <c r="D6" s="6">
        <f>COUNTIF(tblReview[Eligibility Result],"Incomplete")</f>
        <v/>
      </c>
      <c r="E6" s="6">
        <f>COUNTIF(tblReview[Eligibility Result],"Needs Data")</f>
        <v/>
      </c>
      <c r="F6" s="7">
        <f>IF(A6=0,0,(B6+C6)/A6)</f>
        <v/>
      </c>
      <c r="G6" s="6">
        <f>COUNTIFS(tblReview[Application ID*],"&lt;&gt;",tblReview[Submitted Date*],"&lt;"&amp;TODAY()-14,tblReview[Eligibility Result],"Incomplete")+COUNTIFS(tblReview[Application ID*],"&lt;&gt;",tblReview[Submitted Date*],"&lt;"&amp;TODAY()-14,tblReview[Eligibility Result],"Needs Data")</f>
        <v/>
      </c>
      <c r="H6" s="6">
        <f>COUNTIF(tblReview[Data Check],"Duplicate Application ID")</f>
        <v/>
      </c>
    </row>
    <row r="7"/>
    <row r="8">
      <c r="A8" s="8" t="inlineStr">
        <is>
          <t>Outcome Overview</t>
        </is>
      </c>
    </row>
    <row r="9"/>
    <row r="10">
      <c r="A10" s="9" t="inlineStr">
        <is>
          <t>Eligibility Result</t>
        </is>
      </c>
      <c r="B10" s="9" t="inlineStr">
        <is>
          <t>Application Count</t>
        </is>
      </c>
    </row>
    <row r="11">
      <c r="A11" s="10" t="inlineStr">
        <is>
          <t>Eligible</t>
        </is>
      </c>
      <c r="B11" s="11">
        <f>COUNTIF(tblReview[Eligibility Result],A11)</f>
        <v/>
      </c>
    </row>
    <row r="12">
      <c r="A12" s="10" t="inlineStr">
        <is>
          <t>Not Eligible</t>
        </is>
      </c>
      <c r="B12" s="11">
        <f>COUNTIF(tblReview[Eligibility Result],A12)</f>
        <v/>
      </c>
    </row>
    <row r="13">
      <c r="A13" s="10" t="inlineStr">
        <is>
          <t>Incomplete</t>
        </is>
      </c>
      <c r="B13" s="11">
        <f>COUNTIF(tblReview[Eligibility Result],A13)</f>
        <v/>
      </c>
    </row>
    <row r="14">
      <c r="A14" s="10" t="inlineStr">
        <is>
          <t>Needs Data</t>
        </is>
      </c>
      <c r="B14" s="11">
        <f>COUNTIF(tblReview[Eligibility Result],A14)</f>
        <v/>
      </c>
    </row>
    <row r="15"/>
    <row r="16"/>
    <row r="17"/>
    <row r="18">
      <c r="A18" t="inlineStr">
        <is>
          <t>Program</t>
        </is>
      </c>
      <c r="B18" t="inlineStr">
        <is>
          <t>Total Applications</t>
        </is>
      </c>
      <c r="C18" t="inlineStr">
        <is>
          <t>Eligible</t>
        </is>
      </c>
      <c r="D18" t="inlineStr">
        <is>
          <t>Not Eligible</t>
        </is>
      </c>
      <c r="E18" t="inlineStr">
        <is>
          <t>Incomplete</t>
        </is>
      </c>
      <c r="F18" t="inlineStr">
        <is>
          <t>Needs Data</t>
        </is>
      </c>
      <c r="G18" t="inlineStr">
        <is>
          <t>Eligibility Rate</t>
        </is>
      </c>
    </row>
    <row r="19">
      <c r="A19" t="inlineStr">
        <is>
          <t>Applied Data Analytics Certificate</t>
        </is>
      </c>
      <c r="B19">
        <f>COUNTIFS(tblReview[Program*],[@Program],tblReview[Application ID*],"&lt;&gt;")</f>
        <v/>
      </c>
      <c r="C19">
        <f>COUNTIFS(tblReview[Program*],[@Program],tblReview[Eligibility Result],"Eligible")</f>
        <v/>
      </c>
      <c r="D19">
        <f>COUNTIFS(tblReview[Program*],[@Program],tblReview[Eligibility Result],"Not Eligible")</f>
        <v/>
      </c>
      <c r="E19">
        <f>COUNTIFS(tblReview[Program*],[@Program],tblReview[Eligibility Result],"Incomplete")</f>
        <v/>
      </c>
      <c r="F19">
        <f>COUNTIFS(tblReview[Program*],[@Program],tblReview[Eligibility Result],"Needs Data")</f>
        <v/>
      </c>
      <c r="G19" s="12">
        <f>IF([@[Total Applications]]=0,0,[@Eligible]/[@[Total Applications]])</f>
        <v/>
      </c>
    </row>
    <row r="20">
      <c r="A20" t="inlineStr">
        <is>
          <t>Business Operations Diploma</t>
        </is>
      </c>
      <c r="B20">
        <f>COUNTIFS(tblReview[Program*],[@Program],tblReview[Application ID*],"&lt;&gt;")</f>
        <v/>
      </c>
      <c r="C20">
        <f>COUNTIFS(tblReview[Program*],[@Program],tblReview[Eligibility Result],"Eligible")</f>
        <v/>
      </c>
      <c r="D20">
        <f>COUNTIFS(tblReview[Program*],[@Program],tblReview[Eligibility Result],"Not Eligible")</f>
        <v/>
      </c>
      <c r="E20">
        <f>COUNTIFS(tblReview[Program*],[@Program],tblReview[Eligibility Result],"Incomplete")</f>
        <v/>
      </c>
      <c r="F20">
        <f>COUNTIFS(tblReview[Program*],[@Program],tblReview[Eligibility Result],"Needs Data")</f>
        <v/>
      </c>
      <c r="G20" s="12">
        <f>IF([@[Total Applications]]=0,0,[@Eligible]/[@[Total Applications]])</f>
        <v/>
      </c>
    </row>
    <row r="21">
      <c r="A21" t="inlineStr">
        <is>
          <t>Health Services Administration Certificate</t>
        </is>
      </c>
      <c r="B21">
        <f>COUNTIFS(tblReview[Program*],[@Program],tblReview[Application ID*],"&lt;&gt;")</f>
        <v/>
      </c>
      <c r="C21">
        <f>COUNTIFS(tblReview[Program*],[@Program],tblReview[Eligibility Result],"Eligible")</f>
        <v/>
      </c>
      <c r="D21">
        <f>COUNTIFS(tblReview[Program*],[@Program],tblReview[Eligibility Result],"Not Eligible")</f>
        <v/>
      </c>
      <c r="E21">
        <f>COUNTIFS(tblReview[Program*],[@Program],tblReview[Eligibility Result],"Incomplete")</f>
        <v/>
      </c>
      <c r="F21">
        <f>COUNTIFS(tblReview[Program*],[@Program],tblReview[Eligibility Result],"Needs Data")</f>
        <v/>
      </c>
      <c r="G21" s="12">
        <f>IF([@[Total Applications]]=0,0,[@Eligible]/[@[Total Applications]])</f>
        <v/>
      </c>
    </row>
    <row r="22">
      <c r="A22" t="inlineStr">
        <is>
          <t>Instructional Design Certificate</t>
        </is>
      </c>
      <c r="B22">
        <f>COUNTIFS(tblReview[Program*],[@Program],tblReview[Application ID*],"&lt;&gt;")</f>
        <v/>
      </c>
      <c r="C22">
        <f>COUNTIFS(tblReview[Program*],[@Program],tblReview[Eligibility Result],"Eligible")</f>
        <v/>
      </c>
      <c r="D22">
        <f>COUNTIFS(tblReview[Program*],[@Program],tblReview[Eligibility Result],"Not Eligible")</f>
        <v/>
      </c>
      <c r="E22">
        <f>COUNTIFS(tblReview[Program*],[@Program],tblReview[Eligibility Result],"Incomplete")</f>
        <v/>
      </c>
      <c r="F22">
        <f>COUNTIFS(tblReview[Program*],[@Program],tblReview[Eligibility Result],"Needs Data")</f>
        <v/>
      </c>
      <c r="G22" s="12">
        <f>IF([@[Total Applications]]=0,0,[@Eligible]/[@[Total Applications]])</f>
        <v/>
      </c>
    </row>
    <row r="23">
      <c r="C23">
        <f>""</f>
        <v/>
      </c>
      <c r="D23">
        <f>""</f>
        <v/>
      </c>
      <c r="E23">
        <f>""</f>
        <v/>
      </c>
      <c r="F23">
        <f>""</f>
        <v/>
      </c>
      <c r="G23">
        <f>""</f>
        <v/>
      </c>
    </row>
    <row r="24">
      <c r="C24">
        <f>""</f>
        <v/>
      </c>
      <c r="D24">
        <f>""</f>
        <v/>
      </c>
      <c r="E24">
        <f>""</f>
        <v/>
      </c>
      <c r="F24">
        <f>""</f>
        <v/>
      </c>
      <c r="G24">
        <f>""</f>
        <v/>
      </c>
    </row>
    <row r="25">
      <c r="C25">
        <f>""</f>
        <v/>
      </c>
      <c r="D25">
        <f>""</f>
        <v/>
      </c>
      <c r="E25">
        <f>""</f>
        <v/>
      </c>
      <c r="F25">
        <f>""</f>
        <v/>
      </c>
      <c r="G25">
        <f>""</f>
        <v/>
      </c>
    </row>
    <row r="26">
      <c r="C26">
        <f>""</f>
        <v/>
      </c>
      <c r="D26">
        <f>""</f>
        <v/>
      </c>
      <c r="E26">
        <f>""</f>
        <v/>
      </c>
      <c r="F26">
        <f>""</f>
        <v/>
      </c>
      <c r="G26">
        <f>""</f>
        <v/>
      </c>
    </row>
    <row r="27">
      <c r="A27" s="13" t="inlineStr">
        <is>
          <t>Review Alerts</t>
        </is>
      </c>
      <c r="C27">
        <f>""</f>
        <v/>
      </c>
      <c r="D27">
        <f>""</f>
        <v/>
      </c>
      <c r="E27">
        <f>""</f>
        <v/>
      </c>
      <c r="F27">
        <f>""</f>
        <v/>
      </c>
      <c r="G27">
        <f>""</f>
        <v/>
      </c>
    </row>
    <row r="28">
      <c r="A28" s="10" t="inlineStr">
        <is>
          <t>Missing or inactive criteria</t>
        </is>
      </c>
      <c r="B28" s="11">
        <f>COUNTIF(tblReview[Data Check],"Criteria Missing or Inactive")</f>
        <v/>
      </c>
      <c r="C28">
        <f>""</f>
        <v/>
      </c>
      <c r="D28">
        <f>""</f>
        <v/>
      </c>
      <c r="E28">
        <f>""</f>
        <v/>
      </c>
      <c r="F28">
        <f>""</f>
        <v/>
      </c>
      <c r="G28">
        <f>""</f>
        <v/>
      </c>
    </row>
    <row r="29">
      <c r="A29" s="10" t="inlineStr">
        <is>
          <t>Duplicate application IDs</t>
        </is>
      </c>
      <c r="B29" s="11">
        <f>COUNTIF(tblReview[Data Check],"Duplicate Application ID")</f>
        <v/>
      </c>
      <c r="C29">
        <f>""</f>
        <v/>
      </c>
      <c r="D29">
        <f>""</f>
        <v/>
      </c>
      <c r="E29">
        <f>""</f>
        <v/>
      </c>
      <c r="F29">
        <f>""</f>
        <v/>
      </c>
      <c r="G29">
        <f>""</f>
        <v/>
      </c>
    </row>
    <row r="30">
      <c r="A30" s="10" t="inlineStr">
        <is>
          <t>Resolved rows missing a review date</t>
        </is>
      </c>
      <c r="B30" s="11">
        <f>COUNTIFS(tblReview[Eligibility Result],"Eligible",tblReview[Last Reviewed Date],"")+COUNTIFS(tblReview[Eligibility Result],"Not Eligible",tblReview[Last Reviewed Date],"")</f>
        <v/>
      </c>
      <c r="C30">
        <f>""</f>
        <v/>
      </c>
      <c r="D30">
        <f>""</f>
        <v/>
      </c>
      <c r="E30">
        <f>""</f>
        <v/>
      </c>
      <c r="F30">
        <f>""</f>
        <v/>
      </c>
      <c r="G30">
        <f>""</f>
        <v/>
      </c>
    </row>
    <row r="31">
      <c r="A31" s="10" t="inlineStr">
        <is>
          <t>Application rows missing a program or entry term</t>
        </is>
      </c>
      <c r="B31" s="11">
        <f>COUNTIFS(tblReview[Application ID*],"&lt;&gt;",tblReview[Program*],"")+COUNTIFS(tblReview[Application ID*],"&lt;&gt;",tblReview[Entry Term*],"")</f>
        <v/>
      </c>
      <c r="C31">
        <f>""</f>
        <v/>
      </c>
      <c r="D31">
        <f>""</f>
        <v/>
      </c>
      <c r="E31">
        <f>""</f>
        <v/>
      </c>
      <c r="F31">
        <f>""</f>
        <v/>
      </c>
      <c r="G31">
        <f>""</f>
        <v/>
      </c>
    </row>
    <row r="32">
      <c r="A32" s="10" t="inlineStr">
        <is>
          <t>Criteria rows with setup errors</t>
        </is>
      </c>
      <c r="B32" s="11">
        <f>COUNTIF(tblCriteria[Setup Check],"&lt;&gt;OK")-COUNTIF(tblCriteria[Setup Check],"")</f>
        <v/>
      </c>
      <c r="C32">
        <f>""</f>
        <v/>
      </c>
      <c r="D32">
        <f>""</f>
        <v/>
      </c>
      <c r="E32">
        <f>""</f>
        <v/>
      </c>
      <c r="F32">
        <f>""</f>
        <v/>
      </c>
      <c r="G32">
        <f>""</f>
        <v/>
      </c>
    </row>
    <row r="33">
      <c r="B33">
        <f>""</f>
        <v/>
      </c>
      <c r="C33">
        <f>""</f>
        <v/>
      </c>
      <c r="D33">
        <f>""</f>
        <v/>
      </c>
      <c r="E33">
        <f>""</f>
        <v/>
      </c>
      <c r="F33">
        <f>""</f>
        <v/>
      </c>
      <c r="G33">
        <f>""</f>
        <v/>
      </c>
    </row>
    <row r="34">
      <c r="B34">
        <f>""</f>
        <v/>
      </c>
      <c r="C34">
        <f>""</f>
        <v/>
      </c>
      <c r="D34">
        <f>""</f>
        <v/>
      </c>
      <c r="E34">
        <f>""</f>
        <v/>
      </c>
      <c r="F34">
        <f>""</f>
        <v/>
      </c>
      <c r="G34">
        <f>""</f>
        <v/>
      </c>
    </row>
    <row r="35">
      <c r="B35">
        <f>""</f>
        <v/>
      </c>
      <c r="C35">
        <f>""</f>
        <v/>
      </c>
      <c r="D35">
        <f>""</f>
        <v/>
      </c>
      <c r="E35">
        <f>""</f>
        <v/>
      </c>
      <c r="F35">
        <f>""</f>
        <v/>
      </c>
      <c r="G35">
        <f>""</f>
        <v/>
      </c>
    </row>
    <row r="36">
      <c r="B36">
        <f>""</f>
        <v/>
      </c>
      <c r="C36">
        <f>""</f>
        <v/>
      </c>
      <c r="D36">
        <f>""</f>
        <v/>
      </c>
      <c r="E36">
        <f>""</f>
        <v/>
      </c>
      <c r="F36">
        <f>""</f>
        <v/>
      </c>
      <c r="G36">
        <f>""</f>
        <v/>
      </c>
    </row>
    <row r="37">
      <c r="B37">
        <f>""</f>
        <v/>
      </c>
      <c r="C37">
        <f>""</f>
        <v/>
      </c>
      <c r="D37">
        <f>""</f>
        <v/>
      </c>
      <c r="E37">
        <f>""</f>
        <v/>
      </c>
      <c r="F37">
        <f>""</f>
        <v/>
      </c>
      <c r="G37">
        <f>""</f>
        <v/>
      </c>
    </row>
    <row r="38">
      <c r="B38">
        <f>""</f>
        <v/>
      </c>
      <c r="C38">
        <f>""</f>
        <v/>
      </c>
      <c r="D38">
        <f>""</f>
        <v/>
      </c>
      <c r="E38">
        <f>""</f>
        <v/>
      </c>
      <c r="F38">
        <f>""</f>
        <v/>
      </c>
      <c r="G38">
        <f>""</f>
        <v/>
      </c>
    </row>
    <row r="39">
      <c r="B39">
        <f>""</f>
        <v/>
      </c>
      <c r="C39">
        <f>""</f>
        <v/>
      </c>
      <c r="D39">
        <f>""</f>
        <v/>
      </c>
      <c r="E39">
        <f>""</f>
        <v/>
      </c>
      <c r="F39">
        <f>""</f>
        <v/>
      </c>
      <c r="G39">
        <f>""</f>
        <v/>
      </c>
    </row>
    <row r="40">
      <c r="B40">
        <f>""</f>
        <v/>
      </c>
      <c r="C40">
        <f>""</f>
        <v/>
      </c>
      <c r="D40">
        <f>""</f>
        <v/>
      </c>
      <c r="E40">
        <f>""</f>
        <v/>
      </c>
      <c r="F40">
        <f>""</f>
        <v/>
      </c>
      <c r="G40">
        <f>""</f>
        <v/>
      </c>
    </row>
    <row r="41">
      <c r="B41">
        <f>""</f>
        <v/>
      </c>
      <c r="C41">
        <f>""</f>
        <v/>
      </c>
      <c r="D41">
        <f>""</f>
        <v/>
      </c>
      <c r="E41">
        <f>""</f>
        <v/>
      </c>
      <c r="F41">
        <f>""</f>
        <v/>
      </c>
      <c r="G41">
        <f>""</f>
        <v/>
      </c>
    </row>
    <row r="42">
      <c r="B42">
        <f>""</f>
        <v/>
      </c>
      <c r="C42">
        <f>""</f>
        <v/>
      </c>
      <c r="D42">
        <f>""</f>
        <v/>
      </c>
      <c r="E42">
        <f>""</f>
        <v/>
      </c>
      <c r="F42">
        <f>""</f>
        <v/>
      </c>
      <c r="G42">
        <f>""</f>
        <v/>
      </c>
    </row>
    <row r="43">
      <c r="B43">
        <f>""</f>
        <v/>
      </c>
      <c r="C43">
        <f>""</f>
        <v/>
      </c>
      <c r="D43">
        <f>""</f>
        <v/>
      </c>
      <c r="E43">
        <f>""</f>
        <v/>
      </c>
      <c r="F43">
        <f>""</f>
        <v/>
      </c>
      <c r="G43">
        <f>""</f>
        <v/>
      </c>
    </row>
    <row r="44">
      <c r="B44">
        <f>""</f>
        <v/>
      </c>
      <c r="C44">
        <f>""</f>
        <v/>
      </c>
      <c r="D44">
        <f>""</f>
        <v/>
      </c>
      <c r="E44">
        <f>""</f>
        <v/>
      </c>
      <c r="F44">
        <f>""</f>
        <v/>
      </c>
      <c r="G44">
        <f>""</f>
        <v/>
      </c>
    </row>
    <row r="45">
      <c r="B45">
        <f>""</f>
        <v/>
      </c>
      <c r="C45">
        <f>""</f>
        <v/>
      </c>
      <c r="D45">
        <f>""</f>
        <v/>
      </c>
      <c r="E45">
        <f>""</f>
        <v/>
      </c>
      <c r="F45">
        <f>""</f>
        <v/>
      </c>
      <c r="G45">
        <f>""</f>
        <v/>
      </c>
    </row>
    <row r="46">
      <c r="B46">
        <f>""</f>
        <v/>
      </c>
      <c r="C46">
        <f>""</f>
        <v/>
      </c>
      <c r="D46">
        <f>""</f>
        <v/>
      </c>
      <c r="E46">
        <f>""</f>
        <v/>
      </c>
      <c r="F46">
        <f>""</f>
        <v/>
      </c>
      <c r="G46">
        <f>""</f>
        <v/>
      </c>
    </row>
    <row r="47">
      <c r="B47">
        <f>""</f>
        <v/>
      </c>
      <c r="C47">
        <f>""</f>
        <v/>
      </c>
      <c r="D47">
        <f>""</f>
        <v/>
      </c>
      <c r="E47">
        <f>""</f>
        <v/>
      </c>
      <c r="F47">
        <f>""</f>
        <v/>
      </c>
      <c r="G47">
        <f>""</f>
        <v/>
      </c>
    </row>
    <row r="48">
      <c r="B48">
        <f>""</f>
        <v/>
      </c>
      <c r="C48">
        <f>""</f>
        <v/>
      </c>
      <c r="D48">
        <f>""</f>
        <v/>
      </c>
      <c r="E48">
        <f>""</f>
        <v/>
      </c>
      <c r="F48">
        <f>""</f>
        <v/>
      </c>
      <c r="G48">
        <f>""</f>
        <v/>
      </c>
    </row>
    <row r="49">
      <c r="B49">
        <f>""</f>
        <v/>
      </c>
      <c r="C49">
        <f>""</f>
        <v/>
      </c>
      <c r="D49">
        <f>""</f>
        <v/>
      </c>
      <c r="E49">
        <f>""</f>
        <v/>
      </c>
      <c r="F49">
        <f>""</f>
        <v/>
      </c>
      <c r="G49">
        <f>""</f>
        <v/>
      </c>
    </row>
    <row r="50">
      <c r="B50">
        <f>""</f>
        <v/>
      </c>
      <c r="C50">
        <f>""</f>
        <v/>
      </c>
      <c r="D50">
        <f>""</f>
        <v/>
      </c>
      <c r="E50">
        <f>""</f>
        <v/>
      </c>
      <c r="F50">
        <f>""</f>
        <v/>
      </c>
      <c r="G50">
        <f>""</f>
        <v/>
      </c>
    </row>
    <row r="51">
      <c r="B51">
        <f>""</f>
        <v/>
      </c>
      <c r="C51">
        <f>""</f>
        <v/>
      </c>
      <c r="D51">
        <f>""</f>
        <v/>
      </c>
      <c r="E51">
        <f>""</f>
        <v/>
      </c>
      <c r="F51">
        <f>""</f>
        <v/>
      </c>
      <c r="G51">
        <f>""</f>
        <v/>
      </c>
    </row>
    <row r="52">
      <c r="B52">
        <f>""</f>
        <v/>
      </c>
      <c r="C52">
        <f>""</f>
        <v/>
      </c>
      <c r="D52">
        <f>""</f>
        <v/>
      </c>
      <c r="E52">
        <f>""</f>
        <v/>
      </c>
      <c r="F52">
        <f>""</f>
        <v/>
      </c>
      <c r="G52">
        <f>""</f>
        <v/>
      </c>
    </row>
    <row r="53">
      <c r="B53">
        <f>""</f>
        <v/>
      </c>
      <c r="C53">
        <f>""</f>
        <v/>
      </c>
      <c r="D53">
        <f>""</f>
        <v/>
      </c>
      <c r="E53">
        <f>""</f>
        <v/>
      </c>
      <c r="F53">
        <f>""</f>
        <v/>
      </c>
      <c r="G53">
        <f>""</f>
        <v/>
      </c>
    </row>
    <row r="54">
      <c r="B54">
        <f>""</f>
        <v/>
      </c>
      <c r="C54">
        <f>""</f>
        <v/>
      </c>
      <c r="D54">
        <f>""</f>
        <v/>
      </c>
      <c r="E54">
        <f>""</f>
        <v/>
      </c>
      <c r="F54">
        <f>""</f>
        <v/>
      </c>
      <c r="G54">
        <f>""</f>
        <v/>
      </c>
    </row>
    <row r="55">
      <c r="B55">
        <f>""</f>
        <v/>
      </c>
      <c r="C55">
        <f>""</f>
        <v/>
      </c>
      <c r="D55">
        <f>""</f>
        <v/>
      </c>
      <c r="E55">
        <f>""</f>
        <v/>
      </c>
      <c r="F55">
        <f>""</f>
        <v/>
      </c>
      <c r="G55">
        <f>""</f>
        <v/>
      </c>
    </row>
    <row r="56">
      <c r="B56">
        <f>""</f>
        <v/>
      </c>
      <c r="C56">
        <f>""</f>
        <v/>
      </c>
      <c r="D56">
        <f>""</f>
        <v/>
      </c>
      <c r="E56">
        <f>""</f>
        <v/>
      </c>
      <c r="F56">
        <f>""</f>
        <v/>
      </c>
      <c r="G56">
        <f>""</f>
        <v/>
      </c>
    </row>
    <row r="57">
      <c r="B57">
        <f>""</f>
        <v/>
      </c>
      <c r="C57">
        <f>""</f>
        <v/>
      </c>
      <c r="D57">
        <f>""</f>
        <v/>
      </c>
      <c r="E57">
        <f>""</f>
        <v/>
      </c>
      <c r="F57">
        <f>""</f>
        <v/>
      </c>
      <c r="G57">
        <f>""</f>
        <v/>
      </c>
    </row>
    <row r="58">
      <c r="B58">
        <f>""</f>
        <v/>
      </c>
      <c r="C58">
        <f>""</f>
        <v/>
      </c>
      <c r="D58">
        <f>""</f>
        <v/>
      </c>
      <c r="E58">
        <f>""</f>
        <v/>
      </c>
      <c r="F58">
        <f>""</f>
        <v/>
      </c>
      <c r="G58">
        <f>""</f>
        <v/>
      </c>
    </row>
    <row r="59">
      <c r="B59">
        <f>""</f>
        <v/>
      </c>
      <c r="C59">
        <f>""</f>
        <v/>
      </c>
      <c r="D59">
        <f>""</f>
        <v/>
      </c>
      <c r="E59">
        <f>""</f>
        <v/>
      </c>
      <c r="F59">
        <f>""</f>
        <v/>
      </c>
      <c r="G59">
        <f>""</f>
        <v/>
      </c>
    </row>
    <row r="60">
      <c r="B60">
        <f>""</f>
        <v/>
      </c>
      <c r="C60">
        <f>""</f>
        <v/>
      </c>
      <c r="D60">
        <f>""</f>
        <v/>
      </c>
      <c r="E60">
        <f>""</f>
        <v/>
      </c>
      <c r="F60">
        <f>""</f>
        <v/>
      </c>
      <c r="G60">
        <f>""</f>
        <v/>
      </c>
    </row>
    <row r="61">
      <c r="B61">
        <f>""</f>
        <v/>
      </c>
      <c r="C61">
        <f>""</f>
        <v/>
      </c>
      <c r="D61">
        <f>""</f>
        <v/>
      </c>
      <c r="E61">
        <f>""</f>
        <v/>
      </c>
      <c r="F61">
        <f>""</f>
        <v/>
      </c>
      <c r="G61">
        <f>""</f>
        <v/>
      </c>
    </row>
    <row r="62">
      <c r="B62">
        <f>""</f>
        <v/>
      </c>
      <c r="C62">
        <f>""</f>
        <v/>
      </c>
      <c r="D62">
        <f>""</f>
        <v/>
      </c>
      <c r="E62">
        <f>""</f>
        <v/>
      </c>
      <c r="F62">
        <f>""</f>
        <v/>
      </c>
      <c r="G62">
        <f>""</f>
        <v/>
      </c>
    </row>
    <row r="63">
      <c r="B63">
        <f>""</f>
        <v/>
      </c>
      <c r="C63">
        <f>""</f>
        <v/>
      </c>
      <c r="D63">
        <f>""</f>
        <v/>
      </c>
      <c r="E63">
        <f>""</f>
        <v/>
      </c>
      <c r="F63">
        <f>""</f>
        <v/>
      </c>
      <c r="G63">
        <f>""</f>
        <v/>
      </c>
    </row>
    <row r="64">
      <c r="B64">
        <f>""</f>
        <v/>
      </c>
      <c r="C64">
        <f>""</f>
        <v/>
      </c>
      <c r="D64">
        <f>""</f>
        <v/>
      </c>
      <c r="E64">
        <f>""</f>
        <v/>
      </c>
      <c r="F64">
        <f>""</f>
        <v/>
      </c>
      <c r="G64">
        <f>""</f>
        <v/>
      </c>
    </row>
    <row r="65">
      <c r="B65">
        <f>""</f>
        <v/>
      </c>
      <c r="C65">
        <f>""</f>
        <v/>
      </c>
      <c r="D65">
        <f>""</f>
        <v/>
      </c>
      <c r="E65">
        <f>""</f>
        <v/>
      </c>
      <c r="F65">
        <f>""</f>
        <v/>
      </c>
      <c r="G65">
        <f>""</f>
        <v/>
      </c>
    </row>
    <row r="66">
      <c r="B66">
        <f>""</f>
        <v/>
      </c>
      <c r="C66">
        <f>""</f>
        <v/>
      </c>
      <c r="D66">
        <f>""</f>
        <v/>
      </c>
      <c r="E66">
        <f>""</f>
        <v/>
      </c>
      <c r="F66">
        <f>""</f>
        <v/>
      </c>
      <c r="G66">
        <f>""</f>
        <v/>
      </c>
    </row>
    <row r="67">
      <c r="B67">
        <f>""</f>
        <v/>
      </c>
      <c r="C67">
        <f>""</f>
        <v/>
      </c>
      <c r="D67">
        <f>""</f>
        <v/>
      </c>
      <c r="E67">
        <f>""</f>
        <v/>
      </c>
      <c r="F67">
        <f>""</f>
        <v/>
      </c>
      <c r="G67">
        <f>""</f>
        <v/>
      </c>
    </row>
    <row r="68">
      <c r="B68">
        <f>""</f>
        <v/>
      </c>
      <c r="C68">
        <f>""</f>
        <v/>
      </c>
      <c r="D68">
        <f>""</f>
        <v/>
      </c>
      <c r="E68">
        <f>""</f>
        <v/>
      </c>
      <c r="F68">
        <f>""</f>
        <v/>
      </c>
      <c r="G68">
        <f>""</f>
        <v/>
      </c>
    </row>
    <row r="69">
      <c r="B69">
        <f>""</f>
        <v/>
      </c>
      <c r="C69">
        <f>""</f>
        <v/>
      </c>
      <c r="D69">
        <f>""</f>
        <v/>
      </c>
      <c r="E69">
        <f>""</f>
        <v/>
      </c>
      <c r="F69">
        <f>""</f>
        <v/>
      </c>
      <c r="G69">
        <f>""</f>
        <v/>
      </c>
    </row>
    <row r="70">
      <c r="B70">
        <f>""</f>
        <v/>
      </c>
      <c r="C70">
        <f>""</f>
        <v/>
      </c>
      <c r="D70">
        <f>""</f>
        <v/>
      </c>
      <c r="E70">
        <f>""</f>
        <v/>
      </c>
      <c r="F70">
        <f>""</f>
        <v/>
      </c>
      <c r="G70">
        <f>""</f>
        <v/>
      </c>
    </row>
    <row r="71">
      <c r="B71">
        <f>""</f>
        <v/>
      </c>
      <c r="C71">
        <f>""</f>
        <v/>
      </c>
      <c r="D71">
        <f>""</f>
        <v/>
      </c>
      <c r="E71">
        <f>""</f>
        <v/>
      </c>
      <c r="F71">
        <f>""</f>
        <v/>
      </c>
      <c r="G71">
        <f>""</f>
        <v/>
      </c>
    </row>
    <row r="72">
      <c r="B72">
        <f>""</f>
        <v/>
      </c>
      <c r="C72">
        <f>""</f>
        <v/>
      </c>
      <c r="D72">
        <f>""</f>
        <v/>
      </c>
      <c r="E72">
        <f>""</f>
        <v/>
      </c>
      <c r="F72">
        <f>""</f>
        <v/>
      </c>
      <c r="G72">
        <f>""</f>
        <v/>
      </c>
    </row>
    <row r="73">
      <c r="B73">
        <f>""</f>
        <v/>
      </c>
      <c r="C73">
        <f>""</f>
        <v/>
      </c>
      <c r="D73">
        <f>""</f>
        <v/>
      </c>
      <c r="E73">
        <f>""</f>
        <v/>
      </c>
      <c r="F73">
        <f>""</f>
        <v/>
      </c>
      <c r="G73">
        <f>""</f>
        <v/>
      </c>
    </row>
    <row r="74">
      <c r="B74">
        <f>""</f>
        <v/>
      </c>
      <c r="C74">
        <f>""</f>
        <v/>
      </c>
      <c r="D74">
        <f>""</f>
        <v/>
      </c>
      <c r="E74">
        <f>""</f>
        <v/>
      </c>
      <c r="F74">
        <f>""</f>
        <v/>
      </c>
      <c r="G74">
        <f>""</f>
        <v/>
      </c>
    </row>
    <row r="75">
      <c r="B75">
        <f>""</f>
        <v/>
      </c>
      <c r="C75">
        <f>""</f>
        <v/>
      </c>
      <c r="D75">
        <f>""</f>
        <v/>
      </c>
      <c r="E75">
        <f>""</f>
        <v/>
      </c>
      <c r="F75">
        <f>""</f>
        <v/>
      </c>
      <c r="G75">
        <f>""</f>
        <v/>
      </c>
    </row>
    <row r="76">
      <c r="B76">
        <f>""</f>
        <v/>
      </c>
      <c r="C76">
        <f>""</f>
        <v/>
      </c>
      <c r="D76">
        <f>""</f>
        <v/>
      </c>
      <c r="E76">
        <f>""</f>
        <v/>
      </c>
      <c r="F76">
        <f>""</f>
        <v/>
      </c>
      <c r="G76">
        <f>""</f>
        <v/>
      </c>
    </row>
    <row r="77">
      <c r="B77">
        <f>""</f>
        <v/>
      </c>
      <c r="C77">
        <f>""</f>
        <v/>
      </c>
      <c r="D77">
        <f>""</f>
        <v/>
      </c>
      <c r="E77">
        <f>""</f>
        <v/>
      </c>
      <c r="F77">
        <f>""</f>
        <v/>
      </c>
      <c r="G77">
        <f>""</f>
        <v/>
      </c>
    </row>
    <row r="78">
      <c r="B78">
        <f>""</f>
        <v/>
      </c>
      <c r="C78">
        <f>""</f>
        <v/>
      </c>
      <c r="D78">
        <f>""</f>
        <v/>
      </c>
      <c r="E78">
        <f>""</f>
        <v/>
      </c>
      <c r="F78">
        <f>""</f>
        <v/>
      </c>
      <c r="G78">
        <f>""</f>
        <v/>
      </c>
    </row>
    <row r="79">
      <c r="B79">
        <f>""</f>
        <v/>
      </c>
      <c r="C79">
        <f>""</f>
        <v/>
      </c>
      <c r="D79">
        <f>""</f>
        <v/>
      </c>
      <c r="E79">
        <f>""</f>
        <v/>
      </c>
      <c r="F79">
        <f>""</f>
        <v/>
      </c>
      <c r="G79">
        <f>""</f>
        <v/>
      </c>
    </row>
    <row r="80">
      <c r="B80">
        <f>""</f>
        <v/>
      </c>
      <c r="C80">
        <f>""</f>
        <v/>
      </c>
      <c r="D80">
        <f>""</f>
        <v/>
      </c>
      <c r="E80">
        <f>""</f>
        <v/>
      </c>
      <c r="F80">
        <f>""</f>
        <v/>
      </c>
      <c r="G80">
        <f>""</f>
        <v/>
      </c>
    </row>
    <row r="81">
      <c r="B81">
        <f>""</f>
        <v/>
      </c>
      <c r="C81">
        <f>""</f>
        <v/>
      </c>
      <c r="D81">
        <f>""</f>
        <v/>
      </c>
      <c r="E81">
        <f>""</f>
        <v/>
      </c>
      <c r="F81">
        <f>""</f>
        <v/>
      </c>
      <c r="G81">
        <f>""</f>
        <v/>
      </c>
    </row>
    <row r="82">
      <c r="B82">
        <f>""</f>
        <v/>
      </c>
      <c r="C82">
        <f>""</f>
        <v/>
      </c>
      <c r="D82">
        <f>""</f>
        <v/>
      </c>
      <c r="E82">
        <f>""</f>
        <v/>
      </c>
      <c r="F82">
        <f>""</f>
        <v/>
      </c>
      <c r="G82">
        <f>""</f>
        <v/>
      </c>
    </row>
    <row r="83">
      <c r="B83">
        <f>""</f>
        <v/>
      </c>
      <c r="C83">
        <f>""</f>
        <v/>
      </c>
      <c r="D83">
        <f>""</f>
        <v/>
      </c>
      <c r="E83">
        <f>""</f>
        <v/>
      </c>
      <c r="F83">
        <f>""</f>
        <v/>
      </c>
      <c r="G83">
        <f>""</f>
        <v/>
      </c>
    </row>
    <row r="84">
      <c r="B84">
        <f>""</f>
        <v/>
      </c>
      <c r="C84">
        <f>""</f>
        <v/>
      </c>
      <c r="D84">
        <f>""</f>
        <v/>
      </c>
      <c r="E84">
        <f>""</f>
        <v/>
      </c>
      <c r="F84">
        <f>""</f>
        <v/>
      </c>
      <c r="G84">
        <f>""</f>
        <v/>
      </c>
    </row>
    <row r="85">
      <c r="B85">
        <f>""</f>
        <v/>
      </c>
      <c r="C85">
        <f>""</f>
        <v/>
      </c>
      <c r="D85">
        <f>""</f>
        <v/>
      </c>
      <c r="E85">
        <f>""</f>
        <v/>
      </c>
      <c r="F85">
        <f>""</f>
        <v/>
      </c>
      <c r="G85">
        <f>""</f>
        <v/>
      </c>
    </row>
    <row r="86">
      <c r="B86">
        <f>""</f>
        <v/>
      </c>
      <c r="C86">
        <f>""</f>
        <v/>
      </c>
      <c r="D86">
        <f>""</f>
        <v/>
      </c>
      <c r="E86">
        <f>""</f>
        <v/>
      </c>
      <c r="F86">
        <f>""</f>
        <v/>
      </c>
      <c r="G86">
        <f>""</f>
        <v/>
      </c>
    </row>
    <row r="87">
      <c r="B87">
        <f>""</f>
        <v/>
      </c>
      <c r="C87">
        <f>""</f>
        <v/>
      </c>
      <c r="D87">
        <f>""</f>
        <v/>
      </c>
      <c r="E87">
        <f>""</f>
        <v/>
      </c>
      <c r="F87">
        <f>""</f>
        <v/>
      </c>
      <c r="G87">
        <f>""</f>
        <v/>
      </c>
    </row>
    <row r="88">
      <c r="B88">
        <f>""</f>
        <v/>
      </c>
      <c r="C88">
        <f>""</f>
        <v/>
      </c>
      <c r="D88">
        <f>""</f>
        <v/>
      </c>
      <c r="E88">
        <f>""</f>
        <v/>
      </c>
      <c r="F88">
        <f>""</f>
        <v/>
      </c>
      <c r="G88">
        <f>""</f>
        <v/>
      </c>
    </row>
    <row r="89">
      <c r="B89">
        <f>""</f>
        <v/>
      </c>
      <c r="C89">
        <f>""</f>
        <v/>
      </c>
      <c r="D89">
        <f>""</f>
        <v/>
      </c>
      <c r="E89">
        <f>""</f>
        <v/>
      </c>
      <c r="F89">
        <f>""</f>
        <v/>
      </c>
      <c r="G89">
        <f>""</f>
        <v/>
      </c>
    </row>
    <row r="90">
      <c r="B90">
        <f>""</f>
        <v/>
      </c>
      <c r="C90">
        <f>""</f>
        <v/>
      </c>
      <c r="D90">
        <f>""</f>
        <v/>
      </c>
      <c r="E90">
        <f>""</f>
        <v/>
      </c>
      <c r="F90">
        <f>""</f>
        <v/>
      </c>
      <c r="G90">
        <f>""</f>
        <v/>
      </c>
    </row>
    <row r="91">
      <c r="B91">
        <f>""</f>
        <v/>
      </c>
      <c r="C91">
        <f>""</f>
        <v/>
      </c>
      <c r="D91">
        <f>""</f>
        <v/>
      </c>
      <c r="E91">
        <f>""</f>
        <v/>
      </c>
      <c r="F91">
        <f>""</f>
        <v/>
      </c>
      <c r="G91">
        <f>""</f>
        <v/>
      </c>
    </row>
    <row r="92">
      <c r="B92">
        <f>""</f>
        <v/>
      </c>
      <c r="C92">
        <f>""</f>
        <v/>
      </c>
      <c r="D92">
        <f>""</f>
        <v/>
      </c>
      <c r="E92">
        <f>""</f>
        <v/>
      </c>
      <c r="F92">
        <f>""</f>
        <v/>
      </c>
      <c r="G92">
        <f>""</f>
        <v/>
      </c>
    </row>
    <row r="93">
      <c r="B93">
        <f>""</f>
        <v/>
      </c>
      <c r="C93">
        <f>""</f>
        <v/>
      </c>
      <c r="D93">
        <f>""</f>
        <v/>
      </c>
      <c r="E93">
        <f>""</f>
        <v/>
      </c>
      <c r="F93">
        <f>""</f>
        <v/>
      </c>
      <c r="G93">
        <f>""</f>
        <v/>
      </c>
    </row>
    <row r="94">
      <c r="B94">
        <f>""</f>
        <v/>
      </c>
      <c r="C94">
        <f>""</f>
        <v/>
      </c>
      <c r="D94">
        <f>""</f>
        <v/>
      </c>
      <c r="E94">
        <f>""</f>
        <v/>
      </c>
      <c r="F94">
        <f>""</f>
        <v/>
      </c>
      <c r="G94">
        <f>""</f>
        <v/>
      </c>
    </row>
    <row r="95">
      <c r="B95">
        <f>""</f>
        <v/>
      </c>
      <c r="C95">
        <f>""</f>
        <v/>
      </c>
      <c r="D95">
        <f>""</f>
        <v/>
      </c>
      <c r="E95">
        <f>""</f>
        <v/>
      </c>
      <c r="F95">
        <f>""</f>
        <v/>
      </c>
      <c r="G95">
        <f>""</f>
        <v/>
      </c>
    </row>
    <row r="96">
      <c r="B96">
        <f>""</f>
        <v/>
      </c>
      <c r="C96">
        <f>""</f>
        <v/>
      </c>
      <c r="D96">
        <f>""</f>
        <v/>
      </c>
      <c r="E96">
        <f>""</f>
        <v/>
      </c>
      <c r="F96">
        <f>""</f>
        <v/>
      </c>
      <c r="G96">
        <f>""</f>
        <v/>
      </c>
    </row>
    <row r="97">
      <c r="B97">
        <f>""</f>
        <v/>
      </c>
      <c r="C97">
        <f>""</f>
        <v/>
      </c>
      <c r="D97">
        <f>""</f>
        <v/>
      </c>
      <c r="E97">
        <f>""</f>
        <v/>
      </c>
      <c r="F97">
        <f>""</f>
        <v/>
      </c>
      <c r="G97">
        <f>""</f>
        <v/>
      </c>
    </row>
    <row r="98">
      <c r="B98">
        <f>""</f>
        <v/>
      </c>
      <c r="C98">
        <f>""</f>
        <v/>
      </c>
      <c r="D98">
        <f>""</f>
        <v/>
      </c>
      <c r="E98">
        <f>""</f>
        <v/>
      </c>
      <c r="F98">
        <f>""</f>
        <v/>
      </c>
      <c r="G98">
        <f>""</f>
        <v/>
      </c>
    </row>
    <row r="99">
      <c r="B99">
        <f>""</f>
        <v/>
      </c>
      <c r="C99">
        <f>""</f>
        <v/>
      </c>
      <c r="D99">
        <f>""</f>
        <v/>
      </c>
      <c r="E99">
        <f>""</f>
        <v/>
      </c>
      <c r="F99">
        <f>""</f>
        <v/>
      </c>
      <c r="G99">
        <f>""</f>
        <v/>
      </c>
    </row>
    <row r="100">
      <c r="B100">
        <f>""</f>
        <v/>
      </c>
      <c r="C100">
        <f>""</f>
        <v/>
      </c>
      <c r="D100">
        <f>""</f>
        <v/>
      </c>
      <c r="E100">
        <f>""</f>
        <v/>
      </c>
      <c r="F100">
        <f>""</f>
        <v/>
      </c>
      <c r="G100">
        <f>""</f>
        <v/>
      </c>
    </row>
    <row r="101">
      <c r="B101">
        <f>""</f>
        <v/>
      </c>
      <c r="C101">
        <f>""</f>
        <v/>
      </c>
      <c r="D101">
        <f>""</f>
        <v/>
      </c>
      <c r="E101">
        <f>""</f>
        <v/>
      </c>
      <c r="F101">
        <f>""</f>
        <v/>
      </c>
      <c r="G101">
        <f>""</f>
        <v/>
      </c>
    </row>
  </sheetData>
  <autoFilter ref="A10:B14"/>
  <mergeCells count="3">
    <mergeCell ref="A27:B27"/>
    <mergeCell ref="A2:H2"/>
    <mergeCell ref="A1:H1"/>
  </mergeCells>
  <conditionalFormatting sqref="B28:B32">
    <cfRule type="expression" priority="1" dxfId="0">
      <formula>B28&gt;0</formula>
    </cfRule>
    <cfRule type="expression" priority="2" dxfId="1">
      <formula>B28=0</formula>
    </cfRule>
  </conditionalFormatting>
  <pageMargins left="0.75" right="0.75" top="1" bottom="1" header="0.5" footer="0.5"/>
  <pageSetup orientation="landscape" fitToHeight="0" fitToWidth="1"/>
  <drawing xmlns:r="http://schemas.openxmlformats.org/officeDocument/2006/relationships" r:id="rId1"/>
  <tableParts count="1">
    <tablePart xmlns:r="http://schemas.openxmlformats.org/officeDocument/2006/relationships" r:id="rId2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20" customWidth="1" min="2" max="2"/>
    <col width="38" customWidth="1" min="3" max="3"/>
    <col width="15" customWidth="1" min="4" max="4"/>
    <col width="16" customWidth="1" min="5" max="5"/>
    <col width="10" customWidth="1" min="6" max="6"/>
    <col width="19" customWidth="1" min="7" max="7"/>
    <col width="17" customWidth="1" min="8" max="8"/>
    <col width="12" customWidth="1" min="9" max="9"/>
    <col width="17" customWidth="1" min="10" max="10"/>
    <col width="18" customWidth="1" min="11" max="11"/>
    <col width="18" customWidth="1" min="12" max="12"/>
    <col width="48" customWidth="1" min="13" max="13"/>
    <col width="28" customWidth="1" min="14" max="14"/>
    <col width="16" customWidth="1" min="15" max="15"/>
    <col width="19" customWidth="1" min="16" max="16"/>
    <col width="16" customWidth="1" min="17" max="17"/>
    <col width="16" customWidth="1" min="18" max="18"/>
    <col width="17" customWidth="1" min="19" max="19"/>
    <col width="18" customWidth="1" min="20" max="20"/>
    <col width="18" customWidth="1" min="21" max="21"/>
    <col width="42" customWidth="1" min="22" max="22"/>
    <col width="18" customWidth="1" min="23" max="23"/>
  </cols>
  <sheetData>
    <row r="1" ht="29" customHeight="1">
      <c r="A1" s="1" t="inlineStr">
        <is>
          <t>Eligibility Review</t>
        </is>
      </c>
    </row>
    <row r="2" ht="22" customHeight="1">
      <c r="A2" s="2" t="inlineStr">
        <is>
          <t>Enter application evidence in yellow cells. Calculated review fields are not editable.</t>
        </is>
      </c>
    </row>
    <row r="3">
      <c r="A3" s="14" t="inlineStr">
        <is>
          <t>Required fields are marked with an asterisk.</t>
        </is>
      </c>
    </row>
    <row r="4" ht="32" customHeight="1">
      <c r="A4" s="5" t="inlineStr">
        <is>
          <t>Application ID*</t>
        </is>
      </c>
      <c r="B4" s="5" t="inlineStr">
        <is>
          <t>Applicant Alias</t>
        </is>
      </c>
      <c r="C4" s="5" t="inlineStr">
        <is>
          <t>Program*</t>
        </is>
      </c>
      <c r="D4" s="5" t="inlineStr">
        <is>
          <t>Entry Term*</t>
        </is>
      </c>
      <c r="E4" s="5" t="inlineStr">
        <is>
          <t>Submitted Date*</t>
        </is>
      </c>
      <c r="F4" s="5" t="inlineStr">
        <is>
          <t>GPA</t>
        </is>
      </c>
      <c r="G4" s="5" t="inlineStr">
        <is>
          <t>Prerequisite Credits</t>
        </is>
      </c>
      <c r="H4" s="5" t="inlineStr">
        <is>
          <t>Test Status</t>
        </is>
      </c>
      <c r="I4" s="5" t="inlineStr">
        <is>
          <t>Test Score</t>
        </is>
      </c>
      <c r="J4" s="5" t="inlineStr">
        <is>
          <t>Essay Status</t>
        </is>
      </c>
      <c r="K4" s="5" t="inlineStr">
        <is>
          <t>References Received</t>
        </is>
      </c>
      <c r="L4" s="5" t="inlineStr">
        <is>
          <t>Transcript Status</t>
        </is>
      </c>
      <c r="M4" s="5" t="inlineStr">
        <is>
          <t>Criteria Key</t>
        </is>
      </c>
      <c r="N4" s="5" t="inlineStr">
        <is>
          <t>Data Check</t>
        </is>
      </c>
      <c r="O4" s="5" t="inlineStr">
        <is>
          <t>GPA Check</t>
        </is>
      </c>
      <c r="P4" s="5" t="inlineStr">
        <is>
          <t>Prerequisite Check</t>
        </is>
      </c>
      <c r="Q4" s="5" t="inlineStr">
        <is>
          <t>Test Check</t>
        </is>
      </c>
      <c r="R4" s="5" t="inlineStr">
        <is>
          <t>Essay Check</t>
        </is>
      </c>
      <c r="S4" s="5" t="inlineStr">
        <is>
          <t>Reference Check</t>
        </is>
      </c>
      <c r="T4" s="5" t="inlineStr">
        <is>
          <t>Transcript Check</t>
        </is>
      </c>
      <c r="U4" s="5" t="inlineStr">
        <is>
          <t>Eligibility Result</t>
        </is>
      </c>
      <c r="V4" s="5" t="inlineStr">
        <is>
          <t>Reviewer Note</t>
        </is>
      </c>
      <c r="W4" s="5" t="inlineStr">
        <is>
          <t>Last Reviewed Date</t>
        </is>
      </c>
    </row>
    <row r="5" ht="27" customHeight="1">
      <c r="A5" s="15" t="inlineStr">
        <is>
          <t>APP-2026-001</t>
        </is>
      </c>
      <c r="B5" s="15" t="inlineStr">
        <is>
          <t>Applicant Cedar</t>
        </is>
      </c>
      <c r="C5" s="15" t="inlineStr">
        <is>
          <t>Applied Data Analytics Certificate</t>
        </is>
      </c>
      <c r="D5" s="15" t="inlineStr">
        <is>
          <t>Fall 2026</t>
        </is>
      </c>
      <c r="E5" s="16" t="n">
        <v>46252</v>
      </c>
      <c r="F5" s="17" t="n">
        <v>3.1</v>
      </c>
      <c r="G5" s="15" t="n">
        <v>9</v>
      </c>
      <c r="H5" s="15" t="inlineStr">
        <is>
          <t>Submitted</t>
        </is>
      </c>
      <c r="I5" s="36" t="n">
        <v>82</v>
      </c>
      <c r="J5" s="15" t="inlineStr">
        <is>
          <t>Complete</t>
        </is>
      </c>
      <c r="K5" s="15" t="n">
        <v>1</v>
      </c>
      <c r="L5" s="15" t="inlineStr">
        <is>
          <t>Complete</t>
        </is>
      </c>
      <c r="M5" s="19">
        <f>IF([@[Application ID*]]="","",IF(OR([@[Program*]]="",[@[Entry Term*]]=""),"",[@[Program*]]&amp;"|"&amp;[@[Entry Term*]]))</f>
        <v/>
      </c>
      <c r="N5" s="19">
        <f>IF([@[Application ID*]]="","",IF(COUNTIF(tblReview[Application ID*],[@[Application ID*]])&gt;1,"Duplicate Application ID",IF(OR([@[Program*]]="",[@[Entry Term*]]=""),"Missing Program or Entry Term",IF([@[Submitted Date*]]="","Missing Submitted Date",IF(COUNTIFS(tblCriteria[Criteria Key],[@[Criteria Key]],tblCriteria[Active],"Yes")&lt;&gt;1,"Criteria Missing or Inactive","OK")))))</f>
        <v/>
      </c>
      <c r="O5" s="19">
        <f>IF([@[Application ID*]]="","",IF([@[Data Check]]&lt;&gt;"OK","Not Evaluated",IF([@GPA]="","Pending",IF([@GPA]&gt;=IFERROR(INDEX(tblCriteria[Minimum GPA],MATCH([@[Criteria Key]],tblCriteria[Criteria Key],0)),999),"Met","Not Met"))))</f>
        <v/>
      </c>
      <c r="P5" s="19">
        <f>IF([@[Application ID*]]="","",IF([@[Data Check]]&lt;&gt;"OK","Not Evaluated",IF([@[Prerequisite Credits]]="","Pending",IF([@[Prerequisite Credits]]&gt;=IFERROR(INDEX(tblCriteria[Minimum Prerequisite Credits],MATCH([@[Criteria Key]],tblCriteria[Criteria Key],0)),999),"Met","Not Met"))))</f>
        <v/>
      </c>
      <c r="Q5" s="19">
        <f>IF([@[Application ID*]]="","",IF([@[Data Check]]&lt;&gt;"OK","Not Evaluated",IF(IFERROR(INDEX(tblCriteria[Test Required],MATCH([@[Criteria Key]],tblCriteria[Criteria Key],0)),"")="No","Not Required",IF([@[Test Status]]="","Pending",IF([@[Test Status]]="Not Submitted","Pending",IF([@[Test Status]]="Waived",IF(IFERROR(INDEX(tblCriteria[Test Waiver Allowed],MATCH([@[Criteria Key]],tblCriteria[Criteria Key],0)),"No")="Yes","Met","Not Met"),IF([@[Test Status]]="Submitted",IF([@[Test Score]]="","Pending",IF([@[Test Score]]&gt;=IFERROR(INDEX(tblCriteria[Minimum Test Score],MATCH([@[Criteria Key]],tblCriteria[Criteria Key],0)),999),"Met","Not Met")),"Pending"))))))</f>
        <v/>
      </c>
      <c r="R5" s="19">
        <f>IF([@[Application ID*]]="","",IF([@[Data Check]]&lt;&gt;"OK","Not Evaluated",IF(IFERROR(INDEX(tblCriteria[Essay Required],MATCH([@[Criteria Key]],tblCriteria[Criteria Key],0)),"")="No","Not Required",IF([@[Essay Status]]="Complete","Met",IF(OR([@[Essay Status]]="",[@[Essay Status]]="Incomplete",[@[Essay Status]]="Not Submitted"),"Pending","Pending")))))</f>
        <v/>
      </c>
      <c r="S5" s="19">
        <f>IF([@[Application ID*]]="","",IF([@[Data Check]]&lt;&gt;"OK","Not Evaluated",IF(IFERROR(INDEX(tblCriteria[References Required],MATCH([@[Criteria Key]],tblCriteria[Criteria Key],0)),0)=0,"Not Required",IF([@[References Received]]="","Pending",IF([@[References Received]]&gt;=IFERROR(INDEX(tblCriteria[References Required],MATCH([@[Criteria Key]],tblCriteria[Criteria Key],0)),99),"Met","Pending")))))</f>
        <v/>
      </c>
      <c r="T5" s="19">
        <f>IF([@[Application ID*]]="","",IF([@[Data Check]]&lt;&gt;"OK","Not Evaluated",IF(IFERROR(INDEX(tblCriteria[Transcript Required],MATCH([@[Criteria Key]],tblCriteria[Criteria Key],0)),"")="No","Not Required",IF([@[Transcript Status]]="Complete","Met",IF(OR([@[Transcript Status]]="",[@[Transcript Status]]="Incomplete",[@[Transcript Status]]="Not Received"),"Pending","Pending")))))</f>
        <v/>
      </c>
      <c r="U5" s="19">
        <f>IF([@[Application ID*]]="","",IF([@[Data Check]]&lt;&gt;"OK","Needs Data",IF(COUNTIF([@[GPA Check]:[Transcript Check]],"Not Met")&gt;0,"Not Eligible",IF(COUNTIF([@[GPA Check]:[Transcript Check]],"Pending")&gt;0,"Incomplete","Eligible"))))</f>
        <v/>
      </c>
      <c r="V5" s="20" t="inlineStr">
        <is>
          <t>Initial review complete.</t>
        </is>
      </c>
      <c r="W5" s="16" t="n">
        <v>46267</v>
      </c>
    </row>
    <row r="6" ht="27" customHeight="1">
      <c r="A6" s="15" t="inlineStr">
        <is>
          <t>APP-2026-002</t>
        </is>
      </c>
      <c r="B6" s="15" t="inlineStr">
        <is>
          <t>Applicant Harbor</t>
        </is>
      </c>
      <c r="C6" s="15" t="inlineStr">
        <is>
          <t>Business Operations Diploma</t>
        </is>
      </c>
      <c r="D6" s="15" t="inlineStr">
        <is>
          <t>Fall 2026</t>
        </is>
      </c>
      <c r="E6" s="16" t="n">
        <v>46254</v>
      </c>
      <c r="F6" s="17" t="n">
        <v>2.4</v>
      </c>
      <c r="G6" s="15" t="n">
        <v>6</v>
      </c>
      <c r="H6" s="15" t="inlineStr">
        <is>
          <t>Not Required</t>
        </is>
      </c>
      <c r="I6" s="36" t="n"/>
      <c r="J6" s="15" t="inlineStr">
        <is>
          <t>Complete</t>
        </is>
      </c>
      <c r="K6" s="15" t="n">
        <v>0</v>
      </c>
      <c r="L6" s="15" t="inlineStr">
        <is>
          <t>Complete</t>
        </is>
      </c>
      <c r="M6" s="19">
        <f>IF([@[Application ID*]]="","",IF(OR([@[Program*]]="",[@[Entry Term*]]=""),"",[@[Program*]]&amp;"|"&amp;[@[Entry Term*]]))</f>
        <v/>
      </c>
      <c r="N6" s="19">
        <f>IF([@[Application ID*]]="","",IF(COUNTIF(tblReview[Application ID*],[@[Application ID*]])&gt;1,"Duplicate Application ID",IF(OR([@[Program*]]="",[@[Entry Term*]]=""),"Missing Program or Entry Term",IF([@[Submitted Date*]]="","Missing Submitted Date",IF(COUNTIFS(tblCriteria[Criteria Key],[@[Criteria Key]],tblCriteria[Active],"Yes")&lt;&gt;1,"Criteria Missing or Inactive","OK")))))</f>
        <v/>
      </c>
      <c r="O6" s="19">
        <f>IF([@[Application ID*]]="","",IF([@[Data Check]]&lt;&gt;"OK","Not Evaluated",IF([@GPA]="","Pending",IF([@GPA]&gt;=IFERROR(INDEX(tblCriteria[Minimum GPA],MATCH([@[Criteria Key]],tblCriteria[Criteria Key],0)),999),"Met","Not Met"))))</f>
        <v/>
      </c>
      <c r="P6" s="19">
        <f>IF([@[Application ID*]]="","",IF([@[Data Check]]&lt;&gt;"OK","Not Evaluated",IF([@[Prerequisite Credits]]="","Pending",IF([@[Prerequisite Credits]]&gt;=IFERROR(INDEX(tblCriteria[Minimum Prerequisite Credits],MATCH([@[Criteria Key]],tblCriteria[Criteria Key],0)),999),"Met","Not Met"))))</f>
        <v/>
      </c>
      <c r="Q6" s="19">
        <f>IF([@[Application ID*]]="","",IF([@[Data Check]]&lt;&gt;"OK","Not Evaluated",IF(IFERROR(INDEX(tblCriteria[Test Required],MATCH([@[Criteria Key]],tblCriteria[Criteria Key],0)),"")="No","Not Required",IF([@[Test Status]]="","Pending",IF([@[Test Status]]="Not Submitted","Pending",IF([@[Test Status]]="Waived",IF(IFERROR(INDEX(tblCriteria[Test Waiver Allowed],MATCH([@[Criteria Key]],tblCriteria[Criteria Key],0)),"No")="Yes","Met","Not Met"),IF([@[Test Status]]="Submitted",IF([@[Test Score]]="","Pending",IF([@[Test Score]]&gt;=IFERROR(INDEX(tblCriteria[Minimum Test Score],MATCH([@[Criteria Key]],tblCriteria[Criteria Key],0)),999),"Met","Not Met")),"Pending"))))))</f>
        <v/>
      </c>
      <c r="R6" s="19">
        <f>IF([@[Application ID*]]="","",IF([@[Data Check]]&lt;&gt;"OK","Not Evaluated",IF(IFERROR(INDEX(tblCriteria[Essay Required],MATCH([@[Criteria Key]],tblCriteria[Criteria Key],0)),"")="No","Not Required",IF([@[Essay Status]]="Complete","Met",IF(OR([@[Essay Status]]="",[@[Essay Status]]="Incomplete",[@[Essay Status]]="Not Submitted"),"Pending","Pending")))))</f>
        <v/>
      </c>
      <c r="S6" s="19">
        <f>IF([@[Application ID*]]="","",IF([@[Data Check]]&lt;&gt;"OK","Not Evaluated",IF(IFERROR(INDEX(tblCriteria[References Required],MATCH([@[Criteria Key]],tblCriteria[Criteria Key],0)),0)=0,"Not Required",IF([@[References Received]]="","Pending",IF([@[References Received]]&gt;=IFERROR(INDEX(tblCriteria[References Required],MATCH([@[Criteria Key]],tblCriteria[Criteria Key],0)),99),"Met","Pending")))))</f>
        <v/>
      </c>
      <c r="T6" s="19">
        <f>IF([@[Application ID*]]="","",IF([@[Data Check]]&lt;&gt;"OK","Not Evaluated",IF(IFERROR(INDEX(tblCriteria[Transcript Required],MATCH([@[Criteria Key]],tblCriteria[Criteria Key],0)),"")="No","Not Required",IF([@[Transcript Status]]="Complete","Met",IF(OR([@[Transcript Status]]="",[@[Transcript Status]]="Incomplete",[@[Transcript Status]]="Not Received"),"Pending","Pending")))))</f>
        <v/>
      </c>
      <c r="U6" s="19">
        <f>IF([@[Application ID*]]="","",IF([@[Data Check]]&lt;&gt;"OK","Needs Data",IF(COUNTIF([@[GPA Check]:[Transcript Check]],"Not Met")&gt;0,"Not Eligible",IF(COUNTIF([@[GPA Check]:[Transcript Check]],"Pending")&gt;0,"Incomplete","Eligible"))))</f>
        <v/>
      </c>
      <c r="V6" s="20" t="inlineStr">
        <is>
          <t>GPA is below the published matrix threshold.</t>
        </is>
      </c>
      <c r="W6" s="16" t="n">
        <v>46268</v>
      </c>
    </row>
    <row r="7" ht="27" customHeight="1">
      <c r="A7" s="15" t="inlineStr">
        <is>
          <t>APP-2026-003</t>
        </is>
      </c>
      <c r="B7" s="15" t="inlineStr">
        <is>
          <t>Applicant Juniper</t>
        </is>
      </c>
      <c r="C7" s="15" t="inlineStr">
        <is>
          <t>Health Services Administration Certificate</t>
        </is>
      </c>
      <c r="D7" s="15" t="inlineStr">
        <is>
          <t>Fall 2026</t>
        </is>
      </c>
      <c r="E7" s="16" t="n">
        <v>46256</v>
      </c>
      <c r="F7" s="17" t="n">
        <v>3.25</v>
      </c>
      <c r="G7" s="15" t="n">
        <v>12</v>
      </c>
      <c r="H7" s="15" t="inlineStr">
        <is>
          <t>Waived</t>
        </is>
      </c>
      <c r="I7" s="36" t="n"/>
      <c r="J7" s="15" t="inlineStr">
        <is>
          <t>Complete</t>
        </is>
      </c>
      <c r="K7" s="15" t="n">
        <v>2</v>
      </c>
      <c r="L7" s="15" t="inlineStr">
        <is>
          <t>Complete</t>
        </is>
      </c>
      <c r="M7" s="19">
        <f>IF([@[Application ID*]]="","",IF(OR([@[Program*]]="",[@[Entry Term*]]=""),"",[@[Program*]]&amp;"|"&amp;[@[Entry Term*]]))</f>
        <v/>
      </c>
      <c r="N7" s="19">
        <f>IF([@[Application ID*]]="","",IF(COUNTIF(tblReview[Application ID*],[@[Application ID*]])&gt;1,"Duplicate Application ID",IF(OR([@[Program*]]="",[@[Entry Term*]]=""),"Missing Program or Entry Term",IF([@[Submitted Date*]]="","Missing Submitted Date",IF(COUNTIFS(tblCriteria[Criteria Key],[@[Criteria Key]],tblCriteria[Active],"Yes")&lt;&gt;1,"Criteria Missing or Inactive","OK")))))</f>
        <v/>
      </c>
      <c r="O7" s="19">
        <f>IF([@[Application ID*]]="","",IF([@[Data Check]]&lt;&gt;"OK","Not Evaluated",IF([@GPA]="","Pending",IF([@GPA]&gt;=IFERROR(INDEX(tblCriteria[Minimum GPA],MATCH([@[Criteria Key]],tblCriteria[Criteria Key],0)),999),"Met","Not Met"))))</f>
        <v/>
      </c>
      <c r="P7" s="19">
        <f>IF([@[Application ID*]]="","",IF([@[Data Check]]&lt;&gt;"OK","Not Evaluated",IF([@[Prerequisite Credits]]="","Pending",IF([@[Prerequisite Credits]]&gt;=IFERROR(INDEX(tblCriteria[Minimum Prerequisite Credits],MATCH([@[Criteria Key]],tblCriteria[Criteria Key],0)),999),"Met","Not Met"))))</f>
        <v/>
      </c>
      <c r="Q7" s="19">
        <f>IF([@[Application ID*]]="","",IF([@[Data Check]]&lt;&gt;"OK","Not Evaluated",IF(IFERROR(INDEX(tblCriteria[Test Required],MATCH([@[Criteria Key]],tblCriteria[Criteria Key],0)),"")="No","Not Required",IF([@[Test Status]]="","Pending",IF([@[Test Status]]="Not Submitted","Pending",IF([@[Test Status]]="Waived",IF(IFERROR(INDEX(tblCriteria[Test Waiver Allowed],MATCH([@[Criteria Key]],tblCriteria[Criteria Key],0)),"No")="Yes","Met","Not Met"),IF([@[Test Status]]="Submitted",IF([@[Test Score]]="","Pending",IF([@[Test Score]]&gt;=IFERROR(INDEX(tblCriteria[Minimum Test Score],MATCH([@[Criteria Key]],tblCriteria[Criteria Key],0)),999),"Met","Not Met")),"Pending"))))))</f>
        <v/>
      </c>
      <c r="R7" s="19">
        <f>IF([@[Application ID*]]="","",IF([@[Data Check]]&lt;&gt;"OK","Not Evaluated",IF(IFERROR(INDEX(tblCriteria[Essay Required],MATCH([@[Criteria Key]],tblCriteria[Criteria Key],0)),"")="No","Not Required",IF([@[Essay Status]]="Complete","Met",IF(OR([@[Essay Status]]="",[@[Essay Status]]="Incomplete",[@[Essay Status]]="Not Submitted"),"Pending","Pending")))))</f>
        <v/>
      </c>
      <c r="S7" s="19">
        <f>IF([@[Application ID*]]="","",IF([@[Data Check]]&lt;&gt;"OK","Not Evaluated",IF(IFERROR(INDEX(tblCriteria[References Required],MATCH([@[Criteria Key]],tblCriteria[Criteria Key],0)),0)=0,"Not Required",IF([@[References Received]]="","Pending",IF([@[References Received]]&gt;=IFERROR(INDEX(tblCriteria[References Required],MATCH([@[Criteria Key]],tblCriteria[Criteria Key],0)),99),"Met","Pending")))))</f>
        <v/>
      </c>
      <c r="T7" s="19">
        <f>IF([@[Application ID*]]="","",IF([@[Data Check]]&lt;&gt;"OK","Not Evaluated",IF(IFERROR(INDEX(tblCriteria[Transcript Required],MATCH([@[Criteria Key]],tblCriteria[Criteria Key],0)),"")="No","Not Required",IF([@[Transcript Status]]="Complete","Met",IF(OR([@[Transcript Status]]="",[@[Transcript Status]]="Incomplete",[@[Transcript Status]]="Not Received"),"Pending","Pending")))))</f>
        <v/>
      </c>
      <c r="U7" s="19">
        <f>IF([@[Application ID*]]="","",IF([@[Data Check]]&lt;&gt;"OK","Needs Data",IF(COUNTIF([@[GPA Check]:[Transcript Check]],"Not Met")&gt;0,"Not Eligible",IF(COUNTIF([@[GPA Check]:[Transcript Check]],"Pending")&gt;0,"Incomplete","Eligible"))))</f>
        <v/>
      </c>
      <c r="V7" s="20" t="inlineStr">
        <is>
          <t>Approved waiver recorded in application file.</t>
        </is>
      </c>
      <c r="W7" s="16" t="n">
        <v>46269</v>
      </c>
    </row>
    <row r="8" ht="27" customHeight="1">
      <c r="A8" s="15" t="inlineStr">
        <is>
          <t>APP-2026-004</t>
        </is>
      </c>
      <c r="B8" s="15" t="inlineStr">
        <is>
          <t>Applicant Maple</t>
        </is>
      </c>
      <c r="C8" s="15" t="inlineStr">
        <is>
          <t>Instructional Design Certificate</t>
        </is>
      </c>
      <c r="D8" s="15" t="inlineStr">
        <is>
          <t>Fall 2026</t>
        </is>
      </c>
      <c r="E8" s="16" t="n">
        <v>46259</v>
      </c>
      <c r="F8" s="17" t="n">
        <v>3</v>
      </c>
      <c r="G8" s="15" t="n">
        <v>6</v>
      </c>
      <c r="H8" s="15" t="inlineStr">
        <is>
          <t>Not Required</t>
        </is>
      </c>
      <c r="I8" s="36" t="n"/>
      <c r="J8" s="15" t="inlineStr">
        <is>
          <t>Incomplete</t>
        </is>
      </c>
      <c r="K8" s="15" t="n">
        <v>1</v>
      </c>
      <c r="L8" s="15" t="inlineStr">
        <is>
          <t>Complete</t>
        </is>
      </c>
      <c r="M8" s="19">
        <f>IF([@[Application ID*]]="","",IF(OR([@[Program*]]="",[@[Entry Term*]]=""),"",[@[Program*]]&amp;"|"&amp;[@[Entry Term*]]))</f>
        <v/>
      </c>
      <c r="N8" s="19">
        <f>IF([@[Application ID*]]="","",IF(COUNTIF(tblReview[Application ID*],[@[Application ID*]])&gt;1,"Duplicate Application ID",IF(OR([@[Program*]]="",[@[Entry Term*]]=""),"Missing Program or Entry Term",IF([@[Submitted Date*]]="","Missing Submitted Date",IF(COUNTIFS(tblCriteria[Criteria Key],[@[Criteria Key]],tblCriteria[Active],"Yes")&lt;&gt;1,"Criteria Missing or Inactive","OK")))))</f>
        <v/>
      </c>
      <c r="O8" s="19">
        <f>IF([@[Application ID*]]="","",IF([@[Data Check]]&lt;&gt;"OK","Not Evaluated",IF([@GPA]="","Pending",IF([@GPA]&gt;=IFERROR(INDEX(tblCriteria[Minimum GPA],MATCH([@[Criteria Key]],tblCriteria[Criteria Key],0)),999),"Met","Not Met"))))</f>
        <v/>
      </c>
      <c r="P8" s="19">
        <f>IF([@[Application ID*]]="","",IF([@[Data Check]]&lt;&gt;"OK","Not Evaluated",IF([@[Prerequisite Credits]]="","Pending",IF([@[Prerequisite Credits]]&gt;=IFERROR(INDEX(tblCriteria[Minimum Prerequisite Credits],MATCH([@[Criteria Key]],tblCriteria[Criteria Key],0)),999),"Met","Not Met"))))</f>
        <v/>
      </c>
      <c r="Q8" s="19">
        <f>IF([@[Application ID*]]="","",IF([@[Data Check]]&lt;&gt;"OK","Not Evaluated",IF(IFERROR(INDEX(tblCriteria[Test Required],MATCH([@[Criteria Key]],tblCriteria[Criteria Key],0)),"")="No","Not Required",IF([@[Test Status]]="","Pending",IF([@[Test Status]]="Not Submitted","Pending",IF([@[Test Status]]="Waived",IF(IFERROR(INDEX(tblCriteria[Test Waiver Allowed],MATCH([@[Criteria Key]],tblCriteria[Criteria Key],0)),"No")="Yes","Met","Not Met"),IF([@[Test Status]]="Submitted",IF([@[Test Score]]="","Pending",IF([@[Test Score]]&gt;=IFERROR(INDEX(tblCriteria[Minimum Test Score],MATCH([@[Criteria Key]],tblCriteria[Criteria Key],0)),999),"Met","Not Met")),"Pending"))))))</f>
        <v/>
      </c>
      <c r="R8" s="19">
        <f>IF([@[Application ID*]]="","",IF([@[Data Check]]&lt;&gt;"OK","Not Evaluated",IF(IFERROR(INDEX(tblCriteria[Essay Required],MATCH([@[Criteria Key]],tblCriteria[Criteria Key],0)),"")="No","Not Required",IF([@[Essay Status]]="Complete","Met",IF(OR([@[Essay Status]]="",[@[Essay Status]]="Incomplete",[@[Essay Status]]="Not Submitted"),"Pending","Pending")))))</f>
        <v/>
      </c>
      <c r="S8" s="19">
        <f>IF([@[Application ID*]]="","",IF([@[Data Check]]&lt;&gt;"OK","Not Evaluated",IF(IFERROR(INDEX(tblCriteria[References Required],MATCH([@[Criteria Key]],tblCriteria[Criteria Key],0)),0)=0,"Not Required",IF([@[References Received]]="","Pending",IF([@[References Received]]&gt;=IFERROR(INDEX(tblCriteria[References Required],MATCH([@[Criteria Key]],tblCriteria[Criteria Key],0)),99),"Met","Pending")))))</f>
        <v/>
      </c>
      <c r="T8" s="19">
        <f>IF([@[Application ID*]]="","",IF([@[Data Check]]&lt;&gt;"OK","Not Evaluated",IF(IFERROR(INDEX(tblCriteria[Transcript Required],MATCH([@[Criteria Key]],tblCriteria[Criteria Key],0)),"")="No","Not Required",IF([@[Transcript Status]]="Complete","Met",IF(OR([@[Transcript Status]]="",[@[Transcript Status]]="Incomplete",[@[Transcript Status]]="Not Received"),"Pending","Pending")))))</f>
        <v/>
      </c>
      <c r="U8" s="19">
        <f>IF([@[Application ID*]]="","",IF([@[Data Check]]&lt;&gt;"OK","Needs Data",IF(COUNTIF([@[GPA Check]:[Transcript Check]],"Not Met")&gt;0,"Not Eligible",IF(COUNTIF([@[GPA Check]:[Transcript Check]],"Pending")&gt;0,"Incomplete","Eligible"))))</f>
        <v/>
      </c>
      <c r="V8" s="20" t="inlineStr">
        <is>
          <t>Essay revision is pending.</t>
        </is>
      </c>
      <c r="W8" s="16" t="n">
        <v>46270</v>
      </c>
    </row>
    <row r="9" ht="27" customHeight="1">
      <c r="A9" s="15" t="inlineStr">
        <is>
          <t>APP-2026-005</t>
        </is>
      </c>
      <c r="B9" s="15" t="inlineStr">
        <is>
          <t>Applicant River</t>
        </is>
      </c>
      <c r="C9" s="15" t="inlineStr">
        <is>
          <t>Applied Data Analytics Certificate</t>
        </is>
      </c>
      <c r="D9" s="15" t="inlineStr">
        <is>
          <t>Spring 2027</t>
        </is>
      </c>
      <c r="E9" s="16" t="n">
        <v>46261</v>
      </c>
      <c r="F9" s="17" t="n">
        <v>3.45</v>
      </c>
      <c r="G9" s="15" t="n">
        <v>12</v>
      </c>
      <c r="H9" s="15" t="inlineStr">
        <is>
          <t>Submitted</t>
        </is>
      </c>
      <c r="I9" s="36" t="n">
        <v>74</v>
      </c>
      <c r="J9" s="15" t="inlineStr">
        <is>
          <t>Complete</t>
        </is>
      </c>
      <c r="K9" s="15" t="n">
        <v>1</v>
      </c>
      <c r="L9" s="15" t="inlineStr">
        <is>
          <t>Complete</t>
        </is>
      </c>
      <c r="M9" s="19">
        <f>IF([@[Application ID*]]="","",IF(OR([@[Program*]]="",[@[Entry Term*]]=""),"",[@[Program*]]&amp;"|"&amp;[@[Entry Term*]]))</f>
        <v/>
      </c>
      <c r="N9" s="19">
        <f>IF([@[Application ID*]]="","",IF(COUNTIF(tblReview[Application ID*],[@[Application ID*]])&gt;1,"Duplicate Application ID",IF(OR([@[Program*]]="",[@[Entry Term*]]=""),"Missing Program or Entry Term",IF([@[Submitted Date*]]="","Missing Submitted Date",IF(COUNTIFS(tblCriteria[Criteria Key],[@[Criteria Key]],tblCriteria[Active],"Yes")&lt;&gt;1,"Criteria Missing or Inactive","OK")))))</f>
        <v/>
      </c>
      <c r="O9" s="19">
        <f>IF([@[Application ID*]]="","",IF([@[Data Check]]&lt;&gt;"OK","Not Evaluated",IF([@GPA]="","Pending",IF([@GPA]&gt;=IFERROR(INDEX(tblCriteria[Minimum GPA],MATCH([@[Criteria Key]],tblCriteria[Criteria Key],0)),999),"Met","Not Met"))))</f>
        <v/>
      </c>
      <c r="P9" s="19">
        <f>IF([@[Application ID*]]="","",IF([@[Data Check]]&lt;&gt;"OK","Not Evaluated",IF([@[Prerequisite Credits]]="","Pending",IF([@[Prerequisite Credits]]&gt;=IFERROR(INDEX(tblCriteria[Minimum Prerequisite Credits],MATCH([@[Criteria Key]],tblCriteria[Criteria Key],0)),999),"Met","Not Met"))))</f>
        <v/>
      </c>
      <c r="Q9" s="19">
        <f>IF([@[Application ID*]]="","",IF([@[Data Check]]&lt;&gt;"OK","Not Evaluated",IF(IFERROR(INDEX(tblCriteria[Test Required],MATCH([@[Criteria Key]],tblCriteria[Criteria Key],0)),"")="No","Not Required",IF([@[Test Status]]="","Pending",IF([@[Test Status]]="Not Submitted","Pending",IF([@[Test Status]]="Waived",IF(IFERROR(INDEX(tblCriteria[Test Waiver Allowed],MATCH([@[Criteria Key]],tblCriteria[Criteria Key],0)),"No")="Yes","Met","Not Met"),IF([@[Test Status]]="Submitted",IF([@[Test Score]]="","Pending",IF([@[Test Score]]&gt;=IFERROR(INDEX(tblCriteria[Minimum Test Score],MATCH([@[Criteria Key]],tblCriteria[Criteria Key],0)),999),"Met","Not Met")),"Pending"))))))</f>
        <v/>
      </c>
      <c r="R9" s="19">
        <f>IF([@[Application ID*]]="","",IF([@[Data Check]]&lt;&gt;"OK","Not Evaluated",IF(IFERROR(INDEX(tblCriteria[Essay Required],MATCH([@[Criteria Key]],tblCriteria[Criteria Key],0)),"")="No","Not Required",IF([@[Essay Status]]="Complete","Met",IF(OR([@[Essay Status]]="",[@[Essay Status]]="Incomplete",[@[Essay Status]]="Not Submitted"),"Pending","Pending")))))</f>
        <v/>
      </c>
      <c r="S9" s="19">
        <f>IF([@[Application ID*]]="","",IF([@[Data Check]]&lt;&gt;"OK","Not Evaluated",IF(IFERROR(INDEX(tblCriteria[References Required],MATCH([@[Criteria Key]],tblCriteria[Criteria Key],0)),0)=0,"Not Required",IF([@[References Received]]="","Pending",IF([@[References Received]]&gt;=IFERROR(INDEX(tblCriteria[References Required],MATCH([@[Criteria Key]],tblCriteria[Criteria Key],0)),99),"Met","Pending")))))</f>
        <v/>
      </c>
      <c r="T9" s="19">
        <f>IF([@[Application ID*]]="","",IF([@[Data Check]]&lt;&gt;"OK","Not Evaluated",IF(IFERROR(INDEX(tblCriteria[Transcript Required],MATCH([@[Criteria Key]],tblCriteria[Criteria Key],0)),"")="No","Not Required",IF([@[Transcript Status]]="Complete","Met",IF(OR([@[Transcript Status]]="",[@[Transcript Status]]="Incomplete",[@[Transcript Status]]="Not Received"),"Pending","Pending")))))</f>
        <v/>
      </c>
      <c r="U9" s="19">
        <f>IF([@[Application ID*]]="","",IF([@[Data Check]]&lt;&gt;"OK","Needs Data",IF(COUNTIF([@[GPA Check]:[Transcript Check]],"Not Met")&gt;0,"Not Eligible",IF(COUNTIF([@[GPA Check]:[Transcript Check]],"Pending")&gt;0,"Incomplete","Eligible"))))</f>
        <v/>
      </c>
      <c r="V9" s="20" t="inlineStr">
        <is>
          <t>Test score is below the matrix threshold.</t>
        </is>
      </c>
      <c r="W9" s="16" t="n">
        <v>46270</v>
      </c>
    </row>
    <row r="10" ht="27" customHeight="1">
      <c r="A10" s="15" t="inlineStr">
        <is>
          <t>APP-2026-006</t>
        </is>
      </c>
      <c r="B10" s="15" t="inlineStr">
        <is>
          <t>Applicant Willow</t>
        </is>
      </c>
      <c r="C10" s="15" t="inlineStr">
        <is>
          <t>Business Operations Diploma</t>
        </is>
      </c>
      <c r="D10" s="15" t="inlineStr">
        <is>
          <t>Spring 2027</t>
        </is>
      </c>
      <c r="E10" s="16" t="n">
        <v>46263</v>
      </c>
      <c r="F10" s="17" t="n">
        <v>2.95</v>
      </c>
      <c r="G10" s="15" t="n">
        <v>3</v>
      </c>
      <c r="H10" s="15" t="inlineStr">
        <is>
          <t>Not Required</t>
        </is>
      </c>
      <c r="I10" s="36" t="n"/>
      <c r="J10" s="15" t="inlineStr">
        <is>
          <t>Not Required</t>
        </is>
      </c>
      <c r="K10" s="15" t="n">
        <v>0</v>
      </c>
      <c r="L10" s="15" t="inlineStr">
        <is>
          <t>Not Received</t>
        </is>
      </c>
      <c r="M10" s="19">
        <f>IF([@[Application ID*]]="","",IF(OR([@[Program*]]="",[@[Entry Term*]]=""),"",[@[Program*]]&amp;"|"&amp;[@[Entry Term*]]))</f>
        <v/>
      </c>
      <c r="N10" s="19">
        <f>IF([@[Application ID*]]="","",IF(COUNTIF(tblReview[Application ID*],[@[Application ID*]])&gt;1,"Duplicate Application ID",IF(OR([@[Program*]]="",[@[Entry Term*]]=""),"Missing Program or Entry Term",IF([@[Submitted Date*]]="","Missing Submitted Date",IF(COUNTIFS(tblCriteria[Criteria Key],[@[Criteria Key]],tblCriteria[Active],"Yes")&lt;&gt;1,"Criteria Missing or Inactive","OK")))))</f>
        <v/>
      </c>
      <c r="O10" s="19">
        <f>IF([@[Application ID*]]="","",IF([@[Data Check]]&lt;&gt;"OK","Not Evaluated",IF([@GPA]="","Pending",IF([@GPA]&gt;=IFERROR(INDEX(tblCriteria[Minimum GPA],MATCH([@[Criteria Key]],tblCriteria[Criteria Key],0)),999),"Met","Not Met"))))</f>
        <v/>
      </c>
      <c r="P10" s="19">
        <f>IF([@[Application ID*]]="","",IF([@[Data Check]]&lt;&gt;"OK","Not Evaluated",IF([@[Prerequisite Credits]]="","Pending",IF([@[Prerequisite Credits]]&gt;=IFERROR(INDEX(tblCriteria[Minimum Prerequisite Credits],MATCH([@[Criteria Key]],tblCriteria[Criteria Key],0)),999),"Met","Not Met"))))</f>
        <v/>
      </c>
      <c r="Q10" s="19">
        <f>IF([@[Application ID*]]="","",IF([@[Data Check]]&lt;&gt;"OK","Not Evaluated",IF(IFERROR(INDEX(tblCriteria[Test Required],MATCH([@[Criteria Key]],tblCriteria[Criteria Key],0)),"")="No","Not Required",IF([@[Test Status]]="","Pending",IF([@[Test Status]]="Not Submitted","Pending",IF([@[Test Status]]="Waived",IF(IFERROR(INDEX(tblCriteria[Test Waiver Allowed],MATCH([@[Criteria Key]],tblCriteria[Criteria Key],0)),"No")="Yes","Met","Not Met"),IF([@[Test Status]]="Submitted",IF([@[Test Score]]="","Pending",IF([@[Test Score]]&gt;=IFERROR(INDEX(tblCriteria[Minimum Test Score],MATCH([@[Criteria Key]],tblCriteria[Criteria Key],0)),999),"Met","Not Met")),"Pending"))))))</f>
        <v/>
      </c>
      <c r="R10" s="19">
        <f>IF([@[Application ID*]]="","",IF([@[Data Check]]&lt;&gt;"OK","Not Evaluated",IF(IFERROR(INDEX(tblCriteria[Essay Required],MATCH([@[Criteria Key]],tblCriteria[Criteria Key],0)),"")="No","Not Required",IF([@[Essay Status]]="Complete","Met",IF(OR([@[Essay Status]]="",[@[Essay Status]]="Incomplete",[@[Essay Status]]="Not Submitted"),"Pending","Pending")))))</f>
        <v/>
      </c>
      <c r="S10" s="19">
        <f>IF([@[Application ID*]]="","",IF([@[Data Check]]&lt;&gt;"OK","Not Evaluated",IF(IFERROR(INDEX(tblCriteria[References Required],MATCH([@[Criteria Key]],tblCriteria[Criteria Key],0)),0)=0,"Not Required",IF([@[References Received]]="","Pending",IF([@[References Received]]&gt;=IFERROR(INDEX(tblCriteria[References Required],MATCH([@[Criteria Key]],tblCriteria[Criteria Key],0)),99),"Met","Pending")))))</f>
        <v/>
      </c>
      <c r="T10" s="19">
        <f>IF([@[Application ID*]]="","",IF([@[Data Check]]&lt;&gt;"OK","Not Evaluated",IF(IFERROR(INDEX(tblCriteria[Transcript Required],MATCH([@[Criteria Key]],tblCriteria[Criteria Key],0)),"")="No","Not Required",IF([@[Transcript Status]]="Complete","Met",IF(OR([@[Transcript Status]]="",[@[Transcript Status]]="Incomplete",[@[Transcript Status]]="Not Received"),"Pending","Pending")))))</f>
        <v/>
      </c>
      <c r="U10" s="19">
        <f>IF([@[Application ID*]]="","",IF([@[Data Check]]&lt;&gt;"OK","Needs Data",IF(COUNTIF([@[GPA Check]:[Transcript Check]],"Not Met")&gt;0,"Not Eligible",IF(COUNTIF([@[GPA Check]:[Transcript Check]],"Pending")&gt;0,"Incomplete","Eligible"))))</f>
        <v/>
      </c>
      <c r="V10" s="20" t="inlineStr">
        <is>
          <t>Transcript is outstanding.</t>
        </is>
      </c>
      <c r="W10" s="16" t="n"/>
    </row>
    <row r="11" ht="27" customHeight="1">
      <c r="A11" s="15" t="inlineStr">
        <is>
          <t>APP-2026-007</t>
        </is>
      </c>
      <c r="B11" s="15" t="inlineStr">
        <is>
          <t>Applicant Summit</t>
        </is>
      </c>
      <c r="C11" s="15" t="inlineStr">
        <is>
          <t>Health Services Administration Certificate</t>
        </is>
      </c>
      <c r="D11" s="15" t="inlineStr">
        <is>
          <t>Spring 2027</t>
        </is>
      </c>
      <c r="E11" s="16" t="n">
        <v>46264</v>
      </c>
      <c r="F11" s="17" t="n">
        <v>3.4</v>
      </c>
      <c r="G11" s="15" t="n">
        <v>15</v>
      </c>
      <c r="H11" s="15" t="inlineStr">
        <is>
          <t>Submitted</t>
        </is>
      </c>
      <c r="I11" s="36" t="n">
        <v>88</v>
      </c>
      <c r="J11" s="15" t="inlineStr">
        <is>
          <t>Complete</t>
        </is>
      </c>
      <c r="K11" s="15" t="n">
        <v>1</v>
      </c>
      <c r="L11" s="15" t="inlineStr">
        <is>
          <t>Complete</t>
        </is>
      </c>
      <c r="M11" s="19">
        <f>IF([@[Application ID*]]="","",IF(OR([@[Program*]]="",[@[Entry Term*]]=""),"",[@[Program*]]&amp;"|"&amp;[@[Entry Term*]]))</f>
        <v/>
      </c>
      <c r="N11" s="19">
        <f>IF([@[Application ID*]]="","",IF(COUNTIF(tblReview[Application ID*],[@[Application ID*]])&gt;1,"Duplicate Application ID",IF(OR([@[Program*]]="",[@[Entry Term*]]=""),"Missing Program or Entry Term",IF([@[Submitted Date*]]="","Missing Submitted Date",IF(COUNTIFS(tblCriteria[Criteria Key],[@[Criteria Key]],tblCriteria[Active],"Yes")&lt;&gt;1,"Criteria Missing or Inactive","OK")))))</f>
        <v/>
      </c>
      <c r="O11" s="19">
        <f>IF([@[Application ID*]]="","",IF([@[Data Check]]&lt;&gt;"OK","Not Evaluated",IF([@GPA]="","Pending",IF([@GPA]&gt;=IFERROR(INDEX(tblCriteria[Minimum GPA],MATCH([@[Criteria Key]],tblCriteria[Criteria Key],0)),999),"Met","Not Met"))))</f>
        <v/>
      </c>
      <c r="P11" s="19">
        <f>IF([@[Application ID*]]="","",IF([@[Data Check]]&lt;&gt;"OK","Not Evaluated",IF([@[Prerequisite Credits]]="","Pending",IF([@[Prerequisite Credits]]&gt;=IFERROR(INDEX(tblCriteria[Minimum Prerequisite Credits],MATCH([@[Criteria Key]],tblCriteria[Criteria Key],0)),999),"Met","Not Met"))))</f>
        <v/>
      </c>
      <c r="Q11" s="19">
        <f>IF([@[Application ID*]]="","",IF([@[Data Check]]&lt;&gt;"OK","Not Evaluated",IF(IFERROR(INDEX(tblCriteria[Test Required],MATCH([@[Criteria Key]],tblCriteria[Criteria Key],0)),"")="No","Not Required",IF([@[Test Status]]="","Pending",IF([@[Test Status]]="Not Submitted","Pending",IF([@[Test Status]]="Waived",IF(IFERROR(INDEX(tblCriteria[Test Waiver Allowed],MATCH([@[Criteria Key]],tblCriteria[Criteria Key],0)),"No")="Yes","Met","Not Met"),IF([@[Test Status]]="Submitted",IF([@[Test Score]]="","Pending",IF([@[Test Score]]&gt;=IFERROR(INDEX(tblCriteria[Minimum Test Score],MATCH([@[Criteria Key]],tblCriteria[Criteria Key],0)),999),"Met","Not Met")),"Pending"))))))</f>
        <v/>
      </c>
      <c r="R11" s="19">
        <f>IF([@[Application ID*]]="","",IF([@[Data Check]]&lt;&gt;"OK","Not Evaluated",IF(IFERROR(INDEX(tblCriteria[Essay Required],MATCH([@[Criteria Key]],tblCriteria[Criteria Key],0)),"")="No","Not Required",IF([@[Essay Status]]="Complete","Met",IF(OR([@[Essay Status]]="",[@[Essay Status]]="Incomplete",[@[Essay Status]]="Not Submitted"),"Pending","Pending")))))</f>
        <v/>
      </c>
      <c r="S11" s="19">
        <f>IF([@[Application ID*]]="","",IF([@[Data Check]]&lt;&gt;"OK","Not Evaluated",IF(IFERROR(INDEX(tblCriteria[References Required],MATCH([@[Criteria Key]],tblCriteria[Criteria Key],0)),0)=0,"Not Required",IF([@[References Received]]="","Pending",IF([@[References Received]]&gt;=IFERROR(INDEX(tblCriteria[References Required],MATCH([@[Criteria Key]],tblCriteria[Criteria Key],0)),99),"Met","Pending")))))</f>
        <v/>
      </c>
      <c r="T11" s="19">
        <f>IF([@[Application ID*]]="","",IF([@[Data Check]]&lt;&gt;"OK","Not Evaluated",IF(IFERROR(INDEX(tblCriteria[Transcript Required],MATCH([@[Criteria Key]],tblCriteria[Criteria Key],0)),"")="No","Not Required",IF([@[Transcript Status]]="Complete","Met",IF(OR([@[Transcript Status]]="",[@[Transcript Status]]="Incomplete",[@[Transcript Status]]="Not Received"),"Pending","Pending")))))</f>
        <v/>
      </c>
      <c r="U11" s="19">
        <f>IF([@[Application ID*]]="","",IF([@[Data Check]]&lt;&gt;"OK","Needs Data",IF(COUNTIF([@[GPA Check]:[Transcript Check]],"Not Met")&gt;0,"Not Eligible",IF(COUNTIF([@[GPA Check]:[Transcript Check]],"Pending")&gt;0,"Incomplete","Eligible"))))</f>
        <v/>
      </c>
      <c r="V11" s="20" t="inlineStr">
        <is>
          <t>One additional reference is required.</t>
        </is>
      </c>
      <c r="W11" s="16" t="n"/>
    </row>
    <row r="12" ht="27" customHeight="1">
      <c r="A12" s="15" t="inlineStr">
        <is>
          <t>APP-2026-008</t>
        </is>
      </c>
      <c r="B12" s="15" t="inlineStr">
        <is>
          <t>Applicant Birch</t>
        </is>
      </c>
      <c r="C12" s="15" t="inlineStr">
        <is>
          <t>Instructional Design Certificate</t>
        </is>
      </c>
      <c r="D12" s="15" t="inlineStr">
        <is>
          <t>Spring 2027</t>
        </is>
      </c>
      <c r="E12" s="16" t="n">
        <v>46266</v>
      </c>
      <c r="F12" s="17" t="n">
        <v>3.15</v>
      </c>
      <c r="G12" s="15" t="n">
        <v>9</v>
      </c>
      <c r="H12" s="15" t="inlineStr">
        <is>
          <t>Not Required</t>
        </is>
      </c>
      <c r="I12" s="36" t="n"/>
      <c r="J12" s="15" t="inlineStr">
        <is>
          <t>Complete</t>
        </is>
      </c>
      <c r="K12" s="15" t="n">
        <v>1</v>
      </c>
      <c r="L12" s="15" t="inlineStr">
        <is>
          <t>Complete</t>
        </is>
      </c>
      <c r="M12" s="19">
        <f>IF([@[Application ID*]]="","",IF(OR([@[Program*]]="",[@[Entry Term*]]=""),"",[@[Program*]]&amp;"|"&amp;[@[Entry Term*]]))</f>
        <v/>
      </c>
      <c r="N12" s="19">
        <f>IF([@[Application ID*]]="","",IF(COUNTIF(tblReview[Application ID*],[@[Application ID*]])&gt;1,"Duplicate Application ID",IF(OR([@[Program*]]="",[@[Entry Term*]]=""),"Missing Program or Entry Term",IF([@[Submitted Date*]]="","Missing Submitted Date",IF(COUNTIFS(tblCriteria[Criteria Key],[@[Criteria Key]],tblCriteria[Active],"Yes")&lt;&gt;1,"Criteria Missing or Inactive","OK")))))</f>
        <v/>
      </c>
      <c r="O12" s="19">
        <f>IF([@[Application ID*]]="","",IF([@[Data Check]]&lt;&gt;"OK","Not Evaluated",IF([@GPA]="","Pending",IF([@GPA]&gt;=IFERROR(INDEX(tblCriteria[Minimum GPA],MATCH([@[Criteria Key]],tblCriteria[Criteria Key],0)),999),"Met","Not Met"))))</f>
        <v/>
      </c>
      <c r="P12" s="19">
        <f>IF([@[Application ID*]]="","",IF([@[Data Check]]&lt;&gt;"OK","Not Evaluated",IF([@[Prerequisite Credits]]="","Pending",IF([@[Prerequisite Credits]]&gt;=IFERROR(INDEX(tblCriteria[Minimum Prerequisite Credits],MATCH([@[Criteria Key]],tblCriteria[Criteria Key],0)),999),"Met","Not Met"))))</f>
        <v/>
      </c>
      <c r="Q12" s="19">
        <f>IF([@[Application ID*]]="","",IF([@[Data Check]]&lt;&gt;"OK","Not Evaluated",IF(IFERROR(INDEX(tblCriteria[Test Required],MATCH([@[Criteria Key]],tblCriteria[Criteria Key],0)),"")="No","Not Required",IF([@[Test Status]]="","Pending",IF([@[Test Status]]="Not Submitted","Pending",IF([@[Test Status]]="Waived",IF(IFERROR(INDEX(tblCriteria[Test Waiver Allowed],MATCH([@[Criteria Key]],tblCriteria[Criteria Key],0)),"No")="Yes","Met","Not Met"),IF([@[Test Status]]="Submitted",IF([@[Test Score]]="","Pending",IF([@[Test Score]]&gt;=IFERROR(INDEX(tblCriteria[Minimum Test Score],MATCH([@[Criteria Key]],tblCriteria[Criteria Key],0)),999),"Met","Not Met")),"Pending"))))))</f>
        <v/>
      </c>
      <c r="R12" s="19">
        <f>IF([@[Application ID*]]="","",IF([@[Data Check]]&lt;&gt;"OK","Not Evaluated",IF(IFERROR(INDEX(tblCriteria[Essay Required],MATCH([@[Criteria Key]],tblCriteria[Criteria Key],0)),"")="No","Not Required",IF([@[Essay Status]]="Complete","Met",IF(OR([@[Essay Status]]="",[@[Essay Status]]="Incomplete",[@[Essay Status]]="Not Submitted"),"Pending","Pending")))))</f>
        <v/>
      </c>
      <c r="S12" s="19">
        <f>IF([@[Application ID*]]="","",IF([@[Data Check]]&lt;&gt;"OK","Not Evaluated",IF(IFERROR(INDEX(tblCriteria[References Required],MATCH([@[Criteria Key]],tblCriteria[Criteria Key],0)),0)=0,"Not Required",IF([@[References Received]]="","Pending",IF([@[References Received]]&gt;=IFERROR(INDEX(tblCriteria[References Required],MATCH([@[Criteria Key]],tblCriteria[Criteria Key],0)),99),"Met","Pending")))))</f>
        <v/>
      </c>
      <c r="T12" s="19">
        <f>IF([@[Application ID*]]="","",IF([@[Data Check]]&lt;&gt;"OK","Not Evaluated",IF(IFERROR(INDEX(tblCriteria[Transcript Required],MATCH([@[Criteria Key]],tblCriteria[Criteria Key],0)),"")="No","Not Required",IF([@[Transcript Status]]="Complete","Met",IF(OR([@[Transcript Status]]="",[@[Transcript Status]]="Incomplete",[@[Transcript Status]]="Not Received"),"Pending","Pending")))))</f>
        <v/>
      </c>
      <c r="U12" s="19">
        <f>IF([@[Application ID*]]="","",IF([@[Data Check]]&lt;&gt;"OK","Needs Data",IF(COUNTIF([@[GPA Check]:[Transcript Check]],"Not Met")&gt;0,"Not Eligible",IF(COUNTIF([@[GPA Check]:[Transcript Check]],"Pending")&gt;0,"Incomplete","Eligible"))))</f>
        <v/>
      </c>
      <c r="V12" s="20" t="inlineStr">
        <is>
          <t>Initial review complete.</t>
        </is>
      </c>
      <c r="W12" s="16" t="n">
        <v>46271</v>
      </c>
    </row>
    <row r="13" ht="27" customHeight="1">
      <c r="A13" s="15" t="inlineStr">
        <is>
          <t>APP-2026-009</t>
        </is>
      </c>
      <c r="B13" s="15" t="inlineStr">
        <is>
          <t>Applicant Meadow</t>
        </is>
      </c>
      <c r="C13" s="15" t="inlineStr">
        <is>
          <t>Applied Data Analytics Certificate</t>
        </is>
      </c>
      <c r="D13" s="15" t="inlineStr">
        <is>
          <t>Fall 2026</t>
        </is>
      </c>
      <c r="E13" s="16" t="n">
        <v>46267</v>
      </c>
      <c r="F13" s="17" t="n"/>
      <c r="G13" s="15" t="n">
        <v>9</v>
      </c>
      <c r="H13" s="15" t="inlineStr">
        <is>
          <t>Submitted</t>
        </is>
      </c>
      <c r="I13" s="36" t="n">
        <v>85</v>
      </c>
      <c r="J13" s="15" t="inlineStr">
        <is>
          <t>Complete</t>
        </is>
      </c>
      <c r="K13" s="15" t="n">
        <v>1</v>
      </c>
      <c r="L13" s="15" t="inlineStr">
        <is>
          <t>Complete</t>
        </is>
      </c>
      <c r="M13" s="19">
        <f>IF([@[Application ID*]]="","",IF(OR([@[Program*]]="",[@[Entry Term*]]=""),"",[@[Program*]]&amp;"|"&amp;[@[Entry Term*]]))</f>
        <v/>
      </c>
      <c r="N13" s="19">
        <f>IF([@[Application ID*]]="","",IF(COUNTIF(tblReview[Application ID*],[@[Application ID*]])&gt;1,"Duplicate Application ID",IF(OR([@[Program*]]="",[@[Entry Term*]]=""),"Missing Program or Entry Term",IF([@[Submitted Date*]]="","Missing Submitted Date",IF(COUNTIFS(tblCriteria[Criteria Key],[@[Criteria Key]],tblCriteria[Active],"Yes")&lt;&gt;1,"Criteria Missing or Inactive","OK")))))</f>
        <v/>
      </c>
      <c r="O13" s="19">
        <f>IF([@[Application ID*]]="","",IF([@[Data Check]]&lt;&gt;"OK","Not Evaluated",IF([@GPA]="","Pending",IF([@GPA]&gt;=IFERROR(INDEX(tblCriteria[Minimum GPA],MATCH([@[Criteria Key]],tblCriteria[Criteria Key],0)),999),"Met","Not Met"))))</f>
        <v/>
      </c>
      <c r="P13" s="19">
        <f>IF([@[Application ID*]]="","",IF([@[Data Check]]&lt;&gt;"OK","Not Evaluated",IF([@[Prerequisite Credits]]="","Pending",IF([@[Prerequisite Credits]]&gt;=IFERROR(INDEX(tblCriteria[Minimum Prerequisite Credits],MATCH([@[Criteria Key]],tblCriteria[Criteria Key],0)),999),"Met","Not Met"))))</f>
        <v/>
      </c>
      <c r="Q13" s="19">
        <f>IF([@[Application ID*]]="","",IF([@[Data Check]]&lt;&gt;"OK","Not Evaluated",IF(IFERROR(INDEX(tblCriteria[Test Required],MATCH([@[Criteria Key]],tblCriteria[Criteria Key],0)),"")="No","Not Required",IF([@[Test Status]]="","Pending",IF([@[Test Status]]="Not Submitted","Pending",IF([@[Test Status]]="Waived",IF(IFERROR(INDEX(tblCriteria[Test Waiver Allowed],MATCH([@[Criteria Key]],tblCriteria[Criteria Key],0)),"No")="Yes","Met","Not Met"),IF([@[Test Status]]="Submitted",IF([@[Test Score]]="","Pending",IF([@[Test Score]]&gt;=IFERROR(INDEX(tblCriteria[Minimum Test Score],MATCH([@[Criteria Key]],tblCriteria[Criteria Key],0)),999),"Met","Not Met")),"Pending"))))))</f>
        <v/>
      </c>
      <c r="R13" s="19">
        <f>IF([@[Application ID*]]="","",IF([@[Data Check]]&lt;&gt;"OK","Not Evaluated",IF(IFERROR(INDEX(tblCriteria[Essay Required],MATCH([@[Criteria Key]],tblCriteria[Criteria Key],0)),"")="No","Not Required",IF([@[Essay Status]]="Complete","Met",IF(OR([@[Essay Status]]="",[@[Essay Status]]="Incomplete",[@[Essay Status]]="Not Submitted"),"Pending","Pending")))))</f>
        <v/>
      </c>
      <c r="S13" s="19">
        <f>IF([@[Application ID*]]="","",IF([@[Data Check]]&lt;&gt;"OK","Not Evaluated",IF(IFERROR(INDEX(tblCriteria[References Required],MATCH([@[Criteria Key]],tblCriteria[Criteria Key],0)),0)=0,"Not Required",IF([@[References Received]]="","Pending",IF([@[References Received]]&gt;=IFERROR(INDEX(tblCriteria[References Required],MATCH([@[Criteria Key]],tblCriteria[Criteria Key],0)),99),"Met","Pending")))))</f>
        <v/>
      </c>
      <c r="T13" s="19">
        <f>IF([@[Application ID*]]="","",IF([@[Data Check]]&lt;&gt;"OK","Not Evaluated",IF(IFERROR(INDEX(tblCriteria[Transcript Required],MATCH([@[Criteria Key]],tblCriteria[Criteria Key],0)),"")="No","Not Required",IF([@[Transcript Status]]="Complete","Met",IF(OR([@[Transcript Status]]="",[@[Transcript Status]]="Incomplete",[@[Transcript Status]]="Not Received"),"Pending","Pending")))))</f>
        <v/>
      </c>
      <c r="U13" s="19">
        <f>IF([@[Application ID*]]="","",IF([@[Data Check]]&lt;&gt;"OK","Needs Data",IF(COUNTIF([@[GPA Check]:[Transcript Check]],"Not Met")&gt;0,"Not Eligible",IF(COUNTIF([@[GPA Check]:[Transcript Check]],"Pending")&gt;0,"Incomplete","Eligible"))))</f>
        <v/>
      </c>
      <c r="V13" s="20" t="inlineStr">
        <is>
          <t>GPA has not yet been entered.</t>
        </is>
      </c>
      <c r="W13" s="16" t="n"/>
    </row>
    <row r="14" ht="27" customHeight="1">
      <c r="A14" s="15" t="inlineStr">
        <is>
          <t>APP-2026-010</t>
        </is>
      </c>
      <c r="B14" s="15" t="inlineStr">
        <is>
          <t>Applicant Coral</t>
        </is>
      </c>
      <c r="C14" s="15" t="n"/>
      <c r="D14" s="15" t="inlineStr">
        <is>
          <t>Fall 2026</t>
        </is>
      </c>
      <c r="E14" s="16" t="n">
        <v>46268</v>
      </c>
      <c r="F14" s="17" t="n">
        <v>3.2</v>
      </c>
      <c r="G14" s="15" t="n">
        <v>12</v>
      </c>
      <c r="H14" s="15" t="inlineStr">
        <is>
          <t>Submitted</t>
        </is>
      </c>
      <c r="I14" s="36" t="n">
        <v>84</v>
      </c>
      <c r="J14" s="15" t="inlineStr">
        <is>
          <t>Complete</t>
        </is>
      </c>
      <c r="K14" s="15" t="n">
        <v>2</v>
      </c>
      <c r="L14" s="15" t="inlineStr">
        <is>
          <t>Complete</t>
        </is>
      </c>
      <c r="M14" s="19">
        <f>IF([@[Application ID*]]="","",IF(OR([@[Program*]]="",[@[Entry Term*]]=""),"",[@[Program*]]&amp;"|"&amp;[@[Entry Term*]]))</f>
        <v/>
      </c>
      <c r="N14" s="19">
        <f>IF([@[Application ID*]]="","",IF(COUNTIF(tblReview[Application ID*],[@[Application ID*]])&gt;1,"Duplicate Application ID",IF(OR([@[Program*]]="",[@[Entry Term*]]=""),"Missing Program or Entry Term",IF([@[Submitted Date*]]="","Missing Submitted Date",IF(COUNTIFS(tblCriteria[Criteria Key],[@[Criteria Key]],tblCriteria[Active],"Yes")&lt;&gt;1,"Criteria Missing or Inactive","OK")))))</f>
        <v/>
      </c>
      <c r="O14" s="19">
        <f>IF([@[Application ID*]]="","",IF([@[Data Check]]&lt;&gt;"OK","Not Evaluated",IF([@GPA]="","Pending",IF([@GPA]&gt;=IFERROR(INDEX(tblCriteria[Minimum GPA],MATCH([@[Criteria Key]],tblCriteria[Criteria Key],0)),999),"Met","Not Met"))))</f>
        <v/>
      </c>
      <c r="P14" s="19">
        <f>IF([@[Application ID*]]="","",IF([@[Data Check]]&lt;&gt;"OK","Not Evaluated",IF([@[Prerequisite Credits]]="","Pending",IF([@[Prerequisite Credits]]&gt;=IFERROR(INDEX(tblCriteria[Minimum Prerequisite Credits],MATCH([@[Criteria Key]],tblCriteria[Criteria Key],0)),999),"Met","Not Met"))))</f>
        <v/>
      </c>
      <c r="Q14" s="19">
        <f>IF([@[Application ID*]]="","",IF([@[Data Check]]&lt;&gt;"OK","Not Evaluated",IF(IFERROR(INDEX(tblCriteria[Test Required],MATCH([@[Criteria Key]],tblCriteria[Criteria Key],0)),"")="No","Not Required",IF([@[Test Status]]="","Pending",IF([@[Test Status]]="Not Submitted","Pending",IF([@[Test Status]]="Waived",IF(IFERROR(INDEX(tblCriteria[Test Waiver Allowed],MATCH([@[Criteria Key]],tblCriteria[Criteria Key],0)),"No")="Yes","Met","Not Met"),IF([@[Test Status]]="Submitted",IF([@[Test Score]]="","Pending",IF([@[Test Score]]&gt;=IFERROR(INDEX(tblCriteria[Minimum Test Score],MATCH([@[Criteria Key]],tblCriteria[Criteria Key],0)),999),"Met","Not Met")),"Pending"))))))</f>
        <v/>
      </c>
      <c r="R14" s="19">
        <f>IF([@[Application ID*]]="","",IF([@[Data Check]]&lt;&gt;"OK","Not Evaluated",IF(IFERROR(INDEX(tblCriteria[Essay Required],MATCH([@[Criteria Key]],tblCriteria[Criteria Key],0)),"")="No","Not Required",IF([@[Essay Status]]="Complete","Met",IF(OR([@[Essay Status]]="",[@[Essay Status]]="Incomplete",[@[Essay Status]]="Not Submitted"),"Pending","Pending")))))</f>
        <v/>
      </c>
      <c r="S14" s="19">
        <f>IF([@[Application ID*]]="","",IF([@[Data Check]]&lt;&gt;"OK","Not Evaluated",IF(IFERROR(INDEX(tblCriteria[References Required],MATCH([@[Criteria Key]],tblCriteria[Criteria Key],0)),0)=0,"Not Required",IF([@[References Received]]="","Pending",IF([@[References Received]]&gt;=IFERROR(INDEX(tblCriteria[References Required],MATCH([@[Criteria Key]],tblCriteria[Criteria Key],0)),99),"Met","Pending")))))</f>
        <v/>
      </c>
      <c r="T14" s="19">
        <f>IF([@[Application ID*]]="","",IF([@[Data Check]]&lt;&gt;"OK","Not Evaluated",IF(IFERROR(INDEX(tblCriteria[Transcript Required],MATCH([@[Criteria Key]],tblCriteria[Criteria Key],0)),"")="No","Not Required",IF([@[Transcript Status]]="Complete","Met",IF(OR([@[Transcript Status]]="",[@[Transcript Status]]="Incomplete",[@[Transcript Status]]="Not Received"),"Pending","Pending")))))</f>
        <v/>
      </c>
      <c r="U14" s="19">
        <f>IF([@[Application ID*]]="","",IF([@[Data Check]]&lt;&gt;"OK","Needs Data",IF(COUNTIF([@[GPA Check]:[Transcript Check]],"Not Met")&gt;0,"Not Eligible",IF(COUNTIF([@[GPA Check]:[Transcript Check]],"Pending")&gt;0,"Incomplete","Eligible"))))</f>
        <v/>
      </c>
      <c r="V14" s="20" t="inlineStr">
        <is>
          <t>Program selection is missing.</t>
        </is>
      </c>
      <c r="W14" s="16" t="n"/>
    </row>
    <row r="15" ht="27" customHeight="1">
      <c r="A15" s="15" t="n"/>
      <c r="B15" s="15" t="n"/>
      <c r="C15" s="15" t="n"/>
      <c r="D15" s="15" t="n"/>
      <c r="E15" s="16" t="n"/>
      <c r="F15" s="17" t="n"/>
      <c r="G15" s="15" t="n"/>
      <c r="H15" s="15" t="n"/>
      <c r="I15" s="36" t="n"/>
      <c r="J15" s="15" t="n"/>
      <c r="K15" s="15" t="n"/>
      <c r="L15" s="15" t="n"/>
      <c r="M15" s="19">
        <f>IF([@[Application ID*]]="","",IF(OR([@[Program*]]="",[@[Entry Term*]]=""),"",[@[Program*]]&amp;"|"&amp;[@[Entry Term*]]))</f>
        <v/>
      </c>
      <c r="N15" s="19">
        <f>IF([@[Application ID*]]="","",IF(COUNTIF(tblReview[Application ID*],[@[Application ID*]])&gt;1,"Duplicate Application ID",IF(OR([@[Program*]]="",[@[Entry Term*]]=""),"Missing Program or Entry Term",IF([@[Submitted Date*]]="","Missing Submitted Date",IF(COUNTIFS(tblCriteria[Criteria Key],[@[Criteria Key]],tblCriteria[Active],"Yes")&lt;&gt;1,"Criteria Missing or Inactive","OK")))))</f>
        <v/>
      </c>
      <c r="O15" s="19">
        <f>IF([@[Application ID*]]="","",IF([@[Data Check]]&lt;&gt;"OK","Not Evaluated",IF([@GPA]="","Pending",IF([@GPA]&gt;=IFERROR(INDEX(tblCriteria[Minimum GPA],MATCH([@[Criteria Key]],tblCriteria[Criteria Key],0)),999),"Met","Not Met"))))</f>
        <v/>
      </c>
      <c r="P15" s="19">
        <f>IF([@[Application ID*]]="","",IF([@[Data Check]]&lt;&gt;"OK","Not Evaluated",IF([@[Prerequisite Credits]]="","Pending",IF([@[Prerequisite Credits]]&gt;=IFERROR(INDEX(tblCriteria[Minimum Prerequisite Credits],MATCH([@[Criteria Key]],tblCriteria[Criteria Key],0)),999),"Met","Not Met"))))</f>
        <v/>
      </c>
      <c r="Q15" s="19">
        <f>IF([@[Application ID*]]="","",IF([@[Data Check]]&lt;&gt;"OK","Not Evaluated",IF(IFERROR(INDEX(tblCriteria[Test Required],MATCH([@[Criteria Key]],tblCriteria[Criteria Key],0)),"")="No","Not Required",IF([@[Test Status]]="","Pending",IF([@[Test Status]]="Not Submitted","Pending",IF([@[Test Status]]="Waived",IF(IFERROR(INDEX(tblCriteria[Test Waiver Allowed],MATCH([@[Criteria Key]],tblCriteria[Criteria Key],0)),"No")="Yes","Met","Not Met"),IF([@[Test Status]]="Submitted",IF([@[Test Score]]="","Pending",IF([@[Test Score]]&gt;=IFERROR(INDEX(tblCriteria[Minimum Test Score],MATCH([@[Criteria Key]],tblCriteria[Criteria Key],0)),999),"Met","Not Met")),"Pending"))))))</f>
        <v/>
      </c>
      <c r="R15" s="19">
        <f>IF([@[Application ID*]]="","",IF([@[Data Check]]&lt;&gt;"OK","Not Evaluated",IF(IFERROR(INDEX(tblCriteria[Essay Required],MATCH([@[Criteria Key]],tblCriteria[Criteria Key],0)),"")="No","Not Required",IF([@[Essay Status]]="Complete","Met",IF(OR([@[Essay Status]]="",[@[Essay Status]]="Incomplete",[@[Essay Status]]="Not Submitted"),"Pending","Pending")))))</f>
        <v/>
      </c>
      <c r="S15" s="19">
        <f>IF([@[Application ID*]]="","",IF([@[Data Check]]&lt;&gt;"OK","Not Evaluated",IF(IFERROR(INDEX(tblCriteria[References Required],MATCH([@[Criteria Key]],tblCriteria[Criteria Key],0)),0)=0,"Not Required",IF([@[References Received]]="","Pending",IF([@[References Received]]&gt;=IFERROR(INDEX(tblCriteria[References Required],MATCH([@[Criteria Key]],tblCriteria[Criteria Key],0)),99),"Met","Pending")))))</f>
        <v/>
      </c>
      <c r="T15" s="19">
        <f>IF([@[Application ID*]]="","",IF([@[Data Check]]&lt;&gt;"OK","Not Evaluated",IF(IFERROR(INDEX(tblCriteria[Transcript Required],MATCH([@[Criteria Key]],tblCriteria[Criteria Key],0)),"")="No","Not Required",IF([@[Transcript Status]]="Complete","Met",IF(OR([@[Transcript Status]]="",[@[Transcript Status]]="Incomplete",[@[Transcript Status]]="Not Received"),"Pending","Pending")))))</f>
        <v/>
      </c>
      <c r="U15" s="19">
        <f>IF([@[Application ID*]]="","",IF([@[Data Check]]&lt;&gt;"OK","Needs Data",IF(COUNTIF([@[GPA Check]:[Transcript Check]],"Not Met")&gt;0,"Not Eligible",IF(COUNTIF([@[GPA Check]:[Transcript Check]],"Pending")&gt;0,"Incomplete","Eligible"))))</f>
        <v/>
      </c>
      <c r="V15" s="20" t="n"/>
      <c r="W15" s="16" t="n"/>
    </row>
    <row r="16" ht="27" customHeight="1">
      <c r="A16" s="15" t="n"/>
      <c r="B16" s="15" t="n"/>
      <c r="C16" s="15" t="n"/>
      <c r="D16" s="15" t="n"/>
      <c r="E16" s="16" t="n"/>
      <c r="F16" s="17" t="n"/>
      <c r="G16" s="15" t="n"/>
      <c r="H16" s="15" t="n"/>
      <c r="I16" s="36" t="n"/>
      <c r="J16" s="15" t="n"/>
      <c r="K16" s="15" t="n"/>
      <c r="L16" s="15" t="n"/>
      <c r="M16" s="19">
        <f>IF([@[Application ID*]]="","",IF(OR([@[Program*]]="",[@[Entry Term*]]=""),"",[@[Program*]]&amp;"|"&amp;[@[Entry Term*]]))</f>
        <v/>
      </c>
      <c r="N16" s="19">
        <f>IF([@[Application ID*]]="","",IF(COUNTIF(tblReview[Application ID*],[@[Application ID*]])&gt;1,"Duplicate Application ID",IF(OR([@[Program*]]="",[@[Entry Term*]]=""),"Missing Program or Entry Term",IF([@[Submitted Date*]]="","Missing Submitted Date",IF(COUNTIFS(tblCriteria[Criteria Key],[@[Criteria Key]],tblCriteria[Active],"Yes")&lt;&gt;1,"Criteria Missing or Inactive","OK")))))</f>
        <v/>
      </c>
      <c r="O16" s="19">
        <f>IF([@[Application ID*]]="","",IF([@[Data Check]]&lt;&gt;"OK","Not Evaluated",IF([@GPA]="","Pending",IF([@GPA]&gt;=IFERROR(INDEX(tblCriteria[Minimum GPA],MATCH([@[Criteria Key]],tblCriteria[Criteria Key],0)),999),"Met","Not Met"))))</f>
        <v/>
      </c>
      <c r="P16" s="19">
        <f>IF([@[Application ID*]]="","",IF([@[Data Check]]&lt;&gt;"OK","Not Evaluated",IF([@[Prerequisite Credits]]="","Pending",IF([@[Prerequisite Credits]]&gt;=IFERROR(INDEX(tblCriteria[Minimum Prerequisite Credits],MATCH([@[Criteria Key]],tblCriteria[Criteria Key],0)),999),"Met","Not Met"))))</f>
        <v/>
      </c>
      <c r="Q16" s="19">
        <f>IF([@[Application ID*]]="","",IF([@[Data Check]]&lt;&gt;"OK","Not Evaluated",IF(IFERROR(INDEX(tblCriteria[Test Required],MATCH([@[Criteria Key]],tblCriteria[Criteria Key],0)),"")="No","Not Required",IF([@[Test Status]]="","Pending",IF([@[Test Status]]="Not Submitted","Pending",IF([@[Test Status]]="Waived",IF(IFERROR(INDEX(tblCriteria[Test Waiver Allowed],MATCH([@[Criteria Key]],tblCriteria[Criteria Key],0)),"No")="Yes","Met","Not Met"),IF([@[Test Status]]="Submitted",IF([@[Test Score]]="","Pending",IF([@[Test Score]]&gt;=IFERROR(INDEX(tblCriteria[Minimum Test Score],MATCH([@[Criteria Key]],tblCriteria[Criteria Key],0)),999),"Met","Not Met")),"Pending"))))))</f>
        <v/>
      </c>
      <c r="R16" s="19">
        <f>IF([@[Application ID*]]="","",IF([@[Data Check]]&lt;&gt;"OK","Not Evaluated",IF(IFERROR(INDEX(tblCriteria[Essay Required],MATCH([@[Criteria Key]],tblCriteria[Criteria Key],0)),"")="No","Not Required",IF([@[Essay Status]]="Complete","Met",IF(OR([@[Essay Status]]="",[@[Essay Status]]="Incomplete",[@[Essay Status]]="Not Submitted"),"Pending","Pending")))))</f>
        <v/>
      </c>
      <c r="S16" s="19">
        <f>IF([@[Application ID*]]="","",IF([@[Data Check]]&lt;&gt;"OK","Not Evaluated",IF(IFERROR(INDEX(tblCriteria[References Required],MATCH([@[Criteria Key]],tblCriteria[Criteria Key],0)),0)=0,"Not Required",IF([@[References Received]]="","Pending",IF([@[References Received]]&gt;=IFERROR(INDEX(tblCriteria[References Required],MATCH([@[Criteria Key]],tblCriteria[Criteria Key],0)),99),"Met","Pending")))))</f>
        <v/>
      </c>
      <c r="T16" s="19">
        <f>IF([@[Application ID*]]="","",IF([@[Data Check]]&lt;&gt;"OK","Not Evaluated",IF(IFERROR(INDEX(tblCriteria[Transcript Required],MATCH([@[Criteria Key]],tblCriteria[Criteria Key],0)),"")="No","Not Required",IF([@[Transcript Status]]="Complete","Met",IF(OR([@[Transcript Status]]="",[@[Transcript Status]]="Incomplete",[@[Transcript Status]]="Not Received"),"Pending","Pending")))))</f>
        <v/>
      </c>
      <c r="U16" s="19">
        <f>IF([@[Application ID*]]="","",IF([@[Data Check]]&lt;&gt;"OK","Needs Data",IF(COUNTIF([@[GPA Check]:[Transcript Check]],"Not Met")&gt;0,"Not Eligible",IF(COUNTIF([@[GPA Check]:[Transcript Check]],"Pending")&gt;0,"Incomplete","Eligible"))))</f>
        <v/>
      </c>
      <c r="V16" s="20" t="n"/>
      <c r="W16" s="16" t="n"/>
    </row>
    <row r="17" ht="27" customHeight="1">
      <c r="A17" s="15" t="n"/>
      <c r="B17" s="15" t="n"/>
      <c r="C17" s="15" t="n"/>
      <c r="D17" s="15" t="n"/>
      <c r="E17" s="16" t="n"/>
      <c r="F17" s="17" t="n"/>
      <c r="G17" s="15" t="n"/>
      <c r="H17" s="15" t="n"/>
      <c r="I17" s="36" t="n"/>
      <c r="J17" s="15" t="n"/>
      <c r="K17" s="15" t="n"/>
      <c r="L17" s="15" t="n"/>
      <c r="M17" s="19">
        <f>IF([@[Application ID*]]="","",IF(OR([@[Program*]]="",[@[Entry Term*]]=""),"",[@[Program*]]&amp;"|"&amp;[@[Entry Term*]]))</f>
        <v/>
      </c>
      <c r="N17" s="19">
        <f>IF([@[Application ID*]]="","",IF(COUNTIF(tblReview[Application ID*],[@[Application ID*]])&gt;1,"Duplicate Application ID",IF(OR([@[Program*]]="",[@[Entry Term*]]=""),"Missing Program or Entry Term",IF([@[Submitted Date*]]="","Missing Submitted Date",IF(COUNTIFS(tblCriteria[Criteria Key],[@[Criteria Key]],tblCriteria[Active],"Yes")&lt;&gt;1,"Criteria Missing or Inactive","OK")))))</f>
        <v/>
      </c>
      <c r="O17" s="19">
        <f>IF([@[Application ID*]]="","",IF([@[Data Check]]&lt;&gt;"OK","Not Evaluated",IF([@GPA]="","Pending",IF([@GPA]&gt;=IFERROR(INDEX(tblCriteria[Minimum GPA],MATCH([@[Criteria Key]],tblCriteria[Criteria Key],0)),999),"Met","Not Met"))))</f>
        <v/>
      </c>
      <c r="P17" s="19">
        <f>IF([@[Application ID*]]="","",IF([@[Data Check]]&lt;&gt;"OK","Not Evaluated",IF([@[Prerequisite Credits]]="","Pending",IF([@[Prerequisite Credits]]&gt;=IFERROR(INDEX(tblCriteria[Minimum Prerequisite Credits],MATCH([@[Criteria Key]],tblCriteria[Criteria Key],0)),999),"Met","Not Met"))))</f>
        <v/>
      </c>
      <c r="Q17" s="19">
        <f>IF([@[Application ID*]]="","",IF([@[Data Check]]&lt;&gt;"OK","Not Evaluated",IF(IFERROR(INDEX(tblCriteria[Test Required],MATCH([@[Criteria Key]],tblCriteria[Criteria Key],0)),"")="No","Not Required",IF([@[Test Status]]="","Pending",IF([@[Test Status]]="Not Submitted","Pending",IF([@[Test Status]]="Waived",IF(IFERROR(INDEX(tblCriteria[Test Waiver Allowed],MATCH([@[Criteria Key]],tblCriteria[Criteria Key],0)),"No")="Yes","Met","Not Met"),IF([@[Test Status]]="Submitted",IF([@[Test Score]]="","Pending",IF([@[Test Score]]&gt;=IFERROR(INDEX(tblCriteria[Minimum Test Score],MATCH([@[Criteria Key]],tblCriteria[Criteria Key],0)),999),"Met","Not Met")),"Pending"))))))</f>
        <v/>
      </c>
      <c r="R17" s="19">
        <f>IF([@[Application ID*]]="","",IF([@[Data Check]]&lt;&gt;"OK","Not Evaluated",IF(IFERROR(INDEX(tblCriteria[Essay Required],MATCH([@[Criteria Key]],tblCriteria[Criteria Key],0)),"")="No","Not Required",IF([@[Essay Status]]="Complete","Met",IF(OR([@[Essay Status]]="",[@[Essay Status]]="Incomplete",[@[Essay Status]]="Not Submitted"),"Pending","Pending")))))</f>
        <v/>
      </c>
      <c r="S17" s="19">
        <f>IF([@[Application ID*]]="","",IF([@[Data Check]]&lt;&gt;"OK","Not Evaluated",IF(IFERROR(INDEX(tblCriteria[References Required],MATCH([@[Criteria Key]],tblCriteria[Criteria Key],0)),0)=0,"Not Required",IF([@[References Received]]="","Pending",IF([@[References Received]]&gt;=IFERROR(INDEX(tblCriteria[References Required],MATCH([@[Criteria Key]],tblCriteria[Criteria Key],0)),99),"Met","Pending")))))</f>
        <v/>
      </c>
      <c r="T17" s="19">
        <f>IF([@[Application ID*]]="","",IF([@[Data Check]]&lt;&gt;"OK","Not Evaluated",IF(IFERROR(INDEX(tblCriteria[Transcript Required],MATCH([@[Criteria Key]],tblCriteria[Criteria Key],0)),"")="No","Not Required",IF([@[Transcript Status]]="Complete","Met",IF(OR([@[Transcript Status]]="",[@[Transcript Status]]="Incomplete",[@[Transcript Status]]="Not Received"),"Pending","Pending")))))</f>
        <v/>
      </c>
      <c r="U17" s="19">
        <f>IF([@[Application ID*]]="","",IF([@[Data Check]]&lt;&gt;"OK","Needs Data",IF(COUNTIF([@[GPA Check]:[Transcript Check]],"Not Met")&gt;0,"Not Eligible",IF(COUNTIF([@[GPA Check]:[Transcript Check]],"Pending")&gt;0,"Incomplete","Eligible"))))</f>
        <v/>
      </c>
      <c r="V17" s="20" t="n"/>
      <c r="W17" s="16" t="n"/>
    </row>
    <row r="18" ht="27" customHeight="1">
      <c r="A18" s="15" t="n"/>
      <c r="B18" s="15" t="n"/>
      <c r="C18" s="15" t="n"/>
      <c r="D18" s="15" t="n"/>
      <c r="E18" s="16" t="n"/>
      <c r="F18" s="17" t="n"/>
      <c r="G18" s="15" t="n"/>
      <c r="H18" s="15" t="n"/>
      <c r="I18" s="36" t="n"/>
      <c r="J18" s="15" t="n"/>
      <c r="K18" s="15" t="n"/>
      <c r="L18" s="15" t="n"/>
      <c r="M18" s="19">
        <f>IF([@[Application ID*]]="","",IF(OR([@[Program*]]="",[@[Entry Term*]]=""),"",[@[Program*]]&amp;"|"&amp;[@[Entry Term*]]))</f>
        <v/>
      </c>
      <c r="N18" s="19">
        <f>IF([@[Application ID*]]="","",IF(COUNTIF(tblReview[Application ID*],[@[Application ID*]])&gt;1,"Duplicate Application ID",IF(OR([@[Program*]]="",[@[Entry Term*]]=""),"Missing Program or Entry Term",IF([@[Submitted Date*]]="","Missing Submitted Date",IF(COUNTIFS(tblCriteria[Criteria Key],[@[Criteria Key]],tblCriteria[Active],"Yes")&lt;&gt;1,"Criteria Missing or Inactive","OK")))))</f>
        <v/>
      </c>
      <c r="O18" s="19">
        <f>IF([@[Application ID*]]="","",IF([@[Data Check]]&lt;&gt;"OK","Not Evaluated",IF([@GPA]="","Pending",IF([@GPA]&gt;=IFERROR(INDEX(tblCriteria[Minimum GPA],MATCH([@[Criteria Key]],tblCriteria[Criteria Key],0)),999),"Met","Not Met"))))</f>
        <v/>
      </c>
      <c r="P18" s="19">
        <f>IF([@[Application ID*]]="","",IF([@[Data Check]]&lt;&gt;"OK","Not Evaluated",IF([@[Prerequisite Credits]]="","Pending",IF([@[Prerequisite Credits]]&gt;=IFERROR(INDEX(tblCriteria[Minimum Prerequisite Credits],MATCH([@[Criteria Key]],tblCriteria[Criteria Key],0)),999),"Met","Not Met"))))</f>
        <v/>
      </c>
      <c r="Q18" s="19">
        <f>IF([@[Application ID*]]="","",IF([@[Data Check]]&lt;&gt;"OK","Not Evaluated",IF(IFERROR(INDEX(tblCriteria[Test Required],MATCH([@[Criteria Key]],tblCriteria[Criteria Key],0)),"")="No","Not Required",IF([@[Test Status]]="","Pending",IF([@[Test Status]]="Not Submitted","Pending",IF([@[Test Status]]="Waived",IF(IFERROR(INDEX(tblCriteria[Test Waiver Allowed],MATCH([@[Criteria Key]],tblCriteria[Criteria Key],0)),"No")="Yes","Met","Not Met"),IF([@[Test Status]]="Submitted",IF([@[Test Score]]="","Pending",IF([@[Test Score]]&gt;=IFERROR(INDEX(tblCriteria[Minimum Test Score],MATCH([@[Criteria Key]],tblCriteria[Criteria Key],0)),999),"Met","Not Met")),"Pending"))))))</f>
        <v/>
      </c>
      <c r="R18" s="19">
        <f>IF([@[Application ID*]]="","",IF([@[Data Check]]&lt;&gt;"OK","Not Evaluated",IF(IFERROR(INDEX(tblCriteria[Essay Required],MATCH([@[Criteria Key]],tblCriteria[Criteria Key],0)),"")="No","Not Required",IF([@[Essay Status]]="Complete","Met",IF(OR([@[Essay Status]]="",[@[Essay Status]]="Incomplete",[@[Essay Status]]="Not Submitted"),"Pending","Pending")))))</f>
        <v/>
      </c>
      <c r="S18" s="19">
        <f>IF([@[Application ID*]]="","",IF([@[Data Check]]&lt;&gt;"OK","Not Evaluated",IF(IFERROR(INDEX(tblCriteria[References Required],MATCH([@[Criteria Key]],tblCriteria[Criteria Key],0)),0)=0,"Not Required",IF([@[References Received]]="","Pending",IF([@[References Received]]&gt;=IFERROR(INDEX(tblCriteria[References Required],MATCH([@[Criteria Key]],tblCriteria[Criteria Key],0)),99),"Met","Pending")))))</f>
        <v/>
      </c>
      <c r="T18" s="19">
        <f>IF([@[Application ID*]]="","",IF([@[Data Check]]&lt;&gt;"OK","Not Evaluated",IF(IFERROR(INDEX(tblCriteria[Transcript Required],MATCH([@[Criteria Key]],tblCriteria[Criteria Key],0)),"")="No","Not Required",IF([@[Transcript Status]]="Complete","Met",IF(OR([@[Transcript Status]]="",[@[Transcript Status]]="Incomplete",[@[Transcript Status]]="Not Received"),"Pending","Pending")))))</f>
        <v/>
      </c>
      <c r="U18" s="19">
        <f>IF([@[Application ID*]]="","",IF([@[Data Check]]&lt;&gt;"OK","Needs Data",IF(COUNTIF([@[GPA Check]:[Transcript Check]],"Not Met")&gt;0,"Not Eligible",IF(COUNTIF([@[GPA Check]:[Transcript Check]],"Pending")&gt;0,"Incomplete","Eligible"))))</f>
        <v/>
      </c>
      <c r="V18" s="20" t="n"/>
      <c r="W18" s="16" t="n"/>
    </row>
    <row r="19" ht="27" customHeight="1">
      <c r="A19" s="15" t="n"/>
      <c r="B19" s="15" t="n"/>
      <c r="C19" s="15" t="n"/>
      <c r="D19" s="15" t="n"/>
      <c r="E19" s="16" t="n"/>
      <c r="F19" s="17" t="n"/>
      <c r="G19" s="15" t="n"/>
      <c r="H19" s="15" t="n"/>
      <c r="I19" s="36" t="n"/>
      <c r="J19" s="15" t="n"/>
      <c r="K19" s="15" t="n"/>
      <c r="L19" s="15" t="n"/>
      <c r="M19" s="19">
        <f>IF([@[Application ID*]]="","",IF(OR([@[Program*]]="",[@[Entry Term*]]=""),"",[@[Program*]]&amp;"|"&amp;[@[Entry Term*]]))</f>
        <v/>
      </c>
      <c r="N19" s="19">
        <f>IF([@[Application ID*]]="","",IF(COUNTIF(tblReview[Application ID*],[@[Application ID*]])&gt;1,"Duplicate Application ID",IF(OR([@[Program*]]="",[@[Entry Term*]]=""),"Missing Program or Entry Term",IF([@[Submitted Date*]]="","Missing Submitted Date",IF(COUNTIFS(tblCriteria[Criteria Key],[@[Criteria Key]],tblCriteria[Active],"Yes")&lt;&gt;1,"Criteria Missing or Inactive","OK")))))</f>
        <v/>
      </c>
      <c r="O19" s="19">
        <f>IF([@[Application ID*]]="","",IF([@[Data Check]]&lt;&gt;"OK","Not Evaluated",IF([@GPA]="","Pending",IF([@GPA]&gt;=IFERROR(INDEX(tblCriteria[Minimum GPA],MATCH([@[Criteria Key]],tblCriteria[Criteria Key],0)),999),"Met","Not Met"))))</f>
        <v/>
      </c>
      <c r="P19" s="19">
        <f>IF([@[Application ID*]]="","",IF([@[Data Check]]&lt;&gt;"OK","Not Evaluated",IF([@[Prerequisite Credits]]="","Pending",IF([@[Prerequisite Credits]]&gt;=IFERROR(INDEX(tblCriteria[Minimum Prerequisite Credits],MATCH([@[Criteria Key]],tblCriteria[Criteria Key],0)),999),"Met","Not Met"))))</f>
        <v/>
      </c>
      <c r="Q19" s="19">
        <f>IF([@[Application ID*]]="","",IF([@[Data Check]]&lt;&gt;"OK","Not Evaluated",IF(IFERROR(INDEX(tblCriteria[Test Required],MATCH([@[Criteria Key]],tblCriteria[Criteria Key],0)),"")="No","Not Required",IF([@[Test Status]]="","Pending",IF([@[Test Status]]="Not Submitted","Pending",IF([@[Test Status]]="Waived",IF(IFERROR(INDEX(tblCriteria[Test Waiver Allowed],MATCH([@[Criteria Key]],tblCriteria[Criteria Key],0)),"No")="Yes","Met","Not Met"),IF([@[Test Status]]="Submitted",IF([@[Test Score]]="","Pending",IF([@[Test Score]]&gt;=IFERROR(INDEX(tblCriteria[Minimum Test Score],MATCH([@[Criteria Key]],tblCriteria[Criteria Key],0)),999),"Met","Not Met")),"Pending"))))))</f>
        <v/>
      </c>
      <c r="R19" s="19">
        <f>IF([@[Application ID*]]="","",IF([@[Data Check]]&lt;&gt;"OK","Not Evaluated",IF(IFERROR(INDEX(tblCriteria[Essay Required],MATCH([@[Criteria Key]],tblCriteria[Criteria Key],0)),"")="No","Not Required",IF([@[Essay Status]]="Complete","Met",IF(OR([@[Essay Status]]="",[@[Essay Status]]="Incomplete",[@[Essay Status]]="Not Submitted"),"Pending","Pending")))))</f>
        <v/>
      </c>
      <c r="S19" s="19">
        <f>IF([@[Application ID*]]="","",IF([@[Data Check]]&lt;&gt;"OK","Not Evaluated",IF(IFERROR(INDEX(tblCriteria[References Required],MATCH([@[Criteria Key]],tblCriteria[Criteria Key],0)),0)=0,"Not Required",IF([@[References Received]]="","Pending",IF([@[References Received]]&gt;=IFERROR(INDEX(tblCriteria[References Required],MATCH([@[Criteria Key]],tblCriteria[Criteria Key],0)),99),"Met","Pending")))))</f>
        <v/>
      </c>
      <c r="T19" s="19">
        <f>IF([@[Application ID*]]="","",IF([@[Data Check]]&lt;&gt;"OK","Not Evaluated",IF(IFERROR(INDEX(tblCriteria[Transcript Required],MATCH([@[Criteria Key]],tblCriteria[Criteria Key],0)),"")="No","Not Required",IF([@[Transcript Status]]="Complete","Met",IF(OR([@[Transcript Status]]="",[@[Transcript Status]]="Incomplete",[@[Transcript Status]]="Not Received"),"Pending","Pending")))))</f>
        <v/>
      </c>
      <c r="U19" s="19">
        <f>IF([@[Application ID*]]="","",IF([@[Data Check]]&lt;&gt;"OK","Needs Data",IF(COUNTIF([@[GPA Check]:[Transcript Check]],"Not Met")&gt;0,"Not Eligible",IF(COUNTIF([@[GPA Check]:[Transcript Check]],"Pending")&gt;0,"Incomplete","Eligible"))))</f>
        <v/>
      </c>
      <c r="V19" s="20" t="n"/>
      <c r="W19" s="16" t="n"/>
    </row>
    <row r="20" ht="27" customHeight="1">
      <c r="A20" s="15" t="n"/>
      <c r="B20" s="15" t="n"/>
      <c r="C20" s="15" t="n"/>
      <c r="D20" s="15" t="n"/>
      <c r="E20" s="16" t="n"/>
      <c r="F20" s="17" t="n"/>
      <c r="G20" s="15" t="n"/>
      <c r="H20" s="15" t="n"/>
      <c r="I20" s="36" t="n"/>
      <c r="J20" s="15" t="n"/>
      <c r="K20" s="15" t="n"/>
      <c r="L20" s="15" t="n"/>
      <c r="M20" s="19">
        <f>IF([@[Application ID*]]="","",IF(OR([@[Program*]]="",[@[Entry Term*]]=""),"",[@[Program*]]&amp;"|"&amp;[@[Entry Term*]]))</f>
        <v/>
      </c>
      <c r="N20" s="19">
        <f>IF([@[Application ID*]]="","",IF(COUNTIF(tblReview[Application ID*],[@[Application ID*]])&gt;1,"Duplicate Application ID",IF(OR([@[Program*]]="",[@[Entry Term*]]=""),"Missing Program or Entry Term",IF([@[Submitted Date*]]="","Missing Submitted Date",IF(COUNTIFS(tblCriteria[Criteria Key],[@[Criteria Key]],tblCriteria[Active],"Yes")&lt;&gt;1,"Criteria Missing or Inactive","OK")))))</f>
        <v/>
      </c>
      <c r="O20" s="19">
        <f>IF([@[Application ID*]]="","",IF([@[Data Check]]&lt;&gt;"OK","Not Evaluated",IF([@GPA]="","Pending",IF([@GPA]&gt;=IFERROR(INDEX(tblCriteria[Minimum GPA],MATCH([@[Criteria Key]],tblCriteria[Criteria Key],0)),999),"Met","Not Met"))))</f>
        <v/>
      </c>
      <c r="P20" s="19">
        <f>IF([@[Application ID*]]="","",IF([@[Data Check]]&lt;&gt;"OK","Not Evaluated",IF([@[Prerequisite Credits]]="","Pending",IF([@[Prerequisite Credits]]&gt;=IFERROR(INDEX(tblCriteria[Minimum Prerequisite Credits],MATCH([@[Criteria Key]],tblCriteria[Criteria Key],0)),999),"Met","Not Met"))))</f>
        <v/>
      </c>
      <c r="Q20" s="19">
        <f>IF([@[Application ID*]]="","",IF([@[Data Check]]&lt;&gt;"OK","Not Evaluated",IF(IFERROR(INDEX(tblCriteria[Test Required],MATCH([@[Criteria Key]],tblCriteria[Criteria Key],0)),"")="No","Not Required",IF([@[Test Status]]="","Pending",IF([@[Test Status]]="Not Submitted","Pending",IF([@[Test Status]]="Waived",IF(IFERROR(INDEX(tblCriteria[Test Waiver Allowed],MATCH([@[Criteria Key]],tblCriteria[Criteria Key],0)),"No")="Yes","Met","Not Met"),IF([@[Test Status]]="Submitted",IF([@[Test Score]]="","Pending",IF([@[Test Score]]&gt;=IFERROR(INDEX(tblCriteria[Minimum Test Score],MATCH([@[Criteria Key]],tblCriteria[Criteria Key],0)),999),"Met","Not Met")),"Pending"))))))</f>
        <v/>
      </c>
      <c r="R20" s="19">
        <f>IF([@[Application ID*]]="","",IF([@[Data Check]]&lt;&gt;"OK","Not Evaluated",IF(IFERROR(INDEX(tblCriteria[Essay Required],MATCH([@[Criteria Key]],tblCriteria[Criteria Key],0)),"")="No","Not Required",IF([@[Essay Status]]="Complete","Met",IF(OR([@[Essay Status]]="",[@[Essay Status]]="Incomplete",[@[Essay Status]]="Not Submitted"),"Pending","Pending")))))</f>
        <v/>
      </c>
      <c r="S20" s="19">
        <f>IF([@[Application ID*]]="","",IF([@[Data Check]]&lt;&gt;"OK","Not Evaluated",IF(IFERROR(INDEX(tblCriteria[References Required],MATCH([@[Criteria Key]],tblCriteria[Criteria Key],0)),0)=0,"Not Required",IF([@[References Received]]="","Pending",IF([@[References Received]]&gt;=IFERROR(INDEX(tblCriteria[References Required],MATCH([@[Criteria Key]],tblCriteria[Criteria Key],0)),99),"Met","Pending")))))</f>
        <v/>
      </c>
      <c r="T20" s="19">
        <f>IF([@[Application ID*]]="","",IF([@[Data Check]]&lt;&gt;"OK","Not Evaluated",IF(IFERROR(INDEX(tblCriteria[Transcript Required],MATCH([@[Criteria Key]],tblCriteria[Criteria Key],0)),"")="No","Not Required",IF([@[Transcript Status]]="Complete","Met",IF(OR([@[Transcript Status]]="",[@[Transcript Status]]="Incomplete",[@[Transcript Status]]="Not Received"),"Pending","Pending")))))</f>
        <v/>
      </c>
      <c r="U20" s="19">
        <f>IF([@[Application ID*]]="","",IF([@[Data Check]]&lt;&gt;"OK","Needs Data",IF(COUNTIF([@[GPA Check]:[Transcript Check]],"Not Met")&gt;0,"Not Eligible",IF(COUNTIF([@[GPA Check]:[Transcript Check]],"Pending")&gt;0,"Incomplete","Eligible"))))</f>
        <v/>
      </c>
      <c r="V20" s="20" t="n"/>
      <c r="W20" s="16" t="n"/>
    </row>
    <row r="21" ht="27" customHeight="1">
      <c r="A21" s="15" t="n"/>
      <c r="B21" s="15" t="n"/>
      <c r="C21" s="15" t="n"/>
      <c r="D21" s="15" t="n"/>
      <c r="E21" s="16" t="n"/>
      <c r="F21" s="17" t="n"/>
      <c r="G21" s="15" t="n"/>
      <c r="H21" s="15" t="n"/>
      <c r="I21" s="36" t="n"/>
      <c r="J21" s="15" t="n"/>
      <c r="K21" s="15" t="n"/>
      <c r="L21" s="15" t="n"/>
      <c r="M21" s="19">
        <f>IF([@[Application ID*]]="","",IF(OR([@[Program*]]="",[@[Entry Term*]]=""),"",[@[Program*]]&amp;"|"&amp;[@[Entry Term*]]))</f>
        <v/>
      </c>
      <c r="N21" s="19">
        <f>IF([@[Application ID*]]="","",IF(COUNTIF(tblReview[Application ID*],[@[Application ID*]])&gt;1,"Duplicate Application ID",IF(OR([@[Program*]]="",[@[Entry Term*]]=""),"Missing Program or Entry Term",IF([@[Submitted Date*]]="","Missing Submitted Date",IF(COUNTIFS(tblCriteria[Criteria Key],[@[Criteria Key]],tblCriteria[Active],"Yes")&lt;&gt;1,"Criteria Missing or Inactive","OK")))))</f>
        <v/>
      </c>
      <c r="O21" s="19">
        <f>IF([@[Application ID*]]="","",IF([@[Data Check]]&lt;&gt;"OK","Not Evaluated",IF([@GPA]="","Pending",IF([@GPA]&gt;=IFERROR(INDEX(tblCriteria[Minimum GPA],MATCH([@[Criteria Key]],tblCriteria[Criteria Key],0)),999),"Met","Not Met"))))</f>
        <v/>
      </c>
      <c r="P21" s="19">
        <f>IF([@[Application ID*]]="","",IF([@[Data Check]]&lt;&gt;"OK","Not Evaluated",IF([@[Prerequisite Credits]]="","Pending",IF([@[Prerequisite Credits]]&gt;=IFERROR(INDEX(tblCriteria[Minimum Prerequisite Credits],MATCH([@[Criteria Key]],tblCriteria[Criteria Key],0)),999),"Met","Not Met"))))</f>
        <v/>
      </c>
      <c r="Q21" s="19">
        <f>IF([@[Application ID*]]="","",IF([@[Data Check]]&lt;&gt;"OK","Not Evaluated",IF(IFERROR(INDEX(tblCriteria[Test Required],MATCH([@[Criteria Key]],tblCriteria[Criteria Key],0)),"")="No","Not Required",IF([@[Test Status]]="","Pending",IF([@[Test Status]]="Not Submitted","Pending",IF([@[Test Status]]="Waived",IF(IFERROR(INDEX(tblCriteria[Test Waiver Allowed],MATCH([@[Criteria Key]],tblCriteria[Criteria Key],0)),"No")="Yes","Met","Not Met"),IF([@[Test Status]]="Submitted",IF([@[Test Score]]="","Pending",IF([@[Test Score]]&gt;=IFERROR(INDEX(tblCriteria[Minimum Test Score],MATCH([@[Criteria Key]],tblCriteria[Criteria Key],0)),999),"Met","Not Met")),"Pending"))))))</f>
        <v/>
      </c>
      <c r="R21" s="19">
        <f>IF([@[Application ID*]]="","",IF([@[Data Check]]&lt;&gt;"OK","Not Evaluated",IF(IFERROR(INDEX(tblCriteria[Essay Required],MATCH([@[Criteria Key]],tblCriteria[Criteria Key],0)),"")="No","Not Required",IF([@[Essay Status]]="Complete","Met",IF(OR([@[Essay Status]]="",[@[Essay Status]]="Incomplete",[@[Essay Status]]="Not Submitted"),"Pending","Pending")))))</f>
        <v/>
      </c>
      <c r="S21" s="19">
        <f>IF([@[Application ID*]]="","",IF([@[Data Check]]&lt;&gt;"OK","Not Evaluated",IF(IFERROR(INDEX(tblCriteria[References Required],MATCH([@[Criteria Key]],tblCriteria[Criteria Key],0)),0)=0,"Not Required",IF([@[References Received]]="","Pending",IF([@[References Received]]&gt;=IFERROR(INDEX(tblCriteria[References Required],MATCH([@[Criteria Key]],tblCriteria[Criteria Key],0)),99),"Met","Pending")))))</f>
        <v/>
      </c>
      <c r="T21" s="19">
        <f>IF([@[Application ID*]]="","",IF([@[Data Check]]&lt;&gt;"OK","Not Evaluated",IF(IFERROR(INDEX(tblCriteria[Transcript Required],MATCH([@[Criteria Key]],tblCriteria[Criteria Key],0)),"")="No","Not Required",IF([@[Transcript Status]]="Complete","Met",IF(OR([@[Transcript Status]]="",[@[Transcript Status]]="Incomplete",[@[Transcript Status]]="Not Received"),"Pending","Pending")))))</f>
        <v/>
      </c>
      <c r="U21" s="19">
        <f>IF([@[Application ID*]]="","",IF([@[Data Check]]&lt;&gt;"OK","Needs Data",IF(COUNTIF([@[GPA Check]:[Transcript Check]],"Not Met")&gt;0,"Not Eligible",IF(COUNTIF([@[GPA Check]:[Transcript Check]],"Pending")&gt;0,"Incomplete","Eligible"))))</f>
        <v/>
      </c>
      <c r="V21" s="20" t="n"/>
      <c r="W21" s="16" t="n"/>
    </row>
    <row r="22" ht="27" customHeight="1">
      <c r="A22" s="15" t="n"/>
      <c r="B22" s="15" t="n"/>
      <c r="C22" s="15" t="n"/>
      <c r="D22" s="15" t="n"/>
      <c r="E22" s="16" t="n"/>
      <c r="F22" s="17" t="n"/>
      <c r="G22" s="15" t="n"/>
      <c r="H22" s="15" t="n"/>
      <c r="I22" s="36" t="n"/>
      <c r="J22" s="15" t="n"/>
      <c r="K22" s="15" t="n"/>
      <c r="L22" s="15" t="n"/>
      <c r="M22" s="19">
        <f>IF([@[Application ID*]]="","",IF(OR([@[Program*]]="",[@[Entry Term*]]=""),"",[@[Program*]]&amp;"|"&amp;[@[Entry Term*]]))</f>
        <v/>
      </c>
      <c r="N22" s="19">
        <f>IF([@[Application ID*]]="","",IF(COUNTIF(tblReview[Application ID*],[@[Application ID*]])&gt;1,"Duplicate Application ID",IF(OR([@[Program*]]="",[@[Entry Term*]]=""),"Missing Program or Entry Term",IF([@[Submitted Date*]]="","Missing Submitted Date",IF(COUNTIFS(tblCriteria[Criteria Key],[@[Criteria Key]],tblCriteria[Active],"Yes")&lt;&gt;1,"Criteria Missing or Inactive","OK")))))</f>
        <v/>
      </c>
      <c r="O22" s="19">
        <f>IF([@[Application ID*]]="","",IF([@[Data Check]]&lt;&gt;"OK","Not Evaluated",IF([@GPA]="","Pending",IF([@GPA]&gt;=IFERROR(INDEX(tblCriteria[Minimum GPA],MATCH([@[Criteria Key]],tblCriteria[Criteria Key],0)),999),"Met","Not Met"))))</f>
        <v/>
      </c>
      <c r="P22" s="19">
        <f>IF([@[Application ID*]]="","",IF([@[Data Check]]&lt;&gt;"OK","Not Evaluated",IF([@[Prerequisite Credits]]="","Pending",IF([@[Prerequisite Credits]]&gt;=IFERROR(INDEX(tblCriteria[Minimum Prerequisite Credits],MATCH([@[Criteria Key]],tblCriteria[Criteria Key],0)),999),"Met","Not Met"))))</f>
        <v/>
      </c>
      <c r="Q22" s="19">
        <f>IF([@[Application ID*]]="","",IF([@[Data Check]]&lt;&gt;"OK","Not Evaluated",IF(IFERROR(INDEX(tblCriteria[Test Required],MATCH([@[Criteria Key]],tblCriteria[Criteria Key],0)),"")="No","Not Required",IF([@[Test Status]]="","Pending",IF([@[Test Status]]="Not Submitted","Pending",IF([@[Test Status]]="Waived",IF(IFERROR(INDEX(tblCriteria[Test Waiver Allowed],MATCH([@[Criteria Key]],tblCriteria[Criteria Key],0)),"No")="Yes","Met","Not Met"),IF([@[Test Status]]="Submitted",IF([@[Test Score]]="","Pending",IF([@[Test Score]]&gt;=IFERROR(INDEX(tblCriteria[Minimum Test Score],MATCH([@[Criteria Key]],tblCriteria[Criteria Key],0)),999),"Met","Not Met")),"Pending"))))))</f>
        <v/>
      </c>
      <c r="R22" s="19">
        <f>IF([@[Application ID*]]="","",IF([@[Data Check]]&lt;&gt;"OK","Not Evaluated",IF(IFERROR(INDEX(tblCriteria[Essay Required],MATCH([@[Criteria Key]],tblCriteria[Criteria Key],0)),"")="No","Not Required",IF([@[Essay Status]]="Complete","Met",IF(OR([@[Essay Status]]="",[@[Essay Status]]="Incomplete",[@[Essay Status]]="Not Submitted"),"Pending","Pending")))))</f>
        <v/>
      </c>
      <c r="S22" s="19">
        <f>IF([@[Application ID*]]="","",IF([@[Data Check]]&lt;&gt;"OK","Not Evaluated",IF(IFERROR(INDEX(tblCriteria[References Required],MATCH([@[Criteria Key]],tblCriteria[Criteria Key],0)),0)=0,"Not Required",IF([@[References Received]]="","Pending",IF([@[References Received]]&gt;=IFERROR(INDEX(tblCriteria[References Required],MATCH([@[Criteria Key]],tblCriteria[Criteria Key],0)),99),"Met","Pending")))))</f>
        <v/>
      </c>
      <c r="T22" s="19">
        <f>IF([@[Application ID*]]="","",IF([@[Data Check]]&lt;&gt;"OK","Not Evaluated",IF(IFERROR(INDEX(tblCriteria[Transcript Required],MATCH([@[Criteria Key]],tblCriteria[Criteria Key],0)),"")="No","Not Required",IF([@[Transcript Status]]="Complete","Met",IF(OR([@[Transcript Status]]="",[@[Transcript Status]]="Incomplete",[@[Transcript Status]]="Not Received"),"Pending","Pending")))))</f>
        <v/>
      </c>
      <c r="U22" s="19">
        <f>IF([@[Application ID*]]="","",IF([@[Data Check]]&lt;&gt;"OK","Needs Data",IF(COUNTIF([@[GPA Check]:[Transcript Check]],"Not Met")&gt;0,"Not Eligible",IF(COUNTIF([@[GPA Check]:[Transcript Check]],"Pending")&gt;0,"Incomplete","Eligible"))))</f>
        <v/>
      </c>
      <c r="V22" s="20" t="n"/>
      <c r="W22" s="16" t="n"/>
    </row>
    <row r="23" ht="27" customHeight="1">
      <c r="A23" s="15" t="n"/>
      <c r="B23" s="15" t="n"/>
      <c r="C23" s="15" t="n"/>
      <c r="D23" s="15" t="n"/>
      <c r="E23" s="16" t="n"/>
      <c r="F23" s="17" t="n"/>
      <c r="G23" s="15" t="n"/>
      <c r="H23" s="15" t="n"/>
      <c r="I23" s="36" t="n"/>
      <c r="J23" s="15" t="n"/>
      <c r="K23" s="15" t="n"/>
      <c r="L23" s="15" t="n"/>
      <c r="M23" s="19">
        <f>IF([@[Application ID*]]="","",IF(OR([@[Program*]]="",[@[Entry Term*]]=""),"",[@[Program*]]&amp;"|"&amp;[@[Entry Term*]]))</f>
        <v/>
      </c>
      <c r="N23" s="19">
        <f>IF([@[Application ID*]]="","",IF(COUNTIF(tblReview[Application ID*],[@[Application ID*]])&gt;1,"Duplicate Application ID",IF(OR([@[Program*]]="",[@[Entry Term*]]=""),"Missing Program or Entry Term",IF([@[Submitted Date*]]="","Missing Submitted Date",IF(COUNTIFS(tblCriteria[Criteria Key],[@[Criteria Key]],tblCriteria[Active],"Yes")&lt;&gt;1,"Criteria Missing or Inactive","OK")))))</f>
        <v/>
      </c>
      <c r="O23" s="19">
        <f>IF([@[Application ID*]]="","",IF([@[Data Check]]&lt;&gt;"OK","Not Evaluated",IF([@GPA]="","Pending",IF([@GPA]&gt;=IFERROR(INDEX(tblCriteria[Minimum GPA],MATCH([@[Criteria Key]],tblCriteria[Criteria Key],0)),999),"Met","Not Met"))))</f>
        <v/>
      </c>
      <c r="P23" s="19">
        <f>IF([@[Application ID*]]="","",IF([@[Data Check]]&lt;&gt;"OK","Not Evaluated",IF([@[Prerequisite Credits]]="","Pending",IF([@[Prerequisite Credits]]&gt;=IFERROR(INDEX(tblCriteria[Minimum Prerequisite Credits],MATCH([@[Criteria Key]],tblCriteria[Criteria Key],0)),999),"Met","Not Met"))))</f>
        <v/>
      </c>
      <c r="Q23" s="19">
        <f>IF([@[Application ID*]]="","",IF([@[Data Check]]&lt;&gt;"OK","Not Evaluated",IF(IFERROR(INDEX(tblCriteria[Test Required],MATCH([@[Criteria Key]],tblCriteria[Criteria Key],0)),"")="No","Not Required",IF([@[Test Status]]="","Pending",IF([@[Test Status]]="Not Submitted","Pending",IF([@[Test Status]]="Waived",IF(IFERROR(INDEX(tblCriteria[Test Waiver Allowed],MATCH([@[Criteria Key]],tblCriteria[Criteria Key],0)),"No")="Yes","Met","Not Met"),IF([@[Test Status]]="Submitted",IF([@[Test Score]]="","Pending",IF([@[Test Score]]&gt;=IFERROR(INDEX(tblCriteria[Minimum Test Score],MATCH([@[Criteria Key]],tblCriteria[Criteria Key],0)),999),"Met","Not Met")),"Pending"))))))</f>
        <v/>
      </c>
      <c r="R23" s="19">
        <f>IF([@[Application ID*]]="","",IF([@[Data Check]]&lt;&gt;"OK","Not Evaluated",IF(IFERROR(INDEX(tblCriteria[Essay Required],MATCH([@[Criteria Key]],tblCriteria[Criteria Key],0)),"")="No","Not Required",IF([@[Essay Status]]="Complete","Met",IF(OR([@[Essay Status]]="",[@[Essay Status]]="Incomplete",[@[Essay Status]]="Not Submitted"),"Pending","Pending")))))</f>
        <v/>
      </c>
      <c r="S23" s="19">
        <f>IF([@[Application ID*]]="","",IF([@[Data Check]]&lt;&gt;"OK","Not Evaluated",IF(IFERROR(INDEX(tblCriteria[References Required],MATCH([@[Criteria Key]],tblCriteria[Criteria Key],0)),0)=0,"Not Required",IF([@[References Received]]="","Pending",IF([@[References Received]]&gt;=IFERROR(INDEX(tblCriteria[References Required],MATCH([@[Criteria Key]],tblCriteria[Criteria Key],0)),99),"Met","Pending")))))</f>
        <v/>
      </c>
      <c r="T23" s="19">
        <f>IF([@[Application ID*]]="","",IF([@[Data Check]]&lt;&gt;"OK","Not Evaluated",IF(IFERROR(INDEX(tblCriteria[Transcript Required],MATCH([@[Criteria Key]],tblCriteria[Criteria Key],0)),"")="No","Not Required",IF([@[Transcript Status]]="Complete","Met",IF(OR([@[Transcript Status]]="",[@[Transcript Status]]="Incomplete",[@[Transcript Status]]="Not Received"),"Pending","Pending")))))</f>
        <v/>
      </c>
      <c r="U23" s="19">
        <f>IF([@[Application ID*]]="","",IF([@[Data Check]]&lt;&gt;"OK","Needs Data",IF(COUNTIF([@[GPA Check]:[Transcript Check]],"Not Met")&gt;0,"Not Eligible",IF(COUNTIF([@[GPA Check]:[Transcript Check]],"Pending")&gt;0,"Incomplete","Eligible"))))</f>
        <v/>
      </c>
      <c r="V23" s="20" t="n"/>
      <c r="W23" s="16" t="n"/>
    </row>
    <row r="24" ht="27" customHeight="1">
      <c r="A24" s="15" t="n"/>
      <c r="B24" s="15" t="n"/>
      <c r="C24" s="15" t="n"/>
      <c r="D24" s="15" t="n"/>
      <c r="E24" s="16" t="n"/>
      <c r="F24" s="17" t="n"/>
      <c r="G24" s="15" t="n"/>
      <c r="H24" s="15" t="n"/>
      <c r="I24" s="36" t="n"/>
      <c r="J24" s="15" t="n"/>
      <c r="K24" s="15" t="n"/>
      <c r="L24" s="15" t="n"/>
      <c r="M24" s="19">
        <f>IF([@[Application ID*]]="","",IF(OR([@[Program*]]="",[@[Entry Term*]]=""),"",[@[Program*]]&amp;"|"&amp;[@[Entry Term*]]))</f>
        <v/>
      </c>
      <c r="N24" s="19">
        <f>IF([@[Application ID*]]="","",IF(COUNTIF(tblReview[Application ID*],[@[Application ID*]])&gt;1,"Duplicate Application ID",IF(OR([@[Program*]]="",[@[Entry Term*]]=""),"Missing Program or Entry Term",IF([@[Submitted Date*]]="","Missing Submitted Date",IF(COUNTIFS(tblCriteria[Criteria Key],[@[Criteria Key]],tblCriteria[Active],"Yes")&lt;&gt;1,"Criteria Missing or Inactive","OK")))))</f>
        <v/>
      </c>
      <c r="O24" s="19">
        <f>IF([@[Application ID*]]="","",IF([@[Data Check]]&lt;&gt;"OK","Not Evaluated",IF([@GPA]="","Pending",IF([@GPA]&gt;=IFERROR(INDEX(tblCriteria[Minimum GPA],MATCH([@[Criteria Key]],tblCriteria[Criteria Key],0)),999),"Met","Not Met"))))</f>
        <v/>
      </c>
      <c r="P24" s="19">
        <f>IF([@[Application ID*]]="","",IF([@[Data Check]]&lt;&gt;"OK","Not Evaluated",IF([@[Prerequisite Credits]]="","Pending",IF([@[Prerequisite Credits]]&gt;=IFERROR(INDEX(tblCriteria[Minimum Prerequisite Credits],MATCH([@[Criteria Key]],tblCriteria[Criteria Key],0)),999),"Met","Not Met"))))</f>
        <v/>
      </c>
      <c r="Q24" s="19">
        <f>IF([@[Application ID*]]="","",IF([@[Data Check]]&lt;&gt;"OK","Not Evaluated",IF(IFERROR(INDEX(tblCriteria[Test Required],MATCH([@[Criteria Key]],tblCriteria[Criteria Key],0)),"")="No","Not Required",IF([@[Test Status]]="","Pending",IF([@[Test Status]]="Not Submitted","Pending",IF([@[Test Status]]="Waived",IF(IFERROR(INDEX(tblCriteria[Test Waiver Allowed],MATCH([@[Criteria Key]],tblCriteria[Criteria Key],0)),"No")="Yes","Met","Not Met"),IF([@[Test Status]]="Submitted",IF([@[Test Score]]="","Pending",IF([@[Test Score]]&gt;=IFERROR(INDEX(tblCriteria[Minimum Test Score],MATCH([@[Criteria Key]],tblCriteria[Criteria Key],0)),999),"Met","Not Met")),"Pending"))))))</f>
        <v/>
      </c>
      <c r="R24" s="19">
        <f>IF([@[Application ID*]]="","",IF([@[Data Check]]&lt;&gt;"OK","Not Evaluated",IF(IFERROR(INDEX(tblCriteria[Essay Required],MATCH([@[Criteria Key]],tblCriteria[Criteria Key],0)),"")="No","Not Required",IF([@[Essay Status]]="Complete","Met",IF(OR([@[Essay Status]]="",[@[Essay Status]]="Incomplete",[@[Essay Status]]="Not Submitted"),"Pending","Pending")))))</f>
        <v/>
      </c>
      <c r="S24" s="19">
        <f>IF([@[Application ID*]]="","",IF([@[Data Check]]&lt;&gt;"OK","Not Evaluated",IF(IFERROR(INDEX(tblCriteria[References Required],MATCH([@[Criteria Key]],tblCriteria[Criteria Key],0)),0)=0,"Not Required",IF([@[References Received]]="","Pending",IF([@[References Received]]&gt;=IFERROR(INDEX(tblCriteria[References Required],MATCH([@[Criteria Key]],tblCriteria[Criteria Key],0)),99),"Met","Pending")))))</f>
        <v/>
      </c>
      <c r="T24" s="19">
        <f>IF([@[Application ID*]]="","",IF([@[Data Check]]&lt;&gt;"OK","Not Evaluated",IF(IFERROR(INDEX(tblCriteria[Transcript Required],MATCH([@[Criteria Key]],tblCriteria[Criteria Key],0)),"")="No","Not Required",IF([@[Transcript Status]]="Complete","Met",IF(OR([@[Transcript Status]]="",[@[Transcript Status]]="Incomplete",[@[Transcript Status]]="Not Received"),"Pending","Pending")))))</f>
        <v/>
      </c>
      <c r="U24" s="19">
        <f>IF([@[Application ID*]]="","",IF([@[Data Check]]&lt;&gt;"OK","Needs Data",IF(COUNTIF([@[GPA Check]:[Transcript Check]],"Not Met")&gt;0,"Not Eligible",IF(COUNTIF([@[GPA Check]:[Transcript Check]],"Pending")&gt;0,"Incomplete","Eligible"))))</f>
        <v/>
      </c>
      <c r="V24" s="20" t="n"/>
      <c r="W24" s="16" t="n"/>
    </row>
    <row r="25" ht="27" customHeight="1">
      <c r="A25" s="15" t="n"/>
      <c r="B25" s="15" t="n"/>
      <c r="C25" s="15" t="n"/>
      <c r="D25" s="15" t="n"/>
      <c r="E25" s="16" t="n"/>
      <c r="F25" s="17" t="n"/>
      <c r="G25" s="15" t="n"/>
      <c r="H25" s="15" t="n"/>
      <c r="I25" s="36" t="n"/>
      <c r="J25" s="15" t="n"/>
      <c r="K25" s="15" t="n"/>
      <c r="L25" s="15" t="n"/>
      <c r="M25" s="19">
        <f>IF([@[Application ID*]]="","",IF(OR([@[Program*]]="",[@[Entry Term*]]=""),"",[@[Program*]]&amp;"|"&amp;[@[Entry Term*]]))</f>
        <v/>
      </c>
      <c r="N25" s="19">
        <f>IF([@[Application ID*]]="","",IF(COUNTIF(tblReview[Application ID*],[@[Application ID*]])&gt;1,"Duplicate Application ID",IF(OR([@[Program*]]="",[@[Entry Term*]]=""),"Missing Program or Entry Term",IF([@[Submitted Date*]]="","Missing Submitted Date",IF(COUNTIFS(tblCriteria[Criteria Key],[@[Criteria Key]],tblCriteria[Active],"Yes")&lt;&gt;1,"Criteria Missing or Inactive","OK")))))</f>
        <v/>
      </c>
      <c r="O25" s="19">
        <f>IF([@[Application ID*]]="","",IF([@[Data Check]]&lt;&gt;"OK","Not Evaluated",IF([@GPA]="","Pending",IF([@GPA]&gt;=IFERROR(INDEX(tblCriteria[Minimum GPA],MATCH([@[Criteria Key]],tblCriteria[Criteria Key],0)),999),"Met","Not Met"))))</f>
        <v/>
      </c>
      <c r="P25" s="19">
        <f>IF([@[Application ID*]]="","",IF([@[Data Check]]&lt;&gt;"OK","Not Evaluated",IF([@[Prerequisite Credits]]="","Pending",IF([@[Prerequisite Credits]]&gt;=IFERROR(INDEX(tblCriteria[Minimum Prerequisite Credits],MATCH([@[Criteria Key]],tblCriteria[Criteria Key],0)),999),"Met","Not Met"))))</f>
        <v/>
      </c>
      <c r="Q25" s="19">
        <f>IF([@[Application ID*]]="","",IF([@[Data Check]]&lt;&gt;"OK","Not Evaluated",IF(IFERROR(INDEX(tblCriteria[Test Required],MATCH([@[Criteria Key]],tblCriteria[Criteria Key],0)),"")="No","Not Required",IF([@[Test Status]]="","Pending",IF([@[Test Status]]="Not Submitted","Pending",IF([@[Test Status]]="Waived",IF(IFERROR(INDEX(tblCriteria[Test Waiver Allowed],MATCH([@[Criteria Key]],tblCriteria[Criteria Key],0)),"No")="Yes","Met","Not Met"),IF([@[Test Status]]="Submitted",IF([@[Test Score]]="","Pending",IF([@[Test Score]]&gt;=IFERROR(INDEX(tblCriteria[Minimum Test Score],MATCH([@[Criteria Key]],tblCriteria[Criteria Key],0)),999),"Met","Not Met")),"Pending"))))))</f>
        <v/>
      </c>
      <c r="R25" s="19">
        <f>IF([@[Application ID*]]="","",IF([@[Data Check]]&lt;&gt;"OK","Not Evaluated",IF(IFERROR(INDEX(tblCriteria[Essay Required],MATCH([@[Criteria Key]],tblCriteria[Criteria Key],0)),"")="No","Not Required",IF([@[Essay Status]]="Complete","Met",IF(OR([@[Essay Status]]="",[@[Essay Status]]="Incomplete",[@[Essay Status]]="Not Submitted"),"Pending","Pending")))))</f>
        <v/>
      </c>
      <c r="S25" s="19">
        <f>IF([@[Application ID*]]="","",IF([@[Data Check]]&lt;&gt;"OK","Not Evaluated",IF(IFERROR(INDEX(tblCriteria[References Required],MATCH([@[Criteria Key]],tblCriteria[Criteria Key],0)),0)=0,"Not Required",IF([@[References Received]]="","Pending",IF([@[References Received]]&gt;=IFERROR(INDEX(tblCriteria[References Required],MATCH([@[Criteria Key]],tblCriteria[Criteria Key],0)),99),"Met","Pending")))))</f>
        <v/>
      </c>
      <c r="T25" s="19">
        <f>IF([@[Application ID*]]="","",IF([@[Data Check]]&lt;&gt;"OK","Not Evaluated",IF(IFERROR(INDEX(tblCriteria[Transcript Required],MATCH([@[Criteria Key]],tblCriteria[Criteria Key],0)),"")="No","Not Required",IF([@[Transcript Status]]="Complete","Met",IF(OR([@[Transcript Status]]="",[@[Transcript Status]]="Incomplete",[@[Transcript Status]]="Not Received"),"Pending","Pending")))))</f>
        <v/>
      </c>
      <c r="U25" s="19">
        <f>IF([@[Application ID*]]="","",IF([@[Data Check]]&lt;&gt;"OK","Needs Data",IF(COUNTIF([@[GPA Check]:[Transcript Check]],"Not Met")&gt;0,"Not Eligible",IF(COUNTIF([@[GPA Check]:[Transcript Check]],"Pending")&gt;0,"Incomplete","Eligible"))))</f>
        <v/>
      </c>
      <c r="V25" s="20" t="n"/>
      <c r="W25" s="16" t="n"/>
    </row>
    <row r="26" ht="27" customHeight="1">
      <c r="A26" s="15" t="n"/>
      <c r="B26" s="15" t="n"/>
      <c r="C26" s="15" t="n"/>
      <c r="D26" s="15" t="n"/>
      <c r="E26" s="16" t="n"/>
      <c r="F26" s="17" t="n"/>
      <c r="G26" s="15" t="n"/>
      <c r="H26" s="15" t="n"/>
      <c r="I26" s="36" t="n"/>
      <c r="J26" s="15" t="n"/>
      <c r="K26" s="15" t="n"/>
      <c r="L26" s="15" t="n"/>
      <c r="M26" s="19">
        <f>IF([@[Application ID*]]="","",IF(OR([@[Program*]]="",[@[Entry Term*]]=""),"",[@[Program*]]&amp;"|"&amp;[@[Entry Term*]]))</f>
        <v/>
      </c>
      <c r="N26" s="19">
        <f>IF([@[Application ID*]]="","",IF(COUNTIF(tblReview[Application ID*],[@[Application ID*]])&gt;1,"Duplicate Application ID",IF(OR([@[Program*]]="",[@[Entry Term*]]=""),"Missing Program or Entry Term",IF([@[Submitted Date*]]="","Missing Submitted Date",IF(COUNTIFS(tblCriteria[Criteria Key],[@[Criteria Key]],tblCriteria[Active],"Yes")&lt;&gt;1,"Criteria Missing or Inactive","OK")))))</f>
        <v/>
      </c>
      <c r="O26" s="19">
        <f>IF([@[Application ID*]]="","",IF([@[Data Check]]&lt;&gt;"OK","Not Evaluated",IF([@GPA]="","Pending",IF([@GPA]&gt;=IFERROR(INDEX(tblCriteria[Minimum GPA],MATCH([@[Criteria Key]],tblCriteria[Criteria Key],0)),999),"Met","Not Met"))))</f>
        <v/>
      </c>
      <c r="P26" s="19">
        <f>IF([@[Application ID*]]="","",IF([@[Data Check]]&lt;&gt;"OK","Not Evaluated",IF([@[Prerequisite Credits]]="","Pending",IF([@[Prerequisite Credits]]&gt;=IFERROR(INDEX(tblCriteria[Minimum Prerequisite Credits],MATCH([@[Criteria Key]],tblCriteria[Criteria Key],0)),999),"Met","Not Met"))))</f>
        <v/>
      </c>
      <c r="Q26" s="19">
        <f>IF([@[Application ID*]]="","",IF([@[Data Check]]&lt;&gt;"OK","Not Evaluated",IF(IFERROR(INDEX(tblCriteria[Test Required],MATCH([@[Criteria Key]],tblCriteria[Criteria Key],0)),"")="No","Not Required",IF([@[Test Status]]="","Pending",IF([@[Test Status]]="Not Submitted","Pending",IF([@[Test Status]]="Waived",IF(IFERROR(INDEX(tblCriteria[Test Waiver Allowed],MATCH([@[Criteria Key]],tblCriteria[Criteria Key],0)),"No")="Yes","Met","Not Met"),IF([@[Test Status]]="Submitted",IF([@[Test Score]]="","Pending",IF([@[Test Score]]&gt;=IFERROR(INDEX(tblCriteria[Minimum Test Score],MATCH([@[Criteria Key]],tblCriteria[Criteria Key],0)),999),"Met","Not Met")),"Pending"))))))</f>
        <v/>
      </c>
      <c r="R26" s="19">
        <f>IF([@[Application ID*]]="","",IF([@[Data Check]]&lt;&gt;"OK","Not Evaluated",IF(IFERROR(INDEX(tblCriteria[Essay Required],MATCH([@[Criteria Key]],tblCriteria[Criteria Key],0)),"")="No","Not Required",IF([@[Essay Status]]="Complete","Met",IF(OR([@[Essay Status]]="",[@[Essay Status]]="Incomplete",[@[Essay Status]]="Not Submitted"),"Pending","Pending")))))</f>
        <v/>
      </c>
      <c r="S26" s="19">
        <f>IF([@[Application ID*]]="","",IF([@[Data Check]]&lt;&gt;"OK","Not Evaluated",IF(IFERROR(INDEX(tblCriteria[References Required],MATCH([@[Criteria Key]],tblCriteria[Criteria Key],0)),0)=0,"Not Required",IF([@[References Received]]="","Pending",IF([@[References Received]]&gt;=IFERROR(INDEX(tblCriteria[References Required],MATCH([@[Criteria Key]],tblCriteria[Criteria Key],0)),99),"Met","Pending")))))</f>
        <v/>
      </c>
      <c r="T26" s="19">
        <f>IF([@[Application ID*]]="","",IF([@[Data Check]]&lt;&gt;"OK","Not Evaluated",IF(IFERROR(INDEX(tblCriteria[Transcript Required],MATCH([@[Criteria Key]],tblCriteria[Criteria Key],0)),"")="No","Not Required",IF([@[Transcript Status]]="Complete","Met",IF(OR([@[Transcript Status]]="",[@[Transcript Status]]="Incomplete",[@[Transcript Status]]="Not Received"),"Pending","Pending")))))</f>
        <v/>
      </c>
      <c r="U26" s="19">
        <f>IF([@[Application ID*]]="","",IF([@[Data Check]]&lt;&gt;"OK","Needs Data",IF(COUNTIF([@[GPA Check]:[Transcript Check]],"Not Met")&gt;0,"Not Eligible",IF(COUNTIF([@[GPA Check]:[Transcript Check]],"Pending")&gt;0,"Incomplete","Eligible"))))</f>
        <v/>
      </c>
      <c r="V26" s="20" t="n"/>
      <c r="W26" s="16" t="n"/>
    </row>
    <row r="27" ht="27" customHeight="1">
      <c r="A27" s="15" t="n"/>
      <c r="B27" s="15" t="n"/>
      <c r="C27" s="15" t="n"/>
      <c r="D27" s="15" t="n"/>
      <c r="E27" s="16" t="n"/>
      <c r="F27" s="17" t="n"/>
      <c r="G27" s="15" t="n"/>
      <c r="H27" s="15" t="n"/>
      <c r="I27" s="36" t="n"/>
      <c r="J27" s="15" t="n"/>
      <c r="K27" s="15" t="n"/>
      <c r="L27" s="15" t="n"/>
      <c r="M27" s="19">
        <f>IF([@[Application ID*]]="","",IF(OR([@[Program*]]="",[@[Entry Term*]]=""),"",[@[Program*]]&amp;"|"&amp;[@[Entry Term*]]))</f>
        <v/>
      </c>
      <c r="N27" s="19">
        <f>IF([@[Application ID*]]="","",IF(COUNTIF(tblReview[Application ID*],[@[Application ID*]])&gt;1,"Duplicate Application ID",IF(OR([@[Program*]]="",[@[Entry Term*]]=""),"Missing Program or Entry Term",IF([@[Submitted Date*]]="","Missing Submitted Date",IF(COUNTIFS(tblCriteria[Criteria Key],[@[Criteria Key]],tblCriteria[Active],"Yes")&lt;&gt;1,"Criteria Missing or Inactive","OK")))))</f>
        <v/>
      </c>
      <c r="O27" s="19">
        <f>IF([@[Application ID*]]="","",IF([@[Data Check]]&lt;&gt;"OK","Not Evaluated",IF([@GPA]="","Pending",IF([@GPA]&gt;=IFERROR(INDEX(tblCriteria[Minimum GPA],MATCH([@[Criteria Key]],tblCriteria[Criteria Key],0)),999),"Met","Not Met"))))</f>
        <v/>
      </c>
      <c r="P27" s="19">
        <f>IF([@[Application ID*]]="","",IF([@[Data Check]]&lt;&gt;"OK","Not Evaluated",IF([@[Prerequisite Credits]]="","Pending",IF([@[Prerequisite Credits]]&gt;=IFERROR(INDEX(tblCriteria[Minimum Prerequisite Credits],MATCH([@[Criteria Key]],tblCriteria[Criteria Key],0)),999),"Met","Not Met"))))</f>
        <v/>
      </c>
      <c r="Q27" s="19">
        <f>IF([@[Application ID*]]="","",IF([@[Data Check]]&lt;&gt;"OK","Not Evaluated",IF(IFERROR(INDEX(tblCriteria[Test Required],MATCH([@[Criteria Key]],tblCriteria[Criteria Key],0)),"")="No","Not Required",IF([@[Test Status]]="","Pending",IF([@[Test Status]]="Not Submitted","Pending",IF([@[Test Status]]="Waived",IF(IFERROR(INDEX(tblCriteria[Test Waiver Allowed],MATCH([@[Criteria Key]],tblCriteria[Criteria Key],0)),"No")="Yes","Met","Not Met"),IF([@[Test Status]]="Submitted",IF([@[Test Score]]="","Pending",IF([@[Test Score]]&gt;=IFERROR(INDEX(tblCriteria[Minimum Test Score],MATCH([@[Criteria Key]],tblCriteria[Criteria Key],0)),999),"Met","Not Met")),"Pending"))))))</f>
        <v/>
      </c>
      <c r="R27" s="19">
        <f>IF([@[Application ID*]]="","",IF([@[Data Check]]&lt;&gt;"OK","Not Evaluated",IF(IFERROR(INDEX(tblCriteria[Essay Required],MATCH([@[Criteria Key]],tblCriteria[Criteria Key],0)),"")="No","Not Required",IF([@[Essay Status]]="Complete","Met",IF(OR([@[Essay Status]]="",[@[Essay Status]]="Incomplete",[@[Essay Status]]="Not Submitted"),"Pending","Pending")))))</f>
        <v/>
      </c>
      <c r="S27" s="19">
        <f>IF([@[Application ID*]]="","",IF([@[Data Check]]&lt;&gt;"OK","Not Evaluated",IF(IFERROR(INDEX(tblCriteria[References Required],MATCH([@[Criteria Key]],tblCriteria[Criteria Key],0)),0)=0,"Not Required",IF([@[References Received]]="","Pending",IF([@[References Received]]&gt;=IFERROR(INDEX(tblCriteria[References Required],MATCH([@[Criteria Key]],tblCriteria[Criteria Key],0)),99),"Met","Pending")))))</f>
        <v/>
      </c>
      <c r="T27" s="19">
        <f>IF([@[Application ID*]]="","",IF([@[Data Check]]&lt;&gt;"OK","Not Evaluated",IF(IFERROR(INDEX(tblCriteria[Transcript Required],MATCH([@[Criteria Key]],tblCriteria[Criteria Key],0)),"")="No","Not Required",IF([@[Transcript Status]]="Complete","Met",IF(OR([@[Transcript Status]]="",[@[Transcript Status]]="Incomplete",[@[Transcript Status]]="Not Received"),"Pending","Pending")))))</f>
        <v/>
      </c>
      <c r="U27" s="19">
        <f>IF([@[Application ID*]]="","",IF([@[Data Check]]&lt;&gt;"OK","Needs Data",IF(COUNTIF([@[GPA Check]:[Transcript Check]],"Not Met")&gt;0,"Not Eligible",IF(COUNTIF([@[GPA Check]:[Transcript Check]],"Pending")&gt;0,"Incomplete","Eligible"))))</f>
        <v/>
      </c>
      <c r="V27" s="20" t="n"/>
      <c r="W27" s="16" t="n"/>
    </row>
    <row r="28" ht="27" customHeight="1">
      <c r="A28" s="15" t="n"/>
      <c r="B28" s="15" t="n"/>
      <c r="C28" s="15" t="n"/>
      <c r="D28" s="15" t="n"/>
      <c r="E28" s="16" t="n"/>
      <c r="F28" s="17" t="n"/>
      <c r="G28" s="15" t="n"/>
      <c r="H28" s="15" t="n"/>
      <c r="I28" s="36" t="n"/>
      <c r="J28" s="15" t="n"/>
      <c r="K28" s="15" t="n"/>
      <c r="L28" s="15" t="n"/>
      <c r="M28" s="19">
        <f>IF([@[Application ID*]]="","",IF(OR([@[Program*]]="",[@[Entry Term*]]=""),"",[@[Program*]]&amp;"|"&amp;[@[Entry Term*]]))</f>
        <v/>
      </c>
      <c r="N28" s="19">
        <f>IF([@[Application ID*]]="","",IF(COUNTIF(tblReview[Application ID*],[@[Application ID*]])&gt;1,"Duplicate Application ID",IF(OR([@[Program*]]="",[@[Entry Term*]]=""),"Missing Program or Entry Term",IF([@[Submitted Date*]]="","Missing Submitted Date",IF(COUNTIFS(tblCriteria[Criteria Key],[@[Criteria Key]],tblCriteria[Active],"Yes")&lt;&gt;1,"Criteria Missing or Inactive","OK")))))</f>
        <v/>
      </c>
      <c r="O28" s="19">
        <f>IF([@[Application ID*]]="","",IF([@[Data Check]]&lt;&gt;"OK","Not Evaluated",IF([@GPA]="","Pending",IF([@GPA]&gt;=IFERROR(INDEX(tblCriteria[Minimum GPA],MATCH([@[Criteria Key]],tblCriteria[Criteria Key],0)),999),"Met","Not Met"))))</f>
        <v/>
      </c>
      <c r="P28" s="19">
        <f>IF([@[Application ID*]]="","",IF([@[Data Check]]&lt;&gt;"OK","Not Evaluated",IF([@[Prerequisite Credits]]="","Pending",IF([@[Prerequisite Credits]]&gt;=IFERROR(INDEX(tblCriteria[Minimum Prerequisite Credits],MATCH([@[Criteria Key]],tblCriteria[Criteria Key],0)),999),"Met","Not Met"))))</f>
        <v/>
      </c>
      <c r="Q28" s="19">
        <f>IF([@[Application ID*]]="","",IF([@[Data Check]]&lt;&gt;"OK","Not Evaluated",IF(IFERROR(INDEX(tblCriteria[Test Required],MATCH([@[Criteria Key]],tblCriteria[Criteria Key],0)),"")="No","Not Required",IF([@[Test Status]]="","Pending",IF([@[Test Status]]="Not Submitted","Pending",IF([@[Test Status]]="Waived",IF(IFERROR(INDEX(tblCriteria[Test Waiver Allowed],MATCH([@[Criteria Key]],tblCriteria[Criteria Key],0)),"No")="Yes","Met","Not Met"),IF([@[Test Status]]="Submitted",IF([@[Test Score]]="","Pending",IF([@[Test Score]]&gt;=IFERROR(INDEX(tblCriteria[Minimum Test Score],MATCH([@[Criteria Key]],tblCriteria[Criteria Key],0)),999),"Met","Not Met")),"Pending"))))))</f>
        <v/>
      </c>
      <c r="R28" s="19">
        <f>IF([@[Application ID*]]="","",IF([@[Data Check]]&lt;&gt;"OK","Not Evaluated",IF(IFERROR(INDEX(tblCriteria[Essay Required],MATCH([@[Criteria Key]],tblCriteria[Criteria Key],0)),"")="No","Not Required",IF([@[Essay Status]]="Complete","Met",IF(OR([@[Essay Status]]="",[@[Essay Status]]="Incomplete",[@[Essay Status]]="Not Submitted"),"Pending","Pending")))))</f>
        <v/>
      </c>
      <c r="S28" s="19">
        <f>IF([@[Application ID*]]="","",IF([@[Data Check]]&lt;&gt;"OK","Not Evaluated",IF(IFERROR(INDEX(tblCriteria[References Required],MATCH([@[Criteria Key]],tblCriteria[Criteria Key],0)),0)=0,"Not Required",IF([@[References Received]]="","Pending",IF([@[References Received]]&gt;=IFERROR(INDEX(tblCriteria[References Required],MATCH([@[Criteria Key]],tblCriteria[Criteria Key],0)),99),"Met","Pending")))))</f>
        <v/>
      </c>
      <c r="T28" s="19">
        <f>IF([@[Application ID*]]="","",IF([@[Data Check]]&lt;&gt;"OK","Not Evaluated",IF(IFERROR(INDEX(tblCriteria[Transcript Required],MATCH([@[Criteria Key]],tblCriteria[Criteria Key],0)),"")="No","Not Required",IF([@[Transcript Status]]="Complete","Met",IF(OR([@[Transcript Status]]="",[@[Transcript Status]]="Incomplete",[@[Transcript Status]]="Not Received"),"Pending","Pending")))))</f>
        <v/>
      </c>
      <c r="U28" s="19">
        <f>IF([@[Application ID*]]="","",IF([@[Data Check]]&lt;&gt;"OK","Needs Data",IF(COUNTIF([@[GPA Check]:[Transcript Check]],"Not Met")&gt;0,"Not Eligible",IF(COUNTIF([@[GPA Check]:[Transcript Check]],"Pending")&gt;0,"Incomplete","Eligible"))))</f>
        <v/>
      </c>
      <c r="V28" s="20" t="n"/>
      <c r="W28" s="16" t="n"/>
    </row>
    <row r="29" ht="27" customHeight="1">
      <c r="A29" s="15" t="n"/>
      <c r="B29" s="15" t="n"/>
      <c r="C29" s="15" t="n"/>
      <c r="D29" s="15" t="n"/>
      <c r="E29" s="16" t="n"/>
      <c r="F29" s="17" t="n"/>
      <c r="G29" s="15" t="n"/>
      <c r="H29" s="15" t="n"/>
      <c r="I29" s="36" t="n"/>
      <c r="J29" s="15" t="n"/>
      <c r="K29" s="15" t="n"/>
      <c r="L29" s="15" t="n"/>
      <c r="M29" s="19">
        <f>IF([@[Application ID*]]="","",IF(OR([@[Program*]]="",[@[Entry Term*]]=""),"",[@[Program*]]&amp;"|"&amp;[@[Entry Term*]]))</f>
        <v/>
      </c>
      <c r="N29" s="19">
        <f>IF([@[Application ID*]]="","",IF(COUNTIF(tblReview[Application ID*],[@[Application ID*]])&gt;1,"Duplicate Application ID",IF(OR([@[Program*]]="",[@[Entry Term*]]=""),"Missing Program or Entry Term",IF([@[Submitted Date*]]="","Missing Submitted Date",IF(COUNTIFS(tblCriteria[Criteria Key],[@[Criteria Key]],tblCriteria[Active],"Yes")&lt;&gt;1,"Criteria Missing or Inactive","OK")))))</f>
        <v/>
      </c>
      <c r="O29" s="19">
        <f>IF([@[Application ID*]]="","",IF([@[Data Check]]&lt;&gt;"OK","Not Evaluated",IF([@GPA]="","Pending",IF([@GPA]&gt;=IFERROR(INDEX(tblCriteria[Minimum GPA],MATCH([@[Criteria Key]],tblCriteria[Criteria Key],0)),999),"Met","Not Met"))))</f>
        <v/>
      </c>
      <c r="P29" s="19">
        <f>IF([@[Application ID*]]="","",IF([@[Data Check]]&lt;&gt;"OK","Not Evaluated",IF([@[Prerequisite Credits]]="","Pending",IF([@[Prerequisite Credits]]&gt;=IFERROR(INDEX(tblCriteria[Minimum Prerequisite Credits],MATCH([@[Criteria Key]],tblCriteria[Criteria Key],0)),999),"Met","Not Met"))))</f>
        <v/>
      </c>
      <c r="Q29" s="19">
        <f>IF([@[Application ID*]]="","",IF([@[Data Check]]&lt;&gt;"OK","Not Evaluated",IF(IFERROR(INDEX(tblCriteria[Test Required],MATCH([@[Criteria Key]],tblCriteria[Criteria Key],0)),"")="No","Not Required",IF([@[Test Status]]="","Pending",IF([@[Test Status]]="Not Submitted","Pending",IF([@[Test Status]]="Waived",IF(IFERROR(INDEX(tblCriteria[Test Waiver Allowed],MATCH([@[Criteria Key]],tblCriteria[Criteria Key],0)),"No")="Yes","Met","Not Met"),IF([@[Test Status]]="Submitted",IF([@[Test Score]]="","Pending",IF([@[Test Score]]&gt;=IFERROR(INDEX(tblCriteria[Minimum Test Score],MATCH([@[Criteria Key]],tblCriteria[Criteria Key],0)),999),"Met","Not Met")),"Pending"))))))</f>
        <v/>
      </c>
      <c r="R29" s="19">
        <f>IF([@[Application ID*]]="","",IF([@[Data Check]]&lt;&gt;"OK","Not Evaluated",IF(IFERROR(INDEX(tblCriteria[Essay Required],MATCH([@[Criteria Key]],tblCriteria[Criteria Key],0)),"")="No","Not Required",IF([@[Essay Status]]="Complete","Met",IF(OR([@[Essay Status]]="",[@[Essay Status]]="Incomplete",[@[Essay Status]]="Not Submitted"),"Pending","Pending")))))</f>
        <v/>
      </c>
      <c r="S29" s="19">
        <f>IF([@[Application ID*]]="","",IF([@[Data Check]]&lt;&gt;"OK","Not Evaluated",IF(IFERROR(INDEX(tblCriteria[References Required],MATCH([@[Criteria Key]],tblCriteria[Criteria Key],0)),0)=0,"Not Required",IF([@[References Received]]="","Pending",IF([@[References Received]]&gt;=IFERROR(INDEX(tblCriteria[References Required],MATCH([@[Criteria Key]],tblCriteria[Criteria Key],0)),99),"Met","Pending")))))</f>
        <v/>
      </c>
      <c r="T29" s="19">
        <f>IF([@[Application ID*]]="","",IF([@[Data Check]]&lt;&gt;"OK","Not Evaluated",IF(IFERROR(INDEX(tblCriteria[Transcript Required],MATCH([@[Criteria Key]],tblCriteria[Criteria Key],0)),"")="No","Not Required",IF([@[Transcript Status]]="Complete","Met",IF(OR([@[Transcript Status]]="",[@[Transcript Status]]="Incomplete",[@[Transcript Status]]="Not Received"),"Pending","Pending")))))</f>
        <v/>
      </c>
      <c r="U29" s="19">
        <f>IF([@[Application ID*]]="","",IF([@[Data Check]]&lt;&gt;"OK","Needs Data",IF(COUNTIF([@[GPA Check]:[Transcript Check]],"Not Met")&gt;0,"Not Eligible",IF(COUNTIF([@[GPA Check]:[Transcript Check]],"Pending")&gt;0,"Incomplete","Eligible"))))</f>
        <v/>
      </c>
      <c r="V29" s="20" t="n"/>
      <c r="W29" s="16" t="n"/>
    </row>
    <row r="30" ht="27" customHeight="1">
      <c r="A30" s="15" t="n"/>
      <c r="B30" s="15" t="n"/>
      <c r="C30" s="15" t="n"/>
      <c r="D30" s="15" t="n"/>
      <c r="E30" s="16" t="n"/>
      <c r="F30" s="17" t="n"/>
      <c r="G30" s="15" t="n"/>
      <c r="H30" s="15" t="n"/>
      <c r="I30" s="36" t="n"/>
      <c r="J30" s="15" t="n"/>
      <c r="K30" s="15" t="n"/>
      <c r="L30" s="15" t="n"/>
      <c r="M30" s="19">
        <f>IF([@[Application ID*]]="","",IF(OR([@[Program*]]="",[@[Entry Term*]]=""),"",[@[Program*]]&amp;"|"&amp;[@[Entry Term*]]))</f>
        <v/>
      </c>
      <c r="N30" s="19">
        <f>IF([@[Application ID*]]="","",IF(COUNTIF(tblReview[Application ID*],[@[Application ID*]])&gt;1,"Duplicate Application ID",IF(OR([@[Program*]]="",[@[Entry Term*]]=""),"Missing Program or Entry Term",IF([@[Submitted Date*]]="","Missing Submitted Date",IF(COUNTIFS(tblCriteria[Criteria Key],[@[Criteria Key]],tblCriteria[Active],"Yes")&lt;&gt;1,"Criteria Missing or Inactive","OK")))))</f>
        <v/>
      </c>
      <c r="O30" s="19">
        <f>IF([@[Application ID*]]="","",IF([@[Data Check]]&lt;&gt;"OK","Not Evaluated",IF([@GPA]="","Pending",IF([@GPA]&gt;=IFERROR(INDEX(tblCriteria[Minimum GPA],MATCH([@[Criteria Key]],tblCriteria[Criteria Key],0)),999),"Met","Not Met"))))</f>
        <v/>
      </c>
      <c r="P30" s="19">
        <f>IF([@[Application ID*]]="","",IF([@[Data Check]]&lt;&gt;"OK","Not Evaluated",IF([@[Prerequisite Credits]]="","Pending",IF([@[Prerequisite Credits]]&gt;=IFERROR(INDEX(tblCriteria[Minimum Prerequisite Credits],MATCH([@[Criteria Key]],tblCriteria[Criteria Key],0)),999),"Met","Not Met"))))</f>
        <v/>
      </c>
      <c r="Q30" s="19">
        <f>IF([@[Application ID*]]="","",IF([@[Data Check]]&lt;&gt;"OK","Not Evaluated",IF(IFERROR(INDEX(tblCriteria[Test Required],MATCH([@[Criteria Key]],tblCriteria[Criteria Key],0)),"")="No","Not Required",IF([@[Test Status]]="","Pending",IF([@[Test Status]]="Not Submitted","Pending",IF([@[Test Status]]="Waived",IF(IFERROR(INDEX(tblCriteria[Test Waiver Allowed],MATCH([@[Criteria Key]],tblCriteria[Criteria Key],0)),"No")="Yes","Met","Not Met"),IF([@[Test Status]]="Submitted",IF([@[Test Score]]="","Pending",IF([@[Test Score]]&gt;=IFERROR(INDEX(tblCriteria[Minimum Test Score],MATCH([@[Criteria Key]],tblCriteria[Criteria Key],0)),999),"Met","Not Met")),"Pending"))))))</f>
        <v/>
      </c>
      <c r="R30" s="19">
        <f>IF([@[Application ID*]]="","",IF([@[Data Check]]&lt;&gt;"OK","Not Evaluated",IF(IFERROR(INDEX(tblCriteria[Essay Required],MATCH([@[Criteria Key]],tblCriteria[Criteria Key],0)),"")="No","Not Required",IF([@[Essay Status]]="Complete","Met",IF(OR([@[Essay Status]]="",[@[Essay Status]]="Incomplete",[@[Essay Status]]="Not Submitted"),"Pending","Pending")))))</f>
        <v/>
      </c>
      <c r="S30" s="19">
        <f>IF([@[Application ID*]]="","",IF([@[Data Check]]&lt;&gt;"OK","Not Evaluated",IF(IFERROR(INDEX(tblCriteria[References Required],MATCH([@[Criteria Key]],tblCriteria[Criteria Key],0)),0)=0,"Not Required",IF([@[References Received]]="","Pending",IF([@[References Received]]&gt;=IFERROR(INDEX(tblCriteria[References Required],MATCH([@[Criteria Key]],tblCriteria[Criteria Key],0)),99),"Met","Pending")))))</f>
        <v/>
      </c>
      <c r="T30" s="19">
        <f>IF([@[Application ID*]]="","",IF([@[Data Check]]&lt;&gt;"OK","Not Evaluated",IF(IFERROR(INDEX(tblCriteria[Transcript Required],MATCH([@[Criteria Key]],tblCriteria[Criteria Key],0)),"")="No","Not Required",IF([@[Transcript Status]]="Complete","Met",IF(OR([@[Transcript Status]]="",[@[Transcript Status]]="Incomplete",[@[Transcript Status]]="Not Received"),"Pending","Pending")))))</f>
        <v/>
      </c>
      <c r="U30" s="19">
        <f>IF([@[Application ID*]]="","",IF([@[Data Check]]&lt;&gt;"OK","Needs Data",IF(COUNTIF([@[GPA Check]:[Transcript Check]],"Not Met")&gt;0,"Not Eligible",IF(COUNTIF([@[GPA Check]:[Transcript Check]],"Pending")&gt;0,"Incomplete","Eligible"))))</f>
        <v/>
      </c>
      <c r="V30" s="20" t="n"/>
      <c r="W30" s="16" t="n"/>
    </row>
    <row r="31" ht="27" customHeight="1">
      <c r="A31" s="15" t="n"/>
      <c r="B31" s="15" t="n"/>
      <c r="C31" s="15" t="n"/>
      <c r="D31" s="15" t="n"/>
      <c r="E31" s="16" t="n"/>
      <c r="F31" s="17" t="n"/>
      <c r="G31" s="15" t="n"/>
      <c r="H31" s="15" t="n"/>
      <c r="I31" s="36" t="n"/>
      <c r="J31" s="15" t="n"/>
      <c r="K31" s="15" t="n"/>
      <c r="L31" s="15" t="n"/>
      <c r="M31" s="19">
        <f>IF([@[Application ID*]]="","",IF(OR([@[Program*]]="",[@[Entry Term*]]=""),"",[@[Program*]]&amp;"|"&amp;[@[Entry Term*]]))</f>
        <v/>
      </c>
      <c r="N31" s="19">
        <f>IF([@[Application ID*]]="","",IF(COUNTIF(tblReview[Application ID*],[@[Application ID*]])&gt;1,"Duplicate Application ID",IF(OR([@[Program*]]="",[@[Entry Term*]]=""),"Missing Program or Entry Term",IF([@[Submitted Date*]]="","Missing Submitted Date",IF(COUNTIFS(tblCriteria[Criteria Key],[@[Criteria Key]],tblCriteria[Active],"Yes")&lt;&gt;1,"Criteria Missing or Inactive","OK")))))</f>
        <v/>
      </c>
      <c r="O31" s="19">
        <f>IF([@[Application ID*]]="","",IF([@[Data Check]]&lt;&gt;"OK","Not Evaluated",IF([@GPA]="","Pending",IF([@GPA]&gt;=IFERROR(INDEX(tblCriteria[Minimum GPA],MATCH([@[Criteria Key]],tblCriteria[Criteria Key],0)),999),"Met","Not Met"))))</f>
        <v/>
      </c>
      <c r="P31" s="19">
        <f>IF([@[Application ID*]]="","",IF([@[Data Check]]&lt;&gt;"OK","Not Evaluated",IF([@[Prerequisite Credits]]="","Pending",IF([@[Prerequisite Credits]]&gt;=IFERROR(INDEX(tblCriteria[Minimum Prerequisite Credits],MATCH([@[Criteria Key]],tblCriteria[Criteria Key],0)),999),"Met","Not Met"))))</f>
        <v/>
      </c>
      <c r="Q31" s="19">
        <f>IF([@[Application ID*]]="","",IF([@[Data Check]]&lt;&gt;"OK","Not Evaluated",IF(IFERROR(INDEX(tblCriteria[Test Required],MATCH([@[Criteria Key]],tblCriteria[Criteria Key],0)),"")="No","Not Required",IF([@[Test Status]]="","Pending",IF([@[Test Status]]="Not Submitted","Pending",IF([@[Test Status]]="Waived",IF(IFERROR(INDEX(tblCriteria[Test Waiver Allowed],MATCH([@[Criteria Key]],tblCriteria[Criteria Key],0)),"No")="Yes","Met","Not Met"),IF([@[Test Status]]="Submitted",IF([@[Test Score]]="","Pending",IF([@[Test Score]]&gt;=IFERROR(INDEX(tblCriteria[Minimum Test Score],MATCH([@[Criteria Key]],tblCriteria[Criteria Key],0)),999),"Met","Not Met")),"Pending"))))))</f>
        <v/>
      </c>
      <c r="R31" s="19">
        <f>IF([@[Application ID*]]="","",IF([@[Data Check]]&lt;&gt;"OK","Not Evaluated",IF(IFERROR(INDEX(tblCriteria[Essay Required],MATCH([@[Criteria Key]],tblCriteria[Criteria Key],0)),"")="No","Not Required",IF([@[Essay Status]]="Complete","Met",IF(OR([@[Essay Status]]="",[@[Essay Status]]="Incomplete",[@[Essay Status]]="Not Submitted"),"Pending","Pending")))))</f>
        <v/>
      </c>
      <c r="S31" s="19">
        <f>IF([@[Application ID*]]="","",IF([@[Data Check]]&lt;&gt;"OK","Not Evaluated",IF(IFERROR(INDEX(tblCriteria[References Required],MATCH([@[Criteria Key]],tblCriteria[Criteria Key],0)),0)=0,"Not Required",IF([@[References Received]]="","Pending",IF([@[References Received]]&gt;=IFERROR(INDEX(tblCriteria[References Required],MATCH([@[Criteria Key]],tblCriteria[Criteria Key],0)),99),"Met","Pending")))))</f>
        <v/>
      </c>
      <c r="T31" s="19">
        <f>IF([@[Application ID*]]="","",IF([@[Data Check]]&lt;&gt;"OK","Not Evaluated",IF(IFERROR(INDEX(tblCriteria[Transcript Required],MATCH([@[Criteria Key]],tblCriteria[Criteria Key],0)),"")="No","Not Required",IF([@[Transcript Status]]="Complete","Met",IF(OR([@[Transcript Status]]="",[@[Transcript Status]]="Incomplete",[@[Transcript Status]]="Not Received"),"Pending","Pending")))))</f>
        <v/>
      </c>
      <c r="U31" s="19">
        <f>IF([@[Application ID*]]="","",IF([@[Data Check]]&lt;&gt;"OK","Needs Data",IF(COUNTIF([@[GPA Check]:[Transcript Check]],"Not Met")&gt;0,"Not Eligible",IF(COUNTIF([@[GPA Check]:[Transcript Check]],"Pending")&gt;0,"Incomplete","Eligible"))))</f>
        <v/>
      </c>
      <c r="V31" s="20" t="n"/>
      <c r="W31" s="16" t="n"/>
    </row>
    <row r="32" ht="27" customHeight="1">
      <c r="A32" s="15" t="n"/>
      <c r="B32" s="15" t="n"/>
      <c r="C32" s="15" t="n"/>
      <c r="D32" s="15" t="n"/>
      <c r="E32" s="16" t="n"/>
      <c r="F32" s="17" t="n"/>
      <c r="G32" s="15" t="n"/>
      <c r="H32" s="15" t="n"/>
      <c r="I32" s="36" t="n"/>
      <c r="J32" s="15" t="n"/>
      <c r="K32" s="15" t="n"/>
      <c r="L32" s="15" t="n"/>
      <c r="M32" s="19">
        <f>IF([@[Application ID*]]="","",IF(OR([@[Program*]]="",[@[Entry Term*]]=""),"",[@[Program*]]&amp;"|"&amp;[@[Entry Term*]]))</f>
        <v/>
      </c>
      <c r="N32" s="19">
        <f>IF([@[Application ID*]]="","",IF(COUNTIF(tblReview[Application ID*],[@[Application ID*]])&gt;1,"Duplicate Application ID",IF(OR([@[Program*]]="",[@[Entry Term*]]=""),"Missing Program or Entry Term",IF([@[Submitted Date*]]="","Missing Submitted Date",IF(COUNTIFS(tblCriteria[Criteria Key],[@[Criteria Key]],tblCriteria[Active],"Yes")&lt;&gt;1,"Criteria Missing or Inactive","OK")))))</f>
        <v/>
      </c>
      <c r="O32" s="19">
        <f>IF([@[Application ID*]]="","",IF([@[Data Check]]&lt;&gt;"OK","Not Evaluated",IF([@GPA]="","Pending",IF([@GPA]&gt;=IFERROR(INDEX(tblCriteria[Minimum GPA],MATCH([@[Criteria Key]],tblCriteria[Criteria Key],0)),999),"Met","Not Met"))))</f>
        <v/>
      </c>
      <c r="P32" s="19">
        <f>IF([@[Application ID*]]="","",IF([@[Data Check]]&lt;&gt;"OK","Not Evaluated",IF([@[Prerequisite Credits]]="","Pending",IF([@[Prerequisite Credits]]&gt;=IFERROR(INDEX(tblCriteria[Minimum Prerequisite Credits],MATCH([@[Criteria Key]],tblCriteria[Criteria Key],0)),999),"Met","Not Met"))))</f>
        <v/>
      </c>
      <c r="Q32" s="19">
        <f>IF([@[Application ID*]]="","",IF([@[Data Check]]&lt;&gt;"OK","Not Evaluated",IF(IFERROR(INDEX(tblCriteria[Test Required],MATCH([@[Criteria Key]],tblCriteria[Criteria Key],0)),"")="No","Not Required",IF([@[Test Status]]="","Pending",IF([@[Test Status]]="Not Submitted","Pending",IF([@[Test Status]]="Waived",IF(IFERROR(INDEX(tblCriteria[Test Waiver Allowed],MATCH([@[Criteria Key]],tblCriteria[Criteria Key],0)),"No")="Yes","Met","Not Met"),IF([@[Test Status]]="Submitted",IF([@[Test Score]]="","Pending",IF([@[Test Score]]&gt;=IFERROR(INDEX(tblCriteria[Minimum Test Score],MATCH([@[Criteria Key]],tblCriteria[Criteria Key],0)),999),"Met","Not Met")),"Pending"))))))</f>
        <v/>
      </c>
      <c r="R32" s="19">
        <f>IF([@[Application ID*]]="","",IF([@[Data Check]]&lt;&gt;"OK","Not Evaluated",IF(IFERROR(INDEX(tblCriteria[Essay Required],MATCH([@[Criteria Key]],tblCriteria[Criteria Key],0)),"")="No","Not Required",IF([@[Essay Status]]="Complete","Met",IF(OR([@[Essay Status]]="",[@[Essay Status]]="Incomplete",[@[Essay Status]]="Not Submitted"),"Pending","Pending")))))</f>
        <v/>
      </c>
      <c r="S32" s="19">
        <f>IF([@[Application ID*]]="","",IF([@[Data Check]]&lt;&gt;"OK","Not Evaluated",IF(IFERROR(INDEX(tblCriteria[References Required],MATCH([@[Criteria Key]],tblCriteria[Criteria Key],0)),0)=0,"Not Required",IF([@[References Received]]="","Pending",IF([@[References Received]]&gt;=IFERROR(INDEX(tblCriteria[References Required],MATCH([@[Criteria Key]],tblCriteria[Criteria Key],0)),99),"Met","Pending")))))</f>
        <v/>
      </c>
      <c r="T32" s="19">
        <f>IF([@[Application ID*]]="","",IF([@[Data Check]]&lt;&gt;"OK","Not Evaluated",IF(IFERROR(INDEX(tblCriteria[Transcript Required],MATCH([@[Criteria Key]],tblCriteria[Criteria Key],0)),"")="No","Not Required",IF([@[Transcript Status]]="Complete","Met",IF(OR([@[Transcript Status]]="",[@[Transcript Status]]="Incomplete",[@[Transcript Status]]="Not Received"),"Pending","Pending")))))</f>
        <v/>
      </c>
      <c r="U32" s="19">
        <f>IF([@[Application ID*]]="","",IF([@[Data Check]]&lt;&gt;"OK","Needs Data",IF(COUNTIF([@[GPA Check]:[Transcript Check]],"Not Met")&gt;0,"Not Eligible",IF(COUNTIF([@[GPA Check]:[Transcript Check]],"Pending")&gt;0,"Incomplete","Eligible"))))</f>
        <v/>
      </c>
      <c r="V32" s="20" t="n"/>
      <c r="W32" s="16" t="n"/>
    </row>
    <row r="33" ht="27" customHeight="1">
      <c r="A33" s="15" t="n"/>
      <c r="B33" s="15" t="n"/>
      <c r="C33" s="15" t="n"/>
      <c r="D33" s="15" t="n"/>
      <c r="E33" s="16" t="n"/>
      <c r="F33" s="17" t="n"/>
      <c r="G33" s="15" t="n"/>
      <c r="H33" s="15" t="n"/>
      <c r="I33" s="36" t="n"/>
      <c r="J33" s="15" t="n"/>
      <c r="K33" s="15" t="n"/>
      <c r="L33" s="15" t="n"/>
      <c r="M33" s="19">
        <f>IF([@[Application ID*]]="","",IF(OR([@[Program*]]="",[@[Entry Term*]]=""),"",[@[Program*]]&amp;"|"&amp;[@[Entry Term*]]))</f>
        <v/>
      </c>
      <c r="N33" s="19">
        <f>IF([@[Application ID*]]="","",IF(COUNTIF(tblReview[Application ID*],[@[Application ID*]])&gt;1,"Duplicate Application ID",IF(OR([@[Program*]]="",[@[Entry Term*]]=""),"Missing Program or Entry Term",IF([@[Submitted Date*]]="","Missing Submitted Date",IF(COUNTIFS(tblCriteria[Criteria Key],[@[Criteria Key]],tblCriteria[Active],"Yes")&lt;&gt;1,"Criteria Missing or Inactive","OK")))))</f>
        <v/>
      </c>
      <c r="O33" s="19">
        <f>IF([@[Application ID*]]="","",IF([@[Data Check]]&lt;&gt;"OK","Not Evaluated",IF([@GPA]="","Pending",IF([@GPA]&gt;=IFERROR(INDEX(tblCriteria[Minimum GPA],MATCH([@[Criteria Key]],tblCriteria[Criteria Key],0)),999),"Met","Not Met"))))</f>
        <v/>
      </c>
      <c r="P33" s="19">
        <f>IF([@[Application ID*]]="","",IF([@[Data Check]]&lt;&gt;"OK","Not Evaluated",IF([@[Prerequisite Credits]]="","Pending",IF([@[Prerequisite Credits]]&gt;=IFERROR(INDEX(tblCriteria[Minimum Prerequisite Credits],MATCH([@[Criteria Key]],tblCriteria[Criteria Key],0)),999),"Met","Not Met"))))</f>
        <v/>
      </c>
      <c r="Q33" s="19">
        <f>IF([@[Application ID*]]="","",IF([@[Data Check]]&lt;&gt;"OK","Not Evaluated",IF(IFERROR(INDEX(tblCriteria[Test Required],MATCH([@[Criteria Key]],tblCriteria[Criteria Key],0)),"")="No","Not Required",IF([@[Test Status]]="","Pending",IF([@[Test Status]]="Not Submitted","Pending",IF([@[Test Status]]="Waived",IF(IFERROR(INDEX(tblCriteria[Test Waiver Allowed],MATCH([@[Criteria Key]],tblCriteria[Criteria Key],0)),"No")="Yes","Met","Not Met"),IF([@[Test Status]]="Submitted",IF([@[Test Score]]="","Pending",IF([@[Test Score]]&gt;=IFERROR(INDEX(tblCriteria[Minimum Test Score],MATCH([@[Criteria Key]],tblCriteria[Criteria Key],0)),999),"Met","Not Met")),"Pending"))))))</f>
        <v/>
      </c>
      <c r="R33" s="19">
        <f>IF([@[Application ID*]]="","",IF([@[Data Check]]&lt;&gt;"OK","Not Evaluated",IF(IFERROR(INDEX(tblCriteria[Essay Required],MATCH([@[Criteria Key]],tblCriteria[Criteria Key],0)),"")="No","Not Required",IF([@[Essay Status]]="Complete","Met",IF(OR([@[Essay Status]]="",[@[Essay Status]]="Incomplete",[@[Essay Status]]="Not Submitted"),"Pending","Pending")))))</f>
        <v/>
      </c>
      <c r="S33" s="19">
        <f>IF([@[Application ID*]]="","",IF([@[Data Check]]&lt;&gt;"OK","Not Evaluated",IF(IFERROR(INDEX(tblCriteria[References Required],MATCH([@[Criteria Key]],tblCriteria[Criteria Key],0)),0)=0,"Not Required",IF([@[References Received]]="","Pending",IF([@[References Received]]&gt;=IFERROR(INDEX(tblCriteria[References Required],MATCH([@[Criteria Key]],tblCriteria[Criteria Key],0)),99),"Met","Pending")))))</f>
        <v/>
      </c>
      <c r="T33" s="19">
        <f>IF([@[Application ID*]]="","",IF([@[Data Check]]&lt;&gt;"OK","Not Evaluated",IF(IFERROR(INDEX(tblCriteria[Transcript Required],MATCH([@[Criteria Key]],tblCriteria[Criteria Key],0)),"")="No","Not Required",IF([@[Transcript Status]]="Complete","Met",IF(OR([@[Transcript Status]]="",[@[Transcript Status]]="Incomplete",[@[Transcript Status]]="Not Received"),"Pending","Pending")))))</f>
        <v/>
      </c>
      <c r="U33" s="19">
        <f>IF([@[Application ID*]]="","",IF([@[Data Check]]&lt;&gt;"OK","Needs Data",IF(COUNTIF([@[GPA Check]:[Transcript Check]],"Not Met")&gt;0,"Not Eligible",IF(COUNTIF([@[GPA Check]:[Transcript Check]],"Pending")&gt;0,"Incomplete","Eligible"))))</f>
        <v/>
      </c>
      <c r="V33" s="20" t="n"/>
      <c r="W33" s="16" t="n"/>
    </row>
    <row r="34" ht="27" customHeight="1">
      <c r="A34" s="15" t="n"/>
      <c r="B34" s="15" t="n"/>
      <c r="C34" s="15" t="n"/>
      <c r="D34" s="15" t="n"/>
      <c r="E34" s="16" t="n"/>
      <c r="F34" s="17" t="n"/>
      <c r="G34" s="15" t="n"/>
      <c r="H34" s="15" t="n"/>
      <c r="I34" s="36" t="n"/>
      <c r="J34" s="15" t="n"/>
      <c r="K34" s="15" t="n"/>
      <c r="L34" s="15" t="n"/>
      <c r="M34" s="19">
        <f>IF([@[Application ID*]]="","",IF(OR([@[Program*]]="",[@[Entry Term*]]=""),"",[@[Program*]]&amp;"|"&amp;[@[Entry Term*]]))</f>
        <v/>
      </c>
      <c r="N34" s="19">
        <f>IF([@[Application ID*]]="","",IF(COUNTIF(tblReview[Application ID*],[@[Application ID*]])&gt;1,"Duplicate Application ID",IF(OR([@[Program*]]="",[@[Entry Term*]]=""),"Missing Program or Entry Term",IF([@[Submitted Date*]]="","Missing Submitted Date",IF(COUNTIFS(tblCriteria[Criteria Key],[@[Criteria Key]],tblCriteria[Active],"Yes")&lt;&gt;1,"Criteria Missing or Inactive","OK")))))</f>
        <v/>
      </c>
      <c r="O34" s="19">
        <f>IF([@[Application ID*]]="","",IF([@[Data Check]]&lt;&gt;"OK","Not Evaluated",IF([@GPA]="","Pending",IF([@GPA]&gt;=IFERROR(INDEX(tblCriteria[Minimum GPA],MATCH([@[Criteria Key]],tblCriteria[Criteria Key],0)),999),"Met","Not Met"))))</f>
        <v/>
      </c>
      <c r="P34" s="19">
        <f>IF([@[Application ID*]]="","",IF([@[Data Check]]&lt;&gt;"OK","Not Evaluated",IF([@[Prerequisite Credits]]="","Pending",IF([@[Prerequisite Credits]]&gt;=IFERROR(INDEX(tblCriteria[Minimum Prerequisite Credits],MATCH([@[Criteria Key]],tblCriteria[Criteria Key],0)),999),"Met","Not Met"))))</f>
        <v/>
      </c>
      <c r="Q34" s="19">
        <f>IF([@[Application ID*]]="","",IF([@[Data Check]]&lt;&gt;"OK","Not Evaluated",IF(IFERROR(INDEX(tblCriteria[Test Required],MATCH([@[Criteria Key]],tblCriteria[Criteria Key],0)),"")="No","Not Required",IF([@[Test Status]]="","Pending",IF([@[Test Status]]="Not Submitted","Pending",IF([@[Test Status]]="Waived",IF(IFERROR(INDEX(tblCriteria[Test Waiver Allowed],MATCH([@[Criteria Key]],tblCriteria[Criteria Key],0)),"No")="Yes","Met","Not Met"),IF([@[Test Status]]="Submitted",IF([@[Test Score]]="","Pending",IF([@[Test Score]]&gt;=IFERROR(INDEX(tblCriteria[Minimum Test Score],MATCH([@[Criteria Key]],tblCriteria[Criteria Key],0)),999),"Met","Not Met")),"Pending"))))))</f>
        <v/>
      </c>
      <c r="R34" s="19">
        <f>IF([@[Application ID*]]="","",IF([@[Data Check]]&lt;&gt;"OK","Not Evaluated",IF(IFERROR(INDEX(tblCriteria[Essay Required],MATCH([@[Criteria Key]],tblCriteria[Criteria Key],0)),"")="No","Not Required",IF([@[Essay Status]]="Complete","Met",IF(OR([@[Essay Status]]="",[@[Essay Status]]="Incomplete",[@[Essay Status]]="Not Submitted"),"Pending","Pending")))))</f>
        <v/>
      </c>
      <c r="S34" s="19">
        <f>IF([@[Application ID*]]="","",IF([@[Data Check]]&lt;&gt;"OK","Not Evaluated",IF(IFERROR(INDEX(tblCriteria[References Required],MATCH([@[Criteria Key]],tblCriteria[Criteria Key],0)),0)=0,"Not Required",IF([@[References Received]]="","Pending",IF([@[References Received]]&gt;=IFERROR(INDEX(tblCriteria[References Required],MATCH([@[Criteria Key]],tblCriteria[Criteria Key],0)),99),"Met","Pending")))))</f>
        <v/>
      </c>
      <c r="T34" s="19">
        <f>IF([@[Application ID*]]="","",IF([@[Data Check]]&lt;&gt;"OK","Not Evaluated",IF(IFERROR(INDEX(tblCriteria[Transcript Required],MATCH([@[Criteria Key]],tblCriteria[Criteria Key],0)),"")="No","Not Required",IF([@[Transcript Status]]="Complete","Met",IF(OR([@[Transcript Status]]="",[@[Transcript Status]]="Incomplete",[@[Transcript Status]]="Not Received"),"Pending","Pending")))))</f>
        <v/>
      </c>
      <c r="U34" s="19">
        <f>IF([@[Application ID*]]="","",IF([@[Data Check]]&lt;&gt;"OK","Needs Data",IF(COUNTIF([@[GPA Check]:[Transcript Check]],"Not Met")&gt;0,"Not Eligible",IF(COUNTIF([@[GPA Check]:[Transcript Check]],"Pending")&gt;0,"Incomplete","Eligible"))))</f>
        <v/>
      </c>
      <c r="V34" s="20" t="n"/>
      <c r="W34" s="16" t="n"/>
    </row>
    <row r="35" ht="27" customHeight="1">
      <c r="A35" s="15" t="n"/>
      <c r="B35" s="15" t="n"/>
      <c r="C35" s="15" t="n"/>
      <c r="D35" s="15" t="n"/>
      <c r="E35" s="16" t="n"/>
      <c r="F35" s="17" t="n"/>
      <c r="G35" s="15" t="n"/>
      <c r="H35" s="15" t="n"/>
      <c r="I35" s="36" t="n"/>
      <c r="J35" s="15" t="n"/>
      <c r="K35" s="15" t="n"/>
      <c r="L35" s="15" t="n"/>
      <c r="M35" s="19">
        <f>IF([@[Application ID*]]="","",IF(OR([@[Program*]]="",[@[Entry Term*]]=""),"",[@[Program*]]&amp;"|"&amp;[@[Entry Term*]]))</f>
        <v/>
      </c>
      <c r="N35" s="19">
        <f>IF([@[Application ID*]]="","",IF(COUNTIF(tblReview[Application ID*],[@[Application ID*]])&gt;1,"Duplicate Application ID",IF(OR([@[Program*]]="",[@[Entry Term*]]=""),"Missing Program or Entry Term",IF([@[Submitted Date*]]="","Missing Submitted Date",IF(COUNTIFS(tblCriteria[Criteria Key],[@[Criteria Key]],tblCriteria[Active],"Yes")&lt;&gt;1,"Criteria Missing or Inactive","OK")))))</f>
        <v/>
      </c>
      <c r="O35" s="19">
        <f>IF([@[Application ID*]]="","",IF([@[Data Check]]&lt;&gt;"OK","Not Evaluated",IF([@GPA]="","Pending",IF([@GPA]&gt;=IFERROR(INDEX(tblCriteria[Minimum GPA],MATCH([@[Criteria Key]],tblCriteria[Criteria Key],0)),999),"Met","Not Met"))))</f>
        <v/>
      </c>
      <c r="P35" s="19">
        <f>IF([@[Application ID*]]="","",IF([@[Data Check]]&lt;&gt;"OK","Not Evaluated",IF([@[Prerequisite Credits]]="","Pending",IF([@[Prerequisite Credits]]&gt;=IFERROR(INDEX(tblCriteria[Minimum Prerequisite Credits],MATCH([@[Criteria Key]],tblCriteria[Criteria Key],0)),999),"Met","Not Met"))))</f>
        <v/>
      </c>
      <c r="Q35" s="19">
        <f>IF([@[Application ID*]]="","",IF([@[Data Check]]&lt;&gt;"OK","Not Evaluated",IF(IFERROR(INDEX(tblCriteria[Test Required],MATCH([@[Criteria Key]],tblCriteria[Criteria Key],0)),"")="No","Not Required",IF([@[Test Status]]="","Pending",IF([@[Test Status]]="Not Submitted","Pending",IF([@[Test Status]]="Waived",IF(IFERROR(INDEX(tblCriteria[Test Waiver Allowed],MATCH([@[Criteria Key]],tblCriteria[Criteria Key],0)),"No")="Yes","Met","Not Met"),IF([@[Test Status]]="Submitted",IF([@[Test Score]]="","Pending",IF([@[Test Score]]&gt;=IFERROR(INDEX(tblCriteria[Minimum Test Score],MATCH([@[Criteria Key]],tblCriteria[Criteria Key],0)),999),"Met","Not Met")),"Pending"))))))</f>
        <v/>
      </c>
      <c r="R35" s="19">
        <f>IF([@[Application ID*]]="","",IF([@[Data Check]]&lt;&gt;"OK","Not Evaluated",IF(IFERROR(INDEX(tblCriteria[Essay Required],MATCH([@[Criteria Key]],tblCriteria[Criteria Key],0)),"")="No","Not Required",IF([@[Essay Status]]="Complete","Met",IF(OR([@[Essay Status]]="",[@[Essay Status]]="Incomplete",[@[Essay Status]]="Not Submitted"),"Pending","Pending")))))</f>
        <v/>
      </c>
      <c r="S35" s="19">
        <f>IF([@[Application ID*]]="","",IF([@[Data Check]]&lt;&gt;"OK","Not Evaluated",IF(IFERROR(INDEX(tblCriteria[References Required],MATCH([@[Criteria Key]],tblCriteria[Criteria Key],0)),0)=0,"Not Required",IF([@[References Received]]="","Pending",IF([@[References Received]]&gt;=IFERROR(INDEX(tblCriteria[References Required],MATCH([@[Criteria Key]],tblCriteria[Criteria Key],0)),99),"Met","Pending")))))</f>
        <v/>
      </c>
      <c r="T35" s="19">
        <f>IF([@[Application ID*]]="","",IF([@[Data Check]]&lt;&gt;"OK","Not Evaluated",IF(IFERROR(INDEX(tblCriteria[Transcript Required],MATCH([@[Criteria Key]],tblCriteria[Criteria Key],0)),"")="No","Not Required",IF([@[Transcript Status]]="Complete","Met",IF(OR([@[Transcript Status]]="",[@[Transcript Status]]="Incomplete",[@[Transcript Status]]="Not Received"),"Pending","Pending")))))</f>
        <v/>
      </c>
      <c r="U35" s="19">
        <f>IF([@[Application ID*]]="","",IF([@[Data Check]]&lt;&gt;"OK","Needs Data",IF(COUNTIF([@[GPA Check]:[Transcript Check]],"Not Met")&gt;0,"Not Eligible",IF(COUNTIF([@[GPA Check]:[Transcript Check]],"Pending")&gt;0,"Incomplete","Eligible"))))</f>
        <v/>
      </c>
      <c r="V35" s="20" t="n"/>
      <c r="W35" s="16" t="n"/>
    </row>
    <row r="36" ht="27" customHeight="1">
      <c r="A36" s="15" t="n"/>
      <c r="B36" s="15" t="n"/>
      <c r="C36" s="15" t="n"/>
      <c r="D36" s="15" t="n"/>
      <c r="E36" s="16" t="n"/>
      <c r="F36" s="17" t="n"/>
      <c r="G36" s="15" t="n"/>
      <c r="H36" s="15" t="n"/>
      <c r="I36" s="36" t="n"/>
      <c r="J36" s="15" t="n"/>
      <c r="K36" s="15" t="n"/>
      <c r="L36" s="15" t="n"/>
      <c r="M36" s="19">
        <f>IF([@[Application ID*]]="","",IF(OR([@[Program*]]="",[@[Entry Term*]]=""),"",[@[Program*]]&amp;"|"&amp;[@[Entry Term*]]))</f>
        <v/>
      </c>
      <c r="N36" s="19">
        <f>IF([@[Application ID*]]="","",IF(COUNTIF(tblReview[Application ID*],[@[Application ID*]])&gt;1,"Duplicate Application ID",IF(OR([@[Program*]]="",[@[Entry Term*]]=""),"Missing Program or Entry Term",IF([@[Submitted Date*]]="","Missing Submitted Date",IF(COUNTIFS(tblCriteria[Criteria Key],[@[Criteria Key]],tblCriteria[Active],"Yes")&lt;&gt;1,"Criteria Missing or Inactive","OK")))))</f>
        <v/>
      </c>
      <c r="O36" s="19">
        <f>IF([@[Application ID*]]="","",IF([@[Data Check]]&lt;&gt;"OK","Not Evaluated",IF([@GPA]="","Pending",IF([@GPA]&gt;=IFERROR(INDEX(tblCriteria[Minimum GPA],MATCH([@[Criteria Key]],tblCriteria[Criteria Key],0)),999),"Met","Not Met"))))</f>
        <v/>
      </c>
      <c r="P36" s="19">
        <f>IF([@[Application ID*]]="","",IF([@[Data Check]]&lt;&gt;"OK","Not Evaluated",IF([@[Prerequisite Credits]]="","Pending",IF([@[Prerequisite Credits]]&gt;=IFERROR(INDEX(tblCriteria[Minimum Prerequisite Credits],MATCH([@[Criteria Key]],tblCriteria[Criteria Key],0)),999),"Met","Not Met"))))</f>
        <v/>
      </c>
      <c r="Q36" s="19">
        <f>IF([@[Application ID*]]="","",IF([@[Data Check]]&lt;&gt;"OK","Not Evaluated",IF(IFERROR(INDEX(tblCriteria[Test Required],MATCH([@[Criteria Key]],tblCriteria[Criteria Key],0)),"")="No","Not Required",IF([@[Test Status]]="","Pending",IF([@[Test Status]]="Not Submitted","Pending",IF([@[Test Status]]="Waived",IF(IFERROR(INDEX(tblCriteria[Test Waiver Allowed],MATCH([@[Criteria Key]],tblCriteria[Criteria Key],0)),"No")="Yes","Met","Not Met"),IF([@[Test Status]]="Submitted",IF([@[Test Score]]="","Pending",IF([@[Test Score]]&gt;=IFERROR(INDEX(tblCriteria[Minimum Test Score],MATCH([@[Criteria Key]],tblCriteria[Criteria Key],0)),999),"Met","Not Met")),"Pending"))))))</f>
        <v/>
      </c>
      <c r="R36" s="19">
        <f>IF([@[Application ID*]]="","",IF([@[Data Check]]&lt;&gt;"OK","Not Evaluated",IF(IFERROR(INDEX(tblCriteria[Essay Required],MATCH([@[Criteria Key]],tblCriteria[Criteria Key],0)),"")="No","Not Required",IF([@[Essay Status]]="Complete","Met",IF(OR([@[Essay Status]]="",[@[Essay Status]]="Incomplete",[@[Essay Status]]="Not Submitted"),"Pending","Pending")))))</f>
        <v/>
      </c>
      <c r="S36" s="19">
        <f>IF([@[Application ID*]]="","",IF([@[Data Check]]&lt;&gt;"OK","Not Evaluated",IF(IFERROR(INDEX(tblCriteria[References Required],MATCH([@[Criteria Key]],tblCriteria[Criteria Key],0)),0)=0,"Not Required",IF([@[References Received]]="","Pending",IF([@[References Received]]&gt;=IFERROR(INDEX(tblCriteria[References Required],MATCH([@[Criteria Key]],tblCriteria[Criteria Key],0)),99),"Met","Pending")))))</f>
        <v/>
      </c>
      <c r="T36" s="19">
        <f>IF([@[Application ID*]]="","",IF([@[Data Check]]&lt;&gt;"OK","Not Evaluated",IF(IFERROR(INDEX(tblCriteria[Transcript Required],MATCH([@[Criteria Key]],tblCriteria[Criteria Key],0)),"")="No","Not Required",IF([@[Transcript Status]]="Complete","Met",IF(OR([@[Transcript Status]]="",[@[Transcript Status]]="Incomplete",[@[Transcript Status]]="Not Received"),"Pending","Pending")))))</f>
        <v/>
      </c>
      <c r="U36" s="19">
        <f>IF([@[Application ID*]]="","",IF([@[Data Check]]&lt;&gt;"OK","Needs Data",IF(COUNTIF([@[GPA Check]:[Transcript Check]],"Not Met")&gt;0,"Not Eligible",IF(COUNTIF([@[GPA Check]:[Transcript Check]],"Pending")&gt;0,"Incomplete","Eligible"))))</f>
        <v/>
      </c>
      <c r="V36" s="20" t="n"/>
      <c r="W36" s="16" t="n"/>
    </row>
    <row r="37" ht="27" customHeight="1">
      <c r="A37" s="15" t="n"/>
      <c r="B37" s="15" t="n"/>
      <c r="C37" s="15" t="n"/>
      <c r="D37" s="15" t="n"/>
      <c r="E37" s="16" t="n"/>
      <c r="F37" s="17" t="n"/>
      <c r="G37" s="15" t="n"/>
      <c r="H37" s="15" t="n"/>
      <c r="I37" s="36" t="n"/>
      <c r="J37" s="15" t="n"/>
      <c r="K37" s="15" t="n"/>
      <c r="L37" s="15" t="n"/>
      <c r="M37" s="19">
        <f>IF([@[Application ID*]]="","",IF(OR([@[Program*]]="",[@[Entry Term*]]=""),"",[@[Program*]]&amp;"|"&amp;[@[Entry Term*]]))</f>
        <v/>
      </c>
      <c r="N37" s="19">
        <f>IF([@[Application ID*]]="","",IF(COUNTIF(tblReview[Application ID*],[@[Application ID*]])&gt;1,"Duplicate Application ID",IF(OR([@[Program*]]="",[@[Entry Term*]]=""),"Missing Program or Entry Term",IF([@[Submitted Date*]]="","Missing Submitted Date",IF(COUNTIFS(tblCriteria[Criteria Key],[@[Criteria Key]],tblCriteria[Active],"Yes")&lt;&gt;1,"Criteria Missing or Inactive","OK")))))</f>
        <v/>
      </c>
      <c r="O37" s="19">
        <f>IF([@[Application ID*]]="","",IF([@[Data Check]]&lt;&gt;"OK","Not Evaluated",IF([@GPA]="","Pending",IF([@GPA]&gt;=IFERROR(INDEX(tblCriteria[Minimum GPA],MATCH([@[Criteria Key]],tblCriteria[Criteria Key],0)),999),"Met","Not Met"))))</f>
        <v/>
      </c>
      <c r="P37" s="19">
        <f>IF([@[Application ID*]]="","",IF([@[Data Check]]&lt;&gt;"OK","Not Evaluated",IF([@[Prerequisite Credits]]="","Pending",IF([@[Prerequisite Credits]]&gt;=IFERROR(INDEX(tblCriteria[Minimum Prerequisite Credits],MATCH([@[Criteria Key]],tblCriteria[Criteria Key],0)),999),"Met","Not Met"))))</f>
        <v/>
      </c>
      <c r="Q37" s="19">
        <f>IF([@[Application ID*]]="","",IF([@[Data Check]]&lt;&gt;"OK","Not Evaluated",IF(IFERROR(INDEX(tblCriteria[Test Required],MATCH([@[Criteria Key]],tblCriteria[Criteria Key],0)),"")="No","Not Required",IF([@[Test Status]]="","Pending",IF([@[Test Status]]="Not Submitted","Pending",IF([@[Test Status]]="Waived",IF(IFERROR(INDEX(tblCriteria[Test Waiver Allowed],MATCH([@[Criteria Key]],tblCriteria[Criteria Key],0)),"No")="Yes","Met","Not Met"),IF([@[Test Status]]="Submitted",IF([@[Test Score]]="","Pending",IF([@[Test Score]]&gt;=IFERROR(INDEX(tblCriteria[Minimum Test Score],MATCH([@[Criteria Key]],tblCriteria[Criteria Key],0)),999),"Met","Not Met")),"Pending"))))))</f>
        <v/>
      </c>
      <c r="R37" s="19">
        <f>IF([@[Application ID*]]="","",IF([@[Data Check]]&lt;&gt;"OK","Not Evaluated",IF(IFERROR(INDEX(tblCriteria[Essay Required],MATCH([@[Criteria Key]],tblCriteria[Criteria Key],0)),"")="No","Not Required",IF([@[Essay Status]]="Complete","Met",IF(OR([@[Essay Status]]="",[@[Essay Status]]="Incomplete",[@[Essay Status]]="Not Submitted"),"Pending","Pending")))))</f>
        <v/>
      </c>
      <c r="S37" s="19">
        <f>IF([@[Application ID*]]="","",IF([@[Data Check]]&lt;&gt;"OK","Not Evaluated",IF(IFERROR(INDEX(tblCriteria[References Required],MATCH([@[Criteria Key]],tblCriteria[Criteria Key],0)),0)=0,"Not Required",IF([@[References Received]]="","Pending",IF([@[References Received]]&gt;=IFERROR(INDEX(tblCriteria[References Required],MATCH([@[Criteria Key]],tblCriteria[Criteria Key],0)),99),"Met","Pending")))))</f>
        <v/>
      </c>
      <c r="T37" s="19">
        <f>IF([@[Application ID*]]="","",IF([@[Data Check]]&lt;&gt;"OK","Not Evaluated",IF(IFERROR(INDEX(tblCriteria[Transcript Required],MATCH([@[Criteria Key]],tblCriteria[Criteria Key],0)),"")="No","Not Required",IF([@[Transcript Status]]="Complete","Met",IF(OR([@[Transcript Status]]="",[@[Transcript Status]]="Incomplete",[@[Transcript Status]]="Not Received"),"Pending","Pending")))))</f>
        <v/>
      </c>
      <c r="U37" s="19">
        <f>IF([@[Application ID*]]="","",IF([@[Data Check]]&lt;&gt;"OK","Needs Data",IF(COUNTIF([@[GPA Check]:[Transcript Check]],"Not Met")&gt;0,"Not Eligible",IF(COUNTIF([@[GPA Check]:[Transcript Check]],"Pending")&gt;0,"Incomplete","Eligible"))))</f>
        <v/>
      </c>
      <c r="V37" s="20" t="n"/>
      <c r="W37" s="16" t="n"/>
    </row>
    <row r="38" ht="27" customHeight="1">
      <c r="A38" s="15" t="n"/>
      <c r="B38" s="15" t="n"/>
      <c r="C38" s="15" t="n"/>
      <c r="D38" s="15" t="n"/>
      <c r="E38" s="16" t="n"/>
      <c r="F38" s="17" t="n"/>
      <c r="G38" s="15" t="n"/>
      <c r="H38" s="15" t="n"/>
      <c r="I38" s="36" t="n"/>
      <c r="J38" s="15" t="n"/>
      <c r="K38" s="15" t="n"/>
      <c r="L38" s="15" t="n"/>
      <c r="M38" s="19">
        <f>IF([@[Application ID*]]="","",IF(OR([@[Program*]]="",[@[Entry Term*]]=""),"",[@[Program*]]&amp;"|"&amp;[@[Entry Term*]]))</f>
        <v/>
      </c>
      <c r="N38" s="19">
        <f>IF([@[Application ID*]]="","",IF(COUNTIF(tblReview[Application ID*],[@[Application ID*]])&gt;1,"Duplicate Application ID",IF(OR([@[Program*]]="",[@[Entry Term*]]=""),"Missing Program or Entry Term",IF([@[Submitted Date*]]="","Missing Submitted Date",IF(COUNTIFS(tblCriteria[Criteria Key],[@[Criteria Key]],tblCriteria[Active],"Yes")&lt;&gt;1,"Criteria Missing or Inactive","OK")))))</f>
        <v/>
      </c>
      <c r="O38" s="19">
        <f>IF([@[Application ID*]]="","",IF([@[Data Check]]&lt;&gt;"OK","Not Evaluated",IF([@GPA]="","Pending",IF([@GPA]&gt;=IFERROR(INDEX(tblCriteria[Minimum GPA],MATCH([@[Criteria Key]],tblCriteria[Criteria Key],0)),999),"Met","Not Met"))))</f>
        <v/>
      </c>
      <c r="P38" s="19">
        <f>IF([@[Application ID*]]="","",IF([@[Data Check]]&lt;&gt;"OK","Not Evaluated",IF([@[Prerequisite Credits]]="","Pending",IF([@[Prerequisite Credits]]&gt;=IFERROR(INDEX(tblCriteria[Minimum Prerequisite Credits],MATCH([@[Criteria Key]],tblCriteria[Criteria Key],0)),999),"Met","Not Met"))))</f>
        <v/>
      </c>
      <c r="Q38" s="19">
        <f>IF([@[Application ID*]]="","",IF([@[Data Check]]&lt;&gt;"OK","Not Evaluated",IF(IFERROR(INDEX(tblCriteria[Test Required],MATCH([@[Criteria Key]],tblCriteria[Criteria Key],0)),"")="No","Not Required",IF([@[Test Status]]="","Pending",IF([@[Test Status]]="Not Submitted","Pending",IF([@[Test Status]]="Waived",IF(IFERROR(INDEX(tblCriteria[Test Waiver Allowed],MATCH([@[Criteria Key]],tblCriteria[Criteria Key],0)),"No")="Yes","Met","Not Met"),IF([@[Test Status]]="Submitted",IF([@[Test Score]]="","Pending",IF([@[Test Score]]&gt;=IFERROR(INDEX(tblCriteria[Minimum Test Score],MATCH([@[Criteria Key]],tblCriteria[Criteria Key],0)),999),"Met","Not Met")),"Pending"))))))</f>
        <v/>
      </c>
      <c r="R38" s="19">
        <f>IF([@[Application ID*]]="","",IF([@[Data Check]]&lt;&gt;"OK","Not Evaluated",IF(IFERROR(INDEX(tblCriteria[Essay Required],MATCH([@[Criteria Key]],tblCriteria[Criteria Key],0)),"")="No","Not Required",IF([@[Essay Status]]="Complete","Met",IF(OR([@[Essay Status]]="",[@[Essay Status]]="Incomplete",[@[Essay Status]]="Not Submitted"),"Pending","Pending")))))</f>
        <v/>
      </c>
      <c r="S38" s="19">
        <f>IF([@[Application ID*]]="","",IF([@[Data Check]]&lt;&gt;"OK","Not Evaluated",IF(IFERROR(INDEX(tblCriteria[References Required],MATCH([@[Criteria Key]],tblCriteria[Criteria Key],0)),0)=0,"Not Required",IF([@[References Received]]="","Pending",IF([@[References Received]]&gt;=IFERROR(INDEX(tblCriteria[References Required],MATCH([@[Criteria Key]],tblCriteria[Criteria Key],0)),99),"Met","Pending")))))</f>
        <v/>
      </c>
      <c r="T38" s="19">
        <f>IF([@[Application ID*]]="","",IF([@[Data Check]]&lt;&gt;"OK","Not Evaluated",IF(IFERROR(INDEX(tblCriteria[Transcript Required],MATCH([@[Criteria Key]],tblCriteria[Criteria Key],0)),"")="No","Not Required",IF([@[Transcript Status]]="Complete","Met",IF(OR([@[Transcript Status]]="",[@[Transcript Status]]="Incomplete",[@[Transcript Status]]="Not Received"),"Pending","Pending")))))</f>
        <v/>
      </c>
      <c r="U38" s="19">
        <f>IF([@[Application ID*]]="","",IF([@[Data Check]]&lt;&gt;"OK","Needs Data",IF(COUNTIF([@[GPA Check]:[Transcript Check]],"Not Met")&gt;0,"Not Eligible",IF(COUNTIF([@[GPA Check]:[Transcript Check]],"Pending")&gt;0,"Incomplete","Eligible"))))</f>
        <v/>
      </c>
      <c r="V38" s="20" t="n"/>
      <c r="W38" s="16" t="n"/>
    </row>
    <row r="39" ht="27" customHeight="1">
      <c r="A39" s="15" t="n"/>
      <c r="B39" s="15" t="n"/>
      <c r="C39" s="15" t="n"/>
      <c r="D39" s="15" t="n"/>
      <c r="E39" s="16" t="n"/>
      <c r="F39" s="17" t="n"/>
      <c r="G39" s="15" t="n"/>
      <c r="H39" s="15" t="n"/>
      <c r="I39" s="36" t="n"/>
      <c r="J39" s="15" t="n"/>
      <c r="K39" s="15" t="n"/>
      <c r="L39" s="15" t="n"/>
      <c r="M39" s="19">
        <f>IF([@[Application ID*]]="","",IF(OR([@[Program*]]="",[@[Entry Term*]]=""),"",[@[Program*]]&amp;"|"&amp;[@[Entry Term*]]))</f>
        <v/>
      </c>
      <c r="N39" s="19">
        <f>IF([@[Application ID*]]="","",IF(COUNTIF(tblReview[Application ID*],[@[Application ID*]])&gt;1,"Duplicate Application ID",IF(OR([@[Program*]]="",[@[Entry Term*]]=""),"Missing Program or Entry Term",IF([@[Submitted Date*]]="","Missing Submitted Date",IF(COUNTIFS(tblCriteria[Criteria Key],[@[Criteria Key]],tblCriteria[Active],"Yes")&lt;&gt;1,"Criteria Missing or Inactive","OK")))))</f>
        <v/>
      </c>
      <c r="O39" s="19">
        <f>IF([@[Application ID*]]="","",IF([@[Data Check]]&lt;&gt;"OK","Not Evaluated",IF([@GPA]="","Pending",IF([@GPA]&gt;=IFERROR(INDEX(tblCriteria[Minimum GPA],MATCH([@[Criteria Key]],tblCriteria[Criteria Key],0)),999),"Met","Not Met"))))</f>
        <v/>
      </c>
      <c r="P39" s="19">
        <f>IF([@[Application ID*]]="","",IF([@[Data Check]]&lt;&gt;"OK","Not Evaluated",IF([@[Prerequisite Credits]]="","Pending",IF([@[Prerequisite Credits]]&gt;=IFERROR(INDEX(tblCriteria[Minimum Prerequisite Credits],MATCH([@[Criteria Key]],tblCriteria[Criteria Key],0)),999),"Met","Not Met"))))</f>
        <v/>
      </c>
      <c r="Q39" s="19">
        <f>IF([@[Application ID*]]="","",IF([@[Data Check]]&lt;&gt;"OK","Not Evaluated",IF(IFERROR(INDEX(tblCriteria[Test Required],MATCH([@[Criteria Key]],tblCriteria[Criteria Key],0)),"")="No","Not Required",IF([@[Test Status]]="","Pending",IF([@[Test Status]]="Not Submitted","Pending",IF([@[Test Status]]="Waived",IF(IFERROR(INDEX(tblCriteria[Test Waiver Allowed],MATCH([@[Criteria Key]],tblCriteria[Criteria Key],0)),"No")="Yes","Met","Not Met"),IF([@[Test Status]]="Submitted",IF([@[Test Score]]="","Pending",IF([@[Test Score]]&gt;=IFERROR(INDEX(tblCriteria[Minimum Test Score],MATCH([@[Criteria Key]],tblCriteria[Criteria Key],0)),999),"Met","Not Met")),"Pending"))))))</f>
        <v/>
      </c>
      <c r="R39" s="19">
        <f>IF([@[Application ID*]]="","",IF([@[Data Check]]&lt;&gt;"OK","Not Evaluated",IF(IFERROR(INDEX(tblCriteria[Essay Required],MATCH([@[Criteria Key]],tblCriteria[Criteria Key],0)),"")="No","Not Required",IF([@[Essay Status]]="Complete","Met",IF(OR([@[Essay Status]]="",[@[Essay Status]]="Incomplete",[@[Essay Status]]="Not Submitted"),"Pending","Pending")))))</f>
        <v/>
      </c>
      <c r="S39" s="19">
        <f>IF([@[Application ID*]]="","",IF([@[Data Check]]&lt;&gt;"OK","Not Evaluated",IF(IFERROR(INDEX(tblCriteria[References Required],MATCH([@[Criteria Key]],tblCriteria[Criteria Key],0)),0)=0,"Not Required",IF([@[References Received]]="","Pending",IF([@[References Received]]&gt;=IFERROR(INDEX(tblCriteria[References Required],MATCH([@[Criteria Key]],tblCriteria[Criteria Key],0)),99),"Met","Pending")))))</f>
        <v/>
      </c>
      <c r="T39" s="19">
        <f>IF([@[Application ID*]]="","",IF([@[Data Check]]&lt;&gt;"OK","Not Evaluated",IF(IFERROR(INDEX(tblCriteria[Transcript Required],MATCH([@[Criteria Key]],tblCriteria[Criteria Key],0)),"")="No","Not Required",IF([@[Transcript Status]]="Complete","Met",IF(OR([@[Transcript Status]]="",[@[Transcript Status]]="Incomplete",[@[Transcript Status]]="Not Received"),"Pending","Pending")))))</f>
        <v/>
      </c>
      <c r="U39" s="19">
        <f>IF([@[Application ID*]]="","",IF([@[Data Check]]&lt;&gt;"OK","Needs Data",IF(COUNTIF([@[GPA Check]:[Transcript Check]],"Not Met")&gt;0,"Not Eligible",IF(COUNTIF([@[GPA Check]:[Transcript Check]],"Pending")&gt;0,"Incomplete","Eligible"))))</f>
        <v/>
      </c>
      <c r="V39" s="20" t="n"/>
      <c r="W39" s="16" t="n"/>
    </row>
    <row r="40" ht="27" customHeight="1">
      <c r="A40" s="15" t="n"/>
      <c r="B40" s="15" t="n"/>
      <c r="C40" s="15" t="n"/>
      <c r="D40" s="15" t="n"/>
      <c r="E40" s="16" t="n"/>
      <c r="F40" s="17" t="n"/>
      <c r="G40" s="15" t="n"/>
      <c r="H40" s="15" t="n"/>
      <c r="I40" s="36" t="n"/>
      <c r="J40" s="15" t="n"/>
      <c r="K40" s="15" t="n"/>
      <c r="L40" s="15" t="n"/>
      <c r="M40" s="19">
        <f>IF([@[Application ID*]]="","",IF(OR([@[Program*]]="",[@[Entry Term*]]=""),"",[@[Program*]]&amp;"|"&amp;[@[Entry Term*]]))</f>
        <v/>
      </c>
      <c r="N40" s="19">
        <f>IF([@[Application ID*]]="","",IF(COUNTIF(tblReview[Application ID*],[@[Application ID*]])&gt;1,"Duplicate Application ID",IF(OR([@[Program*]]="",[@[Entry Term*]]=""),"Missing Program or Entry Term",IF([@[Submitted Date*]]="","Missing Submitted Date",IF(COUNTIFS(tblCriteria[Criteria Key],[@[Criteria Key]],tblCriteria[Active],"Yes")&lt;&gt;1,"Criteria Missing or Inactive","OK")))))</f>
        <v/>
      </c>
      <c r="O40" s="19">
        <f>IF([@[Application ID*]]="","",IF([@[Data Check]]&lt;&gt;"OK","Not Evaluated",IF([@GPA]="","Pending",IF([@GPA]&gt;=IFERROR(INDEX(tblCriteria[Minimum GPA],MATCH([@[Criteria Key]],tblCriteria[Criteria Key],0)),999),"Met","Not Met"))))</f>
        <v/>
      </c>
      <c r="P40" s="19">
        <f>IF([@[Application ID*]]="","",IF([@[Data Check]]&lt;&gt;"OK","Not Evaluated",IF([@[Prerequisite Credits]]="","Pending",IF([@[Prerequisite Credits]]&gt;=IFERROR(INDEX(tblCriteria[Minimum Prerequisite Credits],MATCH([@[Criteria Key]],tblCriteria[Criteria Key],0)),999),"Met","Not Met"))))</f>
        <v/>
      </c>
      <c r="Q40" s="19">
        <f>IF([@[Application ID*]]="","",IF([@[Data Check]]&lt;&gt;"OK","Not Evaluated",IF(IFERROR(INDEX(tblCriteria[Test Required],MATCH([@[Criteria Key]],tblCriteria[Criteria Key],0)),"")="No","Not Required",IF([@[Test Status]]="","Pending",IF([@[Test Status]]="Not Submitted","Pending",IF([@[Test Status]]="Waived",IF(IFERROR(INDEX(tblCriteria[Test Waiver Allowed],MATCH([@[Criteria Key]],tblCriteria[Criteria Key],0)),"No")="Yes","Met","Not Met"),IF([@[Test Status]]="Submitted",IF([@[Test Score]]="","Pending",IF([@[Test Score]]&gt;=IFERROR(INDEX(tblCriteria[Minimum Test Score],MATCH([@[Criteria Key]],tblCriteria[Criteria Key],0)),999),"Met","Not Met")),"Pending"))))))</f>
        <v/>
      </c>
      <c r="R40" s="19">
        <f>IF([@[Application ID*]]="","",IF([@[Data Check]]&lt;&gt;"OK","Not Evaluated",IF(IFERROR(INDEX(tblCriteria[Essay Required],MATCH([@[Criteria Key]],tblCriteria[Criteria Key],0)),"")="No","Not Required",IF([@[Essay Status]]="Complete","Met",IF(OR([@[Essay Status]]="",[@[Essay Status]]="Incomplete",[@[Essay Status]]="Not Submitted"),"Pending","Pending")))))</f>
        <v/>
      </c>
      <c r="S40" s="19">
        <f>IF([@[Application ID*]]="","",IF([@[Data Check]]&lt;&gt;"OK","Not Evaluated",IF(IFERROR(INDEX(tblCriteria[References Required],MATCH([@[Criteria Key]],tblCriteria[Criteria Key],0)),0)=0,"Not Required",IF([@[References Received]]="","Pending",IF([@[References Received]]&gt;=IFERROR(INDEX(tblCriteria[References Required],MATCH([@[Criteria Key]],tblCriteria[Criteria Key],0)),99),"Met","Pending")))))</f>
        <v/>
      </c>
      <c r="T40" s="19">
        <f>IF([@[Application ID*]]="","",IF([@[Data Check]]&lt;&gt;"OK","Not Evaluated",IF(IFERROR(INDEX(tblCriteria[Transcript Required],MATCH([@[Criteria Key]],tblCriteria[Criteria Key],0)),"")="No","Not Required",IF([@[Transcript Status]]="Complete","Met",IF(OR([@[Transcript Status]]="",[@[Transcript Status]]="Incomplete",[@[Transcript Status]]="Not Received"),"Pending","Pending")))))</f>
        <v/>
      </c>
      <c r="U40" s="19">
        <f>IF([@[Application ID*]]="","",IF([@[Data Check]]&lt;&gt;"OK","Needs Data",IF(COUNTIF([@[GPA Check]:[Transcript Check]],"Not Met")&gt;0,"Not Eligible",IF(COUNTIF([@[GPA Check]:[Transcript Check]],"Pending")&gt;0,"Incomplete","Eligible"))))</f>
        <v/>
      </c>
      <c r="V40" s="20" t="n"/>
      <c r="W40" s="16" t="n"/>
    </row>
    <row r="41" ht="27" customHeight="1">
      <c r="A41" s="15" t="n"/>
      <c r="B41" s="15" t="n"/>
      <c r="C41" s="15" t="n"/>
      <c r="D41" s="15" t="n"/>
      <c r="E41" s="16" t="n"/>
      <c r="F41" s="17" t="n"/>
      <c r="G41" s="15" t="n"/>
      <c r="H41" s="15" t="n"/>
      <c r="I41" s="36" t="n"/>
      <c r="J41" s="15" t="n"/>
      <c r="K41" s="15" t="n"/>
      <c r="L41" s="15" t="n"/>
      <c r="M41" s="19">
        <f>IF([@[Application ID*]]="","",IF(OR([@[Program*]]="",[@[Entry Term*]]=""),"",[@[Program*]]&amp;"|"&amp;[@[Entry Term*]]))</f>
        <v/>
      </c>
      <c r="N41" s="19">
        <f>IF([@[Application ID*]]="","",IF(COUNTIF(tblReview[Application ID*],[@[Application ID*]])&gt;1,"Duplicate Application ID",IF(OR([@[Program*]]="",[@[Entry Term*]]=""),"Missing Program or Entry Term",IF([@[Submitted Date*]]="","Missing Submitted Date",IF(COUNTIFS(tblCriteria[Criteria Key],[@[Criteria Key]],tblCriteria[Active],"Yes")&lt;&gt;1,"Criteria Missing or Inactive","OK")))))</f>
        <v/>
      </c>
      <c r="O41" s="19">
        <f>IF([@[Application ID*]]="","",IF([@[Data Check]]&lt;&gt;"OK","Not Evaluated",IF([@GPA]="","Pending",IF([@GPA]&gt;=IFERROR(INDEX(tblCriteria[Minimum GPA],MATCH([@[Criteria Key]],tblCriteria[Criteria Key],0)),999),"Met","Not Met"))))</f>
        <v/>
      </c>
      <c r="P41" s="19">
        <f>IF([@[Application ID*]]="","",IF([@[Data Check]]&lt;&gt;"OK","Not Evaluated",IF([@[Prerequisite Credits]]="","Pending",IF([@[Prerequisite Credits]]&gt;=IFERROR(INDEX(tblCriteria[Minimum Prerequisite Credits],MATCH([@[Criteria Key]],tblCriteria[Criteria Key],0)),999),"Met","Not Met"))))</f>
        <v/>
      </c>
      <c r="Q41" s="19">
        <f>IF([@[Application ID*]]="","",IF([@[Data Check]]&lt;&gt;"OK","Not Evaluated",IF(IFERROR(INDEX(tblCriteria[Test Required],MATCH([@[Criteria Key]],tblCriteria[Criteria Key],0)),"")="No","Not Required",IF([@[Test Status]]="","Pending",IF([@[Test Status]]="Not Submitted","Pending",IF([@[Test Status]]="Waived",IF(IFERROR(INDEX(tblCriteria[Test Waiver Allowed],MATCH([@[Criteria Key]],tblCriteria[Criteria Key],0)),"No")="Yes","Met","Not Met"),IF([@[Test Status]]="Submitted",IF([@[Test Score]]="","Pending",IF([@[Test Score]]&gt;=IFERROR(INDEX(tblCriteria[Minimum Test Score],MATCH([@[Criteria Key]],tblCriteria[Criteria Key],0)),999),"Met","Not Met")),"Pending"))))))</f>
        <v/>
      </c>
      <c r="R41" s="19">
        <f>IF([@[Application ID*]]="","",IF([@[Data Check]]&lt;&gt;"OK","Not Evaluated",IF(IFERROR(INDEX(tblCriteria[Essay Required],MATCH([@[Criteria Key]],tblCriteria[Criteria Key],0)),"")="No","Not Required",IF([@[Essay Status]]="Complete","Met",IF(OR([@[Essay Status]]="",[@[Essay Status]]="Incomplete",[@[Essay Status]]="Not Submitted"),"Pending","Pending")))))</f>
        <v/>
      </c>
      <c r="S41" s="19">
        <f>IF([@[Application ID*]]="","",IF([@[Data Check]]&lt;&gt;"OK","Not Evaluated",IF(IFERROR(INDEX(tblCriteria[References Required],MATCH([@[Criteria Key]],tblCriteria[Criteria Key],0)),0)=0,"Not Required",IF([@[References Received]]="","Pending",IF([@[References Received]]&gt;=IFERROR(INDEX(tblCriteria[References Required],MATCH([@[Criteria Key]],tblCriteria[Criteria Key],0)),99),"Met","Pending")))))</f>
        <v/>
      </c>
      <c r="T41" s="19">
        <f>IF([@[Application ID*]]="","",IF([@[Data Check]]&lt;&gt;"OK","Not Evaluated",IF(IFERROR(INDEX(tblCriteria[Transcript Required],MATCH([@[Criteria Key]],tblCriteria[Criteria Key],0)),"")="No","Not Required",IF([@[Transcript Status]]="Complete","Met",IF(OR([@[Transcript Status]]="",[@[Transcript Status]]="Incomplete",[@[Transcript Status]]="Not Received"),"Pending","Pending")))))</f>
        <v/>
      </c>
      <c r="U41" s="19">
        <f>IF([@[Application ID*]]="","",IF([@[Data Check]]&lt;&gt;"OK","Needs Data",IF(COUNTIF([@[GPA Check]:[Transcript Check]],"Not Met")&gt;0,"Not Eligible",IF(COUNTIF([@[GPA Check]:[Transcript Check]],"Pending")&gt;0,"Incomplete","Eligible"))))</f>
        <v/>
      </c>
      <c r="V41" s="20" t="n"/>
      <c r="W41" s="16" t="n"/>
    </row>
    <row r="42" ht="27" customHeight="1">
      <c r="A42" s="15" t="n"/>
      <c r="B42" s="15" t="n"/>
      <c r="C42" s="15" t="n"/>
      <c r="D42" s="15" t="n"/>
      <c r="E42" s="16" t="n"/>
      <c r="F42" s="17" t="n"/>
      <c r="G42" s="15" t="n"/>
      <c r="H42" s="15" t="n"/>
      <c r="I42" s="36" t="n"/>
      <c r="J42" s="15" t="n"/>
      <c r="K42" s="15" t="n"/>
      <c r="L42" s="15" t="n"/>
      <c r="M42" s="19">
        <f>IF([@[Application ID*]]="","",IF(OR([@[Program*]]="",[@[Entry Term*]]=""),"",[@[Program*]]&amp;"|"&amp;[@[Entry Term*]]))</f>
        <v/>
      </c>
      <c r="N42" s="19">
        <f>IF([@[Application ID*]]="","",IF(COUNTIF(tblReview[Application ID*],[@[Application ID*]])&gt;1,"Duplicate Application ID",IF(OR([@[Program*]]="",[@[Entry Term*]]=""),"Missing Program or Entry Term",IF([@[Submitted Date*]]="","Missing Submitted Date",IF(COUNTIFS(tblCriteria[Criteria Key],[@[Criteria Key]],tblCriteria[Active],"Yes")&lt;&gt;1,"Criteria Missing or Inactive","OK")))))</f>
        <v/>
      </c>
      <c r="O42" s="19">
        <f>IF([@[Application ID*]]="","",IF([@[Data Check]]&lt;&gt;"OK","Not Evaluated",IF([@GPA]="","Pending",IF([@GPA]&gt;=IFERROR(INDEX(tblCriteria[Minimum GPA],MATCH([@[Criteria Key]],tblCriteria[Criteria Key],0)),999),"Met","Not Met"))))</f>
        <v/>
      </c>
      <c r="P42" s="19">
        <f>IF([@[Application ID*]]="","",IF([@[Data Check]]&lt;&gt;"OK","Not Evaluated",IF([@[Prerequisite Credits]]="","Pending",IF([@[Prerequisite Credits]]&gt;=IFERROR(INDEX(tblCriteria[Minimum Prerequisite Credits],MATCH([@[Criteria Key]],tblCriteria[Criteria Key],0)),999),"Met","Not Met"))))</f>
        <v/>
      </c>
      <c r="Q42" s="19">
        <f>IF([@[Application ID*]]="","",IF([@[Data Check]]&lt;&gt;"OK","Not Evaluated",IF(IFERROR(INDEX(tblCriteria[Test Required],MATCH([@[Criteria Key]],tblCriteria[Criteria Key],0)),"")="No","Not Required",IF([@[Test Status]]="","Pending",IF([@[Test Status]]="Not Submitted","Pending",IF([@[Test Status]]="Waived",IF(IFERROR(INDEX(tblCriteria[Test Waiver Allowed],MATCH([@[Criteria Key]],tblCriteria[Criteria Key],0)),"No")="Yes","Met","Not Met"),IF([@[Test Status]]="Submitted",IF([@[Test Score]]="","Pending",IF([@[Test Score]]&gt;=IFERROR(INDEX(tblCriteria[Minimum Test Score],MATCH([@[Criteria Key]],tblCriteria[Criteria Key],0)),999),"Met","Not Met")),"Pending"))))))</f>
        <v/>
      </c>
      <c r="R42" s="19">
        <f>IF([@[Application ID*]]="","",IF([@[Data Check]]&lt;&gt;"OK","Not Evaluated",IF(IFERROR(INDEX(tblCriteria[Essay Required],MATCH([@[Criteria Key]],tblCriteria[Criteria Key],0)),"")="No","Not Required",IF([@[Essay Status]]="Complete","Met",IF(OR([@[Essay Status]]="",[@[Essay Status]]="Incomplete",[@[Essay Status]]="Not Submitted"),"Pending","Pending")))))</f>
        <v/>
      </c>
      <c r="S42" s="19">
        <f>IF([@[Application ID*]]="","",IF([@[Data Check]]&lt;&gt;"OK","Not Evaluated",IF(IFERROR(INDEX(tblCriteria[References Required],MATCH([@[Criteria Key]],tblCriteria[Criteria Key],0)),0)=0,"Not Required",IF([@[References Received]]="","Pending",IF([@[References Received]]&gt;=IFERROR(INDEX(tblCriteria[References Required],MATCH([@[Criteria Key]],tblCriteria[Criteria Key],0)),99),"Met","Pending")))))</f>
        <v/>
      </c>
      <c r="T42" s="19">
        <f>IF([@[Application ID*]]="","",IF([@[Data Check]]&lt;&gt;"OK","Not Evaluated",IF(IFERROR(INDEX(tblCriteria[Transcript Required],MATCH([@[Criteria Key]],tblCriteria[Criteria Key],0)),"")="No","Not Required",IF([@[Transcript Status]]="Complete","Met",IF(OR([@[Transcript Status]]="",[@[Transcript Status]]="Incomplete",[@[Transcript Status]]="Not Received"),"Pending","Pending")))))</f>
        <v/>
      </c>
      <c r="U42" s="19">
        <f>IF([@[Application ID*]]="","",IF([@[Data Check]]&lt;&gt;"OK","Needs Data",IF(COUNTIF([@[GPA Check]:[Transcript Check]],"Not Met")&gt;0,"Not Eligible",IF(COUNTIF([@[GPA Check]:[Transcript Check]],"Pending")&gt;0,"Incomplete","Eligible"))))</f>
        <v/>
      </c>
      <c r="V42" s="20" t="n"/>
      <c r="W42" s="16" t="n"/>
    </row>
    <row r="43" ht="27" customHeight="1">
      <c r="A43" s="15" t="n"/>
      <c r="B43" s="15" t="n"/>
      <c r="C43" s="15" t="n"/>
      <c r="D43" s="15" t="n"/>
      <c r="E43" s="16" t="n"/>
      <c r="F43" s="17" t="n"/>
      <c r="G43" s="15" t="n"/>
      <c r="H43" s="15" t="n"/>
      <c r="I43" s="36" t="n"/>
      <c r="J43" s="15" t="n"/>
      <c r="K43" s="15" t="n"/>
      <c r="L43" s="15" t="n"/>
      <c r="M43" s="19">
        <f>IF([@[Application ID*]]="","",IF(OR([@[Program*]]="",[@[Entry Term*]]=""),"",[@[Program*]]&amp;"|"&amp;[@[Entry Term*]]))</f>
        <v/>
      </c>
      <c r="N43" s="19">
        <f>IF([@[Application ID*]]="","",IF(COUNTIF(tblReview[Application ID*],[@[Application ID*]])&gt;1,"Duplicate Application ID",IF(OR([@[Program*]]="",[@[Entry Term*]]=""),"Missing Program or Entry Term",IF([@[Submitted Date*]]="","Missing Submitted Date",IF(COUNTIFS(tblCriteria[Criteria Key],[@[Criteria Key]],tblCriteria[Active],"Yes")&lt;&gt;1,"Criteria Missing or Inactive","OK")))))</f>
        <v/>
      </c>
      <c r="O43" s="19">
        <f>IF([@[Application ID*]]="","",IF([@[Data Check]]&lt;&gt;"OK","Not Evaluated",IF([@GPA]="","Pending",IF([@GPA]&gt;=IFERROR(INDEX(tblCriteria[Minimum GPA],MATCH([@[Criteria Key]],tblCriteria[Criteria Key],0)),999),"Met","Not Met"))))</f>
        <v/>
      </c>
      <c r="P43" s="19">
        <f>IF([@[Application ID*]]="","",IF([@[Data Check]]&lt;&gt;"OK","Not Evaluated",IF([@[Prerequisite Credits]]="","Pending",IF([@[Prerequisite Credits]]&gt;=IFERROR(INDEX(tblCriteria[Minimum Prerequisite Credits],MATCH([@[Criteria Key]],tblCriteria[Criteria Key],0)),999),"Met","Not Met"))))</f>
        <v/>
      </c>
      <c r="Q43" s="19">
        <f>IF([@[Application ID*]]="","",IF([@[Data Check]]&lt;&gt;"OK","Not Evaluated",IF(IFERROR(INDEX(tblCriteria[Test Required],MATCH([@[Criteria Key]],tblCriteria[Criteria Key],0)),"")="No","Not Required",IF([@[Test Status]]="","Pending",IF([@[Test Status]]="Not Submitted","Pending",IF([@[Test Status]]="Waived",IF(IFERROR(INDEX(tblCriteria[Test Waiver Allowed],MATCH([@[Criteria Key]],tblCriteria[Criteria Key],0)),"No")="Yes","Met","Not Met"),IF([@[Test Status]]="Submitted",IF([@[Test Score]]="","Pending",IF([@[Test Score]]&gt;=IFERROR(INDEX(tblCriteria[Minimum Test Score],MATCH([@[Criteria Key]],tblCriteria[Criteria Key],0)),999),"Met","Not Met")),"Pending"))))))</f>
        <v/>
      </c>
      <c r="R43" s="19">
        <f>IF([@[Application ID*]]="","",IF([@[Data Check]]&lt;&gt;"OK","Not Evaluated",IF(IFERROR(INDEX(tblCriteria[Essay Required],MATCH([@[Criteria Key]],tblCriteria[Criteria Key],0)),"")="No","Not Required",IF([@[Essay Status]]="Complete","Met",IF(OR([@[Essay Status]]="",[@[Essay Status]]="Incomplete",[@[Essay Status]]="Not Submitted"),"Pending","Pending")))))</f>
        <v/>
      </c>
      <c r="S43" s="19">
        <f>IF([@[Application ID*]]="","",IF([@[Data Check]]&lt;&gt;"OK","Not Evaluated",IF(IFERROR(INDEX(tblCriteria[References Required],MATCH([@[Criteria Key]],tblCriteria[Criteria Key],0)),0)=0,"Not Required",IF([@[References Received]]="","Pending",IF([@[References Received]]&gt;=IFERROR(INDEX(tblCriteria[References Required],MATCH([@[Criteria Key]],tblCriteria[Criteria Key],0)),99),"Met","Pending")))))</f>
        <v/>
      </c>
      <c r="T43" s="19">
        <f>IF([@[Application ID*]]="","",IF([@[Data Check]]&lt;&gt;"OK","Not Evaluated",IF(IFERROR(INDEX(tblCriteria[Transcript Required],MATCH([@[Criteria Key]],tblCriteria[Criteria Key],0)),"")="No","Not Required",IF([@[Transcript Status]]="Complete","Met",IF(OR([@[Transcript Status]]="",[@[Transcript Status]]="Incomplete",[@[Transcript Status]]="Not Received"),"Pending","Pending")))))</f>
        <v/>
      </c>
      <c r="U43" s="19">
        <f>IF([@[Application ID*]]="","",IF([@[Data Check]]&lt;&gt;"OK","Needs Data",IF(COUNTIF([@[GPA Check]:[Transcript Check]],"Not Met")&gt;0,"Not Eligible",IF(COUNTIF([@[GPA Check]:[Transcript Check]],"Pending")&gt;0,"Incomplete","Eligible"))))</f>
        <v/>
      </c>
      <c r="V43" s="20" t="n"/>
      <c r="W43" s="16" t="n"/>
    </row>
    <row r="44" ht="27" customHeight="1">
      <c r="A44" s="15" t="n"/>
      <c r="B44" s="15" t="n"/>
      <c r="C44" s="15" t="n"/>
      <c r="D44" s="15" t="n"/>
      <c r="E44" s="16" t="n"/>
      <c r="F44" s="17" t="n"/>
      <c r="G44" s="15" t="n"/>
      <c r="H44" s="15" t="n"/>
      <c r="I44" s="36" t="n"/>
      <c r="J44" s="15" t="n"/>
      <c r="K44" s="15" t="n"/>
      <c r="L44" s="15" t="n"/>
      <c r="M44" s="19">
        <f>IF([@[Application ID*]]="","",IF(OR([@[Program*]]="",[@[Entry Term*]]=""),"",[@[Program*]]&amp;"|"&amp;[@[Entry Term*]]))</f>
        <v/>
      </c>
      <c r="N44" s="19">
        <f>IF([@[Application ID*]]="","",IF(COUNTIF(tblReview[Application ID*],[@[Application ID*]])&gt;1,"Duplicate Application ID",IF(OR([@[Program*]]="",[@[Entry Term*]]=""),"Missing Program or Entry Term",IF([@[Submitted Date*]]="","Missing Submitted Date",IF(COUNTIFS(tblCriteria[Criteria Key],[@[Criteria Key]],tblCriteria[Active],"Yes")&lt;&gt;1,"Criteria Missing or Inactive","OK")))))</f>
        <v/>
      </c>
      <c r="O44" s="19">
        <f>IF([@[Application ID*]]="","",IF([@[Data Check]]&lt;&gt;"OK","Not Evaluated",IF([@GPA]="","Pending",IF([@GPA]&gt;=IFERROR(INDEX(tblCriteria[Minimum GPA],MATCH([@[Criteria Key]],tblCriteria[Criteria Key],0)),999),"Met","Not Met"))))</f>
        <v/>
      </c>
      <c r="P44" s="19">
        <f>IF([@[Application ID*]]="","",IF([@[Data Check]]&lt;&gt;"OK","Not Evaluated",IF([@[Prerequisite Credits]]="","Pending",IF([@[Prerequisite Credits]]&gt;=IFERROR(INDEX(tblCriteria[Minimum Prerequisite Credits],MATCH([@[Criteria Key]],tblCriteria[Criteria Key],0)),999),"Met","Not Met"))))</f>
        <v/>
      </c>
      <c r="Q44" s="19">
        <f>IF([@[Application ID*]]="","",IF([@[Data Check]]&lt;&gt;"OK","Not Evaluated",IF(IFERROR(INDEX(tblCriteria[Test Required],MATCH([@[Criteria Key]],tblCriteria[Criteria Key],0)),"")="No","Not Required",IF([@[Test Status]]="","Pending",IF([@[Test Status]]="Not Submitted","Pending",IF([@[Test Status]]="Waived",IF(IFERROR(INDEX(tblCriteria[Test Waiver Allowed],MATCH([@[Criteria Key]],tblCriteria[Criteria Key],0)),"No")="Yes","Met","Not Met"),IF([@[Test Status]]="Submitted",IF([@[Test Score]]="","Pending",IF([@[Test Score]]&gt;=IFERROR(INDEX(tblCriteria[Minimum Test Score],MATCH([@[Criteria Key]],tblCriteria[Criteria Key],0)),999),"Met","Not Met")),"Pending"))))))</f>
        <v/>
      </c>
      <c r="R44" s="19">
        <f>IF([@[Application ID*]]="","",IF([@[Data Check]]&lt;&gt;"OK","Not Evaluated",IF(IFERROR(INDEX(tblCriteria[Essay Required],MATCH([@[Criteria Key]],tblCriteria[Criteria Key],0)),"")="No","Not Required",IF([@[Essay Status]]="Complete","Met",IF(OR([@[Essay Status]]="",[@[Essay Status]]="Incomplete",[@[Essay Status]]="Not Submitted"),"Pending","Pending")))))</f>
        <v/>
      </c>
      <c r="S44" s="19">
        <f>IF([@[Application ID*]]="","",IF([@[Data Check]]&lt;&gt;"OK","Not Evaluated",IF(IFERROR(INDEX(tblCriteria[References Required],MATCH([@[Criteria Key]],tblCriteria[Criteria Key],0)),0)=0,"Not Required",IF([@[References Received]]="","Pending",IF([@[References Received]]&gt;=IFERROR(INDEX(tblCriteria[References Required],MATCH([@[Criteria Key]],tblCriteria[Criteria Key],0)),99),"Met","Pending")))))</f>
        <v/>
      </c>
      <c r="T44" s="19">
        <f>IF([@[Application ID*]]="","",IF([@[Data Check]]&lt;&gt;"OK","Not Evaluated",IF(IFERROR(INDEX(tblCriteria[Transcript Required],MATCH([@[Criteria Key]],tblCriteria[Criteria Key],0)),"")="No","Not Required",IF([@[Transcript Status]]="Complete","Met",IF(OR([@[Transcript Status]]="",[@[Transcript Status]]="Incomplete",[@[Transcript Status]]="Not Received"),"Pending","Pending")))))</f>
        <v/>
      </c>
      <c r="U44" s="19">
        <f>IF([@[Application ID*]]="","",IF([@[Data Check]]&lt;&gt;"OK","Needs Data",IF(COUNTIF([@[GPA Check]:[Transcript Check]],"Not Met")&gt;0,"Not Eligible",IF(COUNTIF([@[GPA Check]:[Transcript Check]],"Pending")&gt;0,"Incomplete","Eligible"))))</f>
        <v/>
      </c>
      <c r="V44" s="20" t="n"/>
      <c r="W44" s="16" t="n"/>
    </row>
    <row r="45" ht="27" customHeight="1">
      <c r="A45" s="15" t="n"/>
      <c r="B45" s="15" t="n"/>
      <c r="C45" s="15" t="n"/>
      <c r="D45" s="15" t="n"/>
      <c r="E45" s="16" t="n"/>
      <c r="F45" s="17" t="n"/>
      <c r="G45" s="15" t="n"/>
      <c r="H45" s="15" t="n"/>
      <c r="I45" s="36" t="n"/>
      <c r="J45" s="15" t="n"/>
      <c r="K45" s="15" t="n"/>
      <c r="L45" s="15" t="n"/>
      <c r="M45" s="19">
        <f>IF([@[Application ID*]]="","",IF(OR([@[Program*]]="",[@[Entry Term*]]=""),"",[@[Program*]]&amp;"|"&amp;[@[Entry Term*]]))</f>
        <v/>
      </c>
      <c r="N45" s="19">
        <f>IF([@[Application ID*]]="","",IF(COUNTIF(tblReview[Application ID*],[@[Application ID*]])&gt;1,"Duplicate Application ID",IF(OR([@[Program*]]="",[@[Entry Term*]]=""),"Missing Program or Entry Term",IF([@[Submitted Date*]]="","Missing Submitted Date",IF(COUNTIFS(tblCriteria[Criteria Key],[@[Criteria Key]],tblCriteria[Active],"Yes")&lt;&gt;1,"Criteria Missing or Inactive","OK")))))</f>
        <v/>
      </c>
      <c r="O45" s="19">
        <f>IF([@[Application ID*]]="","",IF([@[Data Check]]&lt;&gt;"OK","Not Evaluated",IF([@GPA]="","Pending",IF([@GPA]&gt;=IFERROR(INDEX(tblCriteria[Minimum GPA],MATCH([@[Criteria Key]],tblCriteria[Criteria Key],0)),999),"Met","Not Met"))))</f>
        <v/>
      </c>
      <c r="P45" s="19">
        <f>IF([@[Application ID*]]="","",IF([@[Data Check]]&lt;&gt;"OK","Not Evaluated",IF([@[Prerequisite Credits]]="","Pending",IF([@[Prerequisite Credits]]&gt;=IFERROR(INDEX(tblCriteria[Minimum Prerequisite Credits],MATCH([@[Criteria Key]],tblCriteria[Criteria Key],0)),999),"Met","Not Met"))))</f>
        <v/>
      </c>
      <c r="Q45" s="19">
        <f>IF([@[Application ID*]]="","",IF([@[Data Check]]&lt;&gt;"OK","Not Evaluated",IF(IFERROR(INDEX(tblCriteria[Test Required],MATCH([@[Criteria Key]],tblCriteria[Criteria Key],0)),"")="No","Not Required",IF([@[Test Status]]="","Pending",IF([@[Test Status]]="Not Submitted","Pending",IF([@[Test Status]]="Waived",IF(IFERROR(INDEX(tblCriteria[Test Waiver Allowed],MATCH([@[Criteria Key]],tblCriteria[Criteria Key],0)),"No")="Yes","Met","Not Met"),IF([@[Test Status]]="Submitted",IF([@[Test Score]]="","Pending",IF([@[Test Score]]&gt;=IFERROR(INDEX(tblCriteria[Minimum Test Score],MATCH([@[Criteria Key]],tblCriteria[Criteria Key],0)),999),"Met","Not Met")),"Pending"))))))</f>
        <v/>
      </c>
      <c r="R45" s="19">
        <f>IF([@[Application ID*]]="","",IF([@[Data Check]]&lt;&gt;"OK","Not Evaluated",IF(IFERROR(INDEX(tblCriteria[Essay Required],MATCH([@[Criteria Key]],tblCriteria[Criteria Key],0)),"")="No","Not Required",IF([@[Essay Status]]="Complete","Met",IF(OR([@[Essay Status]]="",[@[Essay Status]]="Incomplete",[@[Essay Status]]="Not Submitted"),"Pending","Pending")))))</f>
        <v/>
      </c>
      <c r="S45" s="19">
        <f>IF([@[Application ID*]]="","",IF([@[Data Check]]&lt;&gt;"OK","Not Evaluated",IF(IFERROR(INDEX(tblCriteria[References Required],MATCH([@[Criteria Key]],tblCriteria[Criteria Key],0)),0)=0,"Not Required",IF([@[References Received]]="","Pending",IF([@[References Received]]&gt;=IFERROR(INDEX(tblCriteria[References Required],MATCH([@[Criteria Key]],tblCriteria[Criteria Key],0)),99),"Met","Pending")))))</f>
        <v/>
      </c>
      <c r="T45" s="19">
        <f>IF([@[Application ID*]]="","",IF([@[Data Check]]&lt;&gt;"OK","Not Evaluated",IF(IFERROR(INDEX(tblCriteria[Transcript Required],MATCH([@[Criteria Key]],tblCriteria[Criteria Key],0)),"")="No","Not Required",IF([@[Transcript Status]]="Complete","Met",IF(OR([@[Transcript Status]]="",[@[Transcript Status]]="Incomplete",[@[Transcript Status]]="Not Received"),"Pending","Pending")))))</f>
        <v/>
      </c>
      <c r="U45" s="19">
        <f>IF([@[Application ID*]]="","",IF([@[Data Check]]&lt;&gt;"OK","Needs Data",IF(COUNTIF([@[GPA Check]:[Transcript Check]],"Not Met")&gt;0,"Not Eligible",IF(COUNTIF([@[GPA Check]:[Transcript Check]],"Pending")&gt;0,"Incomplete","Eligible"))))</f>
        <v/>
      </c>
      <c r="V45" s="20" t="n"/>
      <c r="W45" s="16" t="n"/>
    </row>
    <row r="46" ht="27" customHeight="1">
      <c r="A46" s="15" t="n"/>
      <c r="B46" s="15" t="n"/>
      <c r="C46" s="15" t="n"/>
      <c r="D46" s="15" t="n"/>
      <c r="E46" s="16" t="n"/>
      <c r="F46" s="17" t="n"/>
      <c r="G46" s="15" t="n"/>
      <c r="H46" s="15" t="n"/>
      <c r="I46" s="36" t="n"/>
      <c r="J46" s="15" t="n"/>
      <c r="K46" s="15" t="n"/>
      <c r="L46" s="15" t="n"/>
      <c r="M46" s="19">
        <f>IF([@[Application ID*]]="","",IF(OR([@[Program*]]="",[@[Entry Term*]]=""),"",[@[Program*]]&amp;"|"&amp;[@[Entry Term*]]))</f>
        <v/>
      </c>
      <c r="N46" s="19">
        <f>IF([@[Application ID*]]="","",IF(COUNTIF(tblReview[Application ID*],[@[Application ID*]])&gt;1,"Duplicate Application ID",IF(OR([@[Program*]]="",[@[Entry Term*]]=""),"Missing Program or Entry Term",IF([@[Submitted Date*]]="","Missing Submitted Date",IF(COUNTIFS(tblCriteria[Criteria Key],[@[Criteria Key]],tblCriteria[Active],"Yes")&lt;&gt;1,"Criteria Missing or Inactive","OK")))))</f>
        <v/>
      </c>
      <c r="O46" s="19">
        <f>IF([@[Application ID*]]="","",IF([@[Data Check]]&lt;&gt;"OK","Not Evaluated",IF([@GPA]="","Pending",IF([@GPA]&gt;=IFERROR(INDEX(tblCriteria[Minimum GPA],MATCH([@[Criteria Key]],tblCriteria[Criteria Key],0)),999),"Met","Not Met"))))</f>
        <v/>
      </c>
      <c r="P46" s="19">
        <f>IF([@[Application ID*]]="","",IF([@[Data Check]]&lt;&gt;"OK","Not Evaluated",IF([@[Prerequisite Credits]]="","Pending",IF([@[Prerequisite Credits]]&gt;=IFERROR(INDEX(tblCriteria[Minimum Prerequisite Credits],MATCH([@[Criteria Key]],tblCriteria[Criteria Key],0)),999),"Met","Not Met"))))</f>
        <v/>
      </c>
      <c r="Q46" s="19">
        <f>IF([@[Application ID*]]="","",IF([@[Data Check]]&lt;&gt;"OK","Not Evaluated",IF(IFERROR(INDEX(tblCriteria[Test Required],MATCH([@[Criteria Key]],tblCriteria[Criteria Key],0)),"")="No","Not Required",IF([@[Test Status]]="","Pending",IF([@[Test Status]]="Not Submitted","Pending",IF([@[Test Status]]="Waived",IF(IFERROR(INDEX(tblCriteria[Test Waiver Allowed],MATCH([@[Criteria Key]],tblCriteria[Criteria Key],0)),"No")="Yes","Met","Not Met"),IF([@[Test Status]]="Submitted",IF([@[Test Score]]="","Pending",IF([@[Test Score]]&gt;=IFERROR(INDEX(tblCriteria[Minimum Test Score],MATCH([@[Criteria Key]],tblCriteria[Criteria Key],0)),999),"Met","Not Met")),"Pending"))))))</f>
        <v/>
      </c>
      <c r="R46" s="19">
        <f>IF([@[Application ID*]]="","",IF([@[Data Check]]&lt;&gt;"OK","Not Evaluated",IF(IFERROR(INDEX(tblCriteria[Essay Required],MATCH([@[Criteria Key]],tblCriteria[Criteria Key],0)),"")="No","Not Required",IF([@[Essay Status]]="Complete","Met",IF(OR([@[Essay Status]]="",[@[Essay Status]]="Incomplete",[@[Essay Status]]="Not Submitted"),"Pending","Pending")))))</f>
        <v/>
      </c>
      <c r="S46" s="19">
        <f>IF([@[Application ID*]]="","",IF([@[Data Check]]&lt;&gt;"OK","Not Evaluated",IF(IFERROR(INDEX(tblCriteria[References Required],MATCH([@[Criteria Key]],tblCriteria[Criteria Key],0)),0)=0,"Not Required",IF([@[References Received]]="","Pending",IF([@[References Received]]&gt;=IFERROR(INDEX(tblCriteria[References Required],MATCH([@[Criteria Key]],tblCriteria[Criteria Key],0)),99),"Met","Pending")))))</f>
        <v/>
      </c>
      <c r="T46" s="19">
        <f>IF([@[Application ID*]]="","",IF([@[Data Check]]&lt;&gt;"OK","Not Evaluated",IF(IFERROR(INDEX(tblCriteria[Transcript Required],MATCH([@[Criteria Key]],tblCriteria[Criteria Key],0)),"")="No","Not Required",IF([@[Transcript Status]]="Complete","Met",IF(OR([@[Transcript Status]]="",[@[Transcript Status]]="Incomplete",[@[Transcript Status]]="Not Received"),"Pending","Pending")))))</f>
        <v/>
      </c>
      <c r="U46" s="19">
        <f>IF([@[Application ID*]]="","",IF([@[Data Check]]&lt;&gt;"OK","Needs Data",IF(COUNTIF([@[GPA Check]:[Transcript Check]],"Not Met")&gt;0,"Not Eligible",IF(COUNTIF([@[GPA Check]:[Transcript Check]],"Pending")&gt;0,"Incomplete","Eligible"))))</f>
        <v/>
      </c>
      <c r="V46" s="20" t="n"/>
      <c r="W46" s="16" t="n"/>
    </row>
    <row r="47" ht="27" customHeight="1">
      <c r="A47" s="15" t="n"/>
      <c r="B47" s="15" t="n"/>
      <c r="C47" s="15" t="n"/>
      <c r="D47" s="15" t="n"/>
      <c r="E47" s="16" t="n"/>
      <c r="F47" s="17" t="n"/>
      <c r="G47" s="15" t="n"/>
      <c r="H47" s="15" t="n"/>
      <c r="I47" s="36" t="n"/>
      <c r="J47" s="15" t="n"/>
      <c r="K47" s="15" t="n"/>
      <c r="L47" s="15" t="n"/>
      <c r="M47" s="19">
        <f>IF([@[Application ID*]]="","",IF(OR([@[Program*]]="",[@[Entry Term*]]=""),"",[@[Program*]]&amp;"|"&amp;[@[Entry Term*]]))</f>
        <v/>
      </c>
      <c r="N47" s="19">
        <f>IF([@[Application ID*]]="","",IF(COUNTIF(tblReview[Application ID*],[@[Application ID*]])&gt;1,"Duplicate Application ID",IF(OR([@[Program*]]="",[@[Entry Term*]]=""),"Missing Program or Entry Term",IF([@[Submitted Date*]]="","Missing Submitted Date",IF(COUNTIFS(tblCriteria[Criteria Key],[@[Criteria Key]],tblCriteria[Active],"Yes")&lt;&gt;1,"Criteria Missing or Inactive","OK")))))</f>
        <v/>
      </c>
      <c r="O47" s="19">
        <f>IF([@[Application ID*]]="","",IF([@[Data Check]]&lt;&gt;"OK","Not Evaluated",IF([@GPA]="","Pending",IF([@GPA]&gt;=IFERROR(INDEX(tblCriteria[Minimum GPA],MATCH([@[Criteria Key]],tblCriteria[Criteria Key],0)),999),"Met","Not Met"))))</f>
        <v/>
      </c>
      <c r="P47" s="19">
        <f>IF([@[Application ID*]]="","",IF([@[Data Check]]&lt;&gt;"OK","Not Evaluated",IF([@[Prerequisite Credits]]="","Pending",IF([@[Prerequisite Credits]]&gt;=IFERROR(INDEX(tblCriteria[Minimum Prerequisite Credits],MATCH([@[Criteria Key]],tblCriteria[Criteria Key],0)),999),"Met","Not Met"))))</f>
        <v/>
      </c>
      <c r="Q47" s="19">
        <f>IF([@[Application ID*]]="","",IF([@[Data Check]]&lt;&gt;"OK","Not Evaluated",IF(IFERROR(INDEX(tblCriteria[Test Required],MATCH([@[Criteria Key]],tblCriteria[Criteria Key],0)),"")="No","Not Required",IF([@[Test Status]]="","Pending",IF([@[Test Status]]="Not Submitted","Pending",IF([@[Test Status]]="Waived",IF(IFERROR(INDEX(tblCriteria[Test Waiver Allowed],MATCH([@[Criteria Key]],tblCriteria[Criteria Key],0)),"No")="Yes","Met","Not Met"),IF([@[Test Status]]="Submitted",IF([@[Test Score]]="","Pending",IF([@[Test Score]]&gt;=IFERROR(INDEX(tblCriteria[Minimum Test Score],MATCH([@[Criteria Key]],tblCriteria[Criteria Key],0)),999),"Met","Not Met")),"Pending"))))))</f>
        <v/>
      </c>
      <c r="R47" s="19">
        <f>IF([@[Application ID*]]="","",IF([@[Data Check]]&lt;&gt;"OK","Not Evaluated",IF(IFERROR(INDEX(tblCriteria[Essay Required],MATCH([@[Criteria Key]],tblCriteria[Criteria Key],0)),"")="No","Not Required",IF([@[Essay Status]]="Complete","Met",IF(OR([@[Essay Status]]="",[@[Essay Status]]="Incomplete",[@[Essay Status]]="Not Submitted"),"Pending","Pending")))))</f>
        <v/>
      </c>
      <c r="S47" s="19">
        <f>IF([@[Application ID*]]="","",IF([@[Data Check]]&lt;&gt;"OK","Not Evaluated",IF(IFERROR(INDEX(tblCriteria[References Required],MATCH([@[Criteria Key]],tblCriteria[Criteria Key],0)),0)=0,"Not Required",IF([@[References Received]]="","Pending",IF([@[References Received]]&gt;=IFERROR(INDEX(tblCriteria[References Required],MATCH([@[Criteria Key]],tblCriteria[Criteria Key],0)),99),"Met","Pending")))))</f>
        <v/>
      </c>
      <c r="T47" s="19">
        <f>IF([@[Application ID*]]="","",IF([@[Data Check]]&lt;&gt;"OK","Not Evaluated",IF(IFERROR(INDEX(tblCriteria[Transcript Required],MATCH([@[Criteria Key]],tblCriteria[Criteria Key],0)),"")="No","Not Required",IF([@[Transcript Status]]="Complete","Met",IF(OR([@[Transcript Status]]="",[@[Transcript Status]]="Incomplete",[@[Transcript Status]]="Not Received"),"Pending","Pending")))))</f>
        <v/>
      </c>
      <c r="U47" s="19">
        <f>IF([@[Application ID*]]="","",IF([@[Data Check]]&lt;&gt;"OK","Needs Data",IF(COUNTIF([@[GPA Check]:[Transcript Check]],"Not Met")&gt;0,"Not Eligible",IF(COUNTIF([@[GPA Check]:[Transcript Check]],"Pending")&gt;0,"Incomplete","Eligible"))))</f>
        <v/>
      </c>
      <c r="V47" s="20" t="n"/>
      <c r="W47" s="16" t="n"/>
    </row>
    <row r="48" ht="27" customHeight="1">
      <c r="A48" s="15" t="n"/>
      <c r="B48" s="15" t="n"/>
      <c r="C48" s="15" t="n"/>
      <c r="D48" s="15" t="n"/>
      <c r="E48" s="16" t="n"/>
      <c r="F48" s="17" t="n"/>
      <c r="G48" s="15" t="n"/>
      <c r="H48" s="15" t="n"/>
      <c r="I48" s="36" t="n"/>
      <c r="J48" s="15" t="n"/>
      <c r="K48" s="15" t="n"/>
      <c r="L48" s="15" t="n"/>
      <c r="M48" s="19">
        <f>IF([@[Application ID*]]="","",IF(OR([@[Program*]]="",[@[Entry Term*]]=""),"",[@[Program*]]&amp;"|"&amp;[@[Entry Term*]]))</f>
        <v/>
      </c>
      <c r="N48" s="19">
        <f>IF([@[Application ID*]]="","",IF(COUNTIF(tblReview[Application ID*],[@[Application ID*]])&gt;1,"Duplicate Application ID",IF(OR([@[Program*]]="",[@[Entry Term*]]=""),"Missing Program or Entry Term",IF([@[Submitted Date*]]="","Missing Submitted Date",IF(COUNTIFS(tblCriteria[Criteria Key],[@[Criteria Key]],tblCriteria[Active],"Yes")&lt;&gt;1,"Criteria Missing or Inactive","OK")))))</f>
        <v/>
      </c>
      <c r="O48" s="19">
        <f>IF([@[Application ID*]]="","",IF([@[Data Check]]&lt;&gt;"OK","Not Evaluated",IF([@GPA]="","Pending",IF([@GPA]&gt;=IFERROR(INDEX(tblCriteria[Minimum GPA],MATCH([@[Criteria Key]],tblCriteria[Criteria Key],0)),999),"Met","Not Met"))))</f>
        <v/>
      </c>
      <c r="P48" s="19">
        <f>IF([@[Application ID*]]="","",IF([@[Data Check]]&lt;&gt;"OK","Not Evaluated",IF([@[Prerequisite Credits]]="","Pending",IF([@[Prerequisite Credits]]&gt;=IFERROR(INDEX(tblCriteria[Minimum Prerequisite Credits],MATCH([@[Criteria Key]],tblCriteria[Criteria Key],0)),999),"Met","Not Met"))))</f>
        <v/>
      </c>
      <c r="Q48" s="19">
        <f>IF([@[Application ID*]]="","",IF([@[Data Check]]&lt;&gt;"OK","Not Evaluated",IF(IFERROR(INDEX(tblCriteria[Test Required],MATCH([@[Criteria Key]],tblCriteria[Criteria Key],0)),"")="No","Not Required",IF([@[Test Status]]="","Pending",IF([@[Test Status]]="Not Submitted","Pending",IF([@[Test Status]]="Waived",IF(IFERROR(INDEX(tblCriteria[Test Waiver Allowed],MATCH([@[Criteria Key]],tblCriteria[Criteria Key],0)),"No")="Yes","Met","Not Met"),IF([@[Test Status]]="Submitted",IF([@[Test Score]]="","Pending",IF([@[Test Score]]&gt;=IFERROR(INDEX(tblCriteria[Minimum Test Score],MATCH([@[Criteria Key]],tblCriteria[Criteria Key],0)),999),"Met","Not Met")),"Pending"))))))</f>
        <v/>
      </c>
      <c r="R48" s="19">
        <f>IF([@[Application ID*]]="","",IF([@[Data Check]]&lt;&gt;"OK","Not Evaluated",IF(IFERROR(INDEX(tblCriteria[Essay Required],MATCH([@[Criteria Key]],tblCriteria[Criteria Key],0)),"")="No","Not Required",IF([@[Essay Status]]="Complete","Met",IF(OR([@[Essay Status]]="",[@[Essay Status]]="Incomplete",[@[Essay Status]]="Not Submitted"),"Pending","Pending")))))</f>
        <v/>
      </c>
      <c r="S48" s="19">
        <f>IF([@[Application ID*]]="","",IF([@[Data Check]]&lt;&gt;"OK","Not Evaluated",IF(IFERROR(INDEX(tblCriteria[References Required],MATCH([@[Criteria Key]],tblCriteria[Criteria Key],0)),0)=0,"Not Required",IF([@[References Received]]="","Pending",IF([@[References Received]]&gt;=IFERROR(INDEX(tblCriteria[References Required],MATCH([@[Criteria Key]],tblCriteria[Criteria Key],0)),99),"Met","Pending")))))</f>
        <v/>
      </c>
      <c r="T48" s="19">
        <f>IF([@[Application ID*]]="","",IF([@[Data Check]]&lt;&gt;"OK","Not Evaluated",IF(IFERROR(INDEX(tblCriteria[Transcript Required],MATCH([@[Criteria Key]],tblCriteria[Criteria Key],0)),"")="No","Not Required",IF([@[Transcript Status]]="Complete","Met",IF(OR([@[Transcript Status]]="",[@[Transcript Status]]="Incomplete",[@[Transcript Status]]="Not Received"),"Pending","Pending")))))</f>
        <v/>
      </c>
      <c r="U48" s="19">
        <f>IF([@[Application ID*]]="","",IF([@[Data Check]]&lt;&gt;"OK","Needs Data",IF(COUNTIF([@[GPA Check]:[Transcript Check]],"Not Met")&gt;0,"Not Eligible",IF(COUNTIF([@[GPA Check]:[Transcript Check]],"Pending")&gt;0,"Incomplete","Eligible"))))</f>
        <v/>
      </c>
      <c r="V48" s="20" t="n"/>
      <c r="W48" s="16" t="n"/>
    </row>
    <row r="49" ht="27" customHeight="1">
      <c r="A49" s="15" t="n"/>
      <c r="B49" s="15" t="n"/>
      <c r="C49" s="15" t="n"/>
      <c r="D49" s="15" t="n"/>
      <c r="E49" s="16" t="n"/>
      <c r="F49" s="17" t="n"/>
      <c r="G49" s="15" t="n"/>
      <c r="H49" s="15" t="n"/>
      <c r="I49" s="36" t="n"/>
      <c r="J49" s="15" t="n"/>
      <c r="K49" s="15" t="n"/>
      <c r="L49" s="15" t="n"/>
      <c r="M49" s="19">
        <f>IF([@[Application ID*]]="","",IF(OR([@[Program*]]="",[@[Entry Term*]]=""),"",[@[Program*]]&amp;"|"&amp;[@[Entry Term*]]))</f>
        <v/>
      </c>
      <c r="N49" s="19">
        <f>IF([@[Application ID*]]="","",IF(COUNTIF(tblReview[Application ID*],[@[Application ID*]])&gt;1,"Duplicate Application ID",IF(OR([@[Program*]]="",[@[Entry Term*]]=""),"Missing Program or Entry Term",IF([@[Submitted Date*]]="","Missing Submitted Date",IF(COUNTIFS(tblCriteria[Criteria Key],[@[Criteria Key]],tblCriteria[Active],"Yes")&lt;&gt;1,"Criteria Missing or Inactive","OK")))))</f>
        <v/>
      </c>
      <c r="O49" s="19">
        <f>IF([@[Application ID*]]="","",IF([@[Data Check]]&lt;&gt;"OK","Not Evaluated",IF([@GPA]="","Pending",IF([@GPA]&gt;=IFERROR(INDEX(tblCriteria[Minimum GPA],MATCH([@[Criteria Key]],tblCriteria[Criteria Key],0)),999),"Met","Not Met"))))</f>
        <v/>
      </c>
      <c r="P49" s="19">
        <f>IF([@[Application ID*]]="","",IF([@[Data Check]]&lt;&gt;"OK","Not Evaluated",IF([@[Prerequisite Credits]]="","Pending",IF([@[Prerequisite Credits]]&gt;=IFERROR(INDEX(tblCriteria[Minimum Prerequisite Credits],MATCH([@[Criteria Key]],tblCriteria[Criteria Key],0)),999),"Met","Not Met"))))</f>
        <v/>
      </c>
      <c r="Q49" s="19">
        <f>IF([@[Application ID*]]="","",IF([@[Data Check]]&lt;&gt;"OK","Not Evaluated",IF(IFERROR(INDEX(tblCriteria[Test Required],MATCH([@[Criteria Key]],tblCriteria[Criteria Key],0)),"")="No","Not Required",IF([@[Test Status]]="","Pending",IF([@[Test Status]]="Not Submitted","Pending",IF([@[Test Status]]="Waived",IF(IFERROR(INDEX(tblCriteria[Test Waiver Allowed],MATCH([@[Criteria Key]],tblCriteria[Criteria Key],0)),"No")="Yes","Met","Not Met"),IF([@[Test Status]]="Submitted",IF([@[Test Score]]="","Pending",IF([@[Test Score]]&gt;=IFERROR(INDEX(tblCriteria[Minimum Test Score],MATCH([@[Criteria Key]],tblCriteria[Criteria Key],0)),999),"Met","Not Met")),"Pending"))))))</f>
        <v/>
      </c>
      <c r="R49" s="19">
        <f>IF([@[Application ID*]]="","",IF([@[Data Check]]&lt;&gt;"OK","Not Evaluated",IF(IFERROR(INDEX(tblCriteria[Essay Required],MATCH([@[Criteria Key]],tblCriteria[Criteria Key],0)),"")="No","Not Required",IF([@[Essay Status]]="Complete","Met",IF(OR([@[Essay Status]]="",[@[Essay Status]]="Incomplete",[@[Essay Status]]="Not Submitted"),"Pending","Pending")))))</f>
        <v/>
      </c>
      <c r="S49" s="19">
        <f>IF([@[Application ID*]]="","",IF([@[Data Check]]&lt;&gt;"OK","Not Evaluated",IF(IFERROR(INDEX(tblCriteria[References Required],MATCH([@[Criteria Key]],tblCriteria[Criteria Key],0)),0)=0,"Not Required",IF([@[References Received]]="","Pending",IF([@[References Received]]&gt;=IFERROR(INDEX(tblCriteria[References Required],MATCH([@[Criteria Key]],tblCriteria[Criteria Key],0)),99),"Met","Pending")))))</f>
        <v/>
      </c>
      <c r="T49" s="19">
        <f>IF([@[Application ID*]]="","",IF([@[Data Check]]&lt;&gt;"OK","Not Evaluated",IF(IFERROR(INDEX(tblCriteria[Transcript Required],MATCH([@[Criteria Key]],tblCriteria[Criteria Key],0)),"")="No","Not Required",IF([@[Transcript Status]]="Complete","Met",IF(OR([@[Transcript Status]]="",[@[Transcript Status]]="Incomplete",[@[Transcript Status]]="Not Received"),"Pending","Pending")))))</f>
        <v/>
      </c>
      <c r="U49" s="19">
        <f>IF([@[Application ID*]]="","",IF([@[Data Check]]&lt;&gt;"OK","Needs Data",IF(COUNTIF([@[GPA Check]:[Transcript Check]],"Not Met")&gt;0,"Not Eligible",IF(COUNTIF([@[GPA Check]:[Transcript Check]],"Pending")&gt;0,"Incomplete","Eligible"))))</f>
        <v/>
      </c>
      <c r="V49" s="20" t="n"/>
      <c r="W49" s="16" t="n"/>
    </row>
    <row r="50" ht="27" customHeight="1">
      <c r="A50" s="15" t="n"/>
      <c r="B50" s="15" t="n"/>
      <c r="C50" s="15" t="n"/>
      <c r="D50" s="15" t="n"/>
      <c r="E50" s="16" t="n"/>
      <c r="F50" s="17" t="n"/>
      <c r="G50" s="15" t="n"/>
      <c r="H50" s="15" t="n"/>
      <c r="I50" s="36" t="n"/>
      <c r="J50" s="15" t="n"/>
      <c r="K50" s="15" t="n"/>
      <c r="L50" s="15" t="n"/>
      <c r="M50" s="19">
        <f>IF([@[Application ID*]]="","",IF(OR([@[Program*]]="",[@[Entry Term*]]=""),"",[@[Program*]]&amp;"|"&amp;[@[Entry Term*]]))</f>
        <v/>
      </c>
      <c r="N50" s="19">
        <f>IF([@[Application ID*]]="","",IF(COUNTIF(tblReview[Application ID*],[@[Application ID*]])&gt;1,"Duplicate Application ID",IF(OR([@[Program*]]="",[@[Entry Term*]]=""),"Missing Program or Entry Term",IF([@[Submitted Date*]]="","Missing Submitted Date",IF(COUNTIFS(tblCriteria[Criteria Key],[@[Criteria Key]],tblCriteria[Active],"Yes")&lt;&gt;1,"Criteria Missing or Inactive","OK")))))</f>
        <v/>
      </c>
      <c r="O50" s="19">
        <f>IF([@[Application ID*]]="","",IF([@[Data Check]]&lt;&gt;"OK","Not Evaluated",IF([@GPA]="","Pending",IF([@GPA]&gt;=IFERROR(INDEX(tblCriteria[Minimum GPA],MATCH([@[Criteria Key]],tblCriteria[Criteria Key],0)),999),"Met","Not Met"))))</f>
        <v/>
      </c>
      <c r="P50" s="19">
        <f>IF([@[Application ID*]]="","",IF([@[Data Check]]&lt;&gt;"OK","Not Evaluated",IF([@[Prerequisite Credits]]="","Pending",IF([@[Prerequisite Credits]]&gt;=IFERROR(INDEX(tblCriteria[Minimum Prerequisite Credits],MATCH([@[Criteria Key]],tblCriteria[Criteria Key],0)),999),"Met","Not Met"))))</f>
        <v/>
      </c>
      <c r="Q50" s="19">
        <f>IF([@[Application ID*]]="","",IF([@[Data Check]]&lt;&gt;"OK","Not Evaluated",IF(IFERROR(INDEX(tblCriteria[Test Required],MATCH([@[Criteria Key]],tblCriteria[Criteria Key],0)),"")="No","Not Required",IF([@[Test Status]]="","Pending",IF([@[Test Status]]="Not Submitted","Pending",IF([@[Test Status]]="Waived",IF(IFERROR(INDEX(tblCriteria[Test Waiver Allowed],MATCH([@[Criteria Key]],tblCriteria[Criteria Key],0)),"No")="Yes","Met","Not Met"),IF([@[Test Status]]="Submitted",IF([@[Test Score]]="","Pending",IF([@[Test Score]]&gt;=IFERROR(INDEX(tblCriteria[Minimum Test Score],MATCH([@[Criteria Key]],tblCriteria[Criteria Key],0)),999),"Met","Not Met")),"Pending"))))))</f>
        <v/>
      </c>
      <c r="R50" s="19">
        <f>IF([@[Application ID*]]="","",IF([@[Data Check]]&lt;&gt;"OK","Not Evaluated",IF(IFERROR(INDEX(tblCriteria[Essay Required],MATCH([@[Criteria Key]],tblCriteria[Criteria Key],0)),"")="No","Not Required",IF([@[Essay Status]]="Complete","Met",IF(OR([@[Essay Status]]="",[@[Essay Status]]="Incomplete",[@[Essay Status]]="Not Submitted"),"Pending","Pending")))))</f>
        <v/>
      </c>
      <c r="S50" s="19">
        <f>IF([@[Application ID*]]="","",IF([@[Data Check]]&lt;&gt;"OK","Not Evaluated",IF(IFERROR(INDEX(tblCriteria[References Required],MATCH([@[Criteria Key]],tblCriteria[Criteria Key],0)),0)=0,"Not Required",IF([@[References Received]]="","Pending",IF([@[References Received]]&gt;=IFERROR(INDEX(tblCriteria[References Required],MATCH([@[Criteria Key]],tblCriteria[Criteria Key],0)),99),"Met","Pending")))))</f>
        <v/>
      </c>
      <c r="T50" s="19">
        <f>IF([@[Application ID*]]="","",IF([@[Data Check]]&lt;&gt;"OK","Not Evaluated",IF(IFERROR(INDEX(tblCriteria[Transcript Required],MATCH([@[Criteria Key]],tblCriteria[Criteria Key],0)),"")="No","Not Required",IF([@[Transcript Status]]="Complete","Met",IF(OR([@[Transcript Status]]="",[@[Transcript Status]]="Incomplete",[@[Transcript Status]]="Not Received"),"Pending","Pending")))))</f>
        <v/>
      </c>
      <c r="U50" s="19">
        <f>IF([@[Application ID*]]="","",IF([@[Data Check]]&lt;&gt;"OK","Needs Data",IF(COUNTIF([@[GPA Check]:[Transcript Check]],"Not Met")&gt;0,"Not Eligible",IF(COUNTIF([@[GPA Check]:[Transcript Check]],"Pending")&gt;0,"Incomplete","Eligible"))))</f>
        <v/>
      </c>
      <c r="V50" s="20" t="n"/>
      <c r="W50" s="16" t="n"/>
    </row>
    <row r="51" ht="27" customHeight="1">
      <c r="A51" s="15" t="n"/>
      <c r="B51" s="15" t="n"/>
      <c r="C51" s="15" t="n"/>
      <c r="D51" s="15" t="n"/>
      <c r="E51" s="16" t="n"/>
      <c r="F51" s="17" t="n"/>
      <c r="G51" s="15" t="n"/>
      <c r="H51" s="15" t="n"/>
      <c r="I51" s="36" t="n"/>
      <c r="J51" s="15" t="n"/>
      <c r="K51" s="15" t="n"/>
      <c r="L51" s="15" t="n"/>
      <c r="M51" s="19">
        <f>IF([@[Application ID*]]="","",IF(OR([@[Program*]]="",[@[Entry Term*]]=""),"",[@[Program*]]&amp;"|"&amp;[@[Entry Term*]]))</f>
        <v/>
      </c>
      <c r="N51" s="19">
        <f>IF([@[Application ID*]]="","",IF(COUNTIF(tblReview[Application ID*],[@[Application ID*]])&gt;1,"Duplicate Application ID",IF(OR([@[Program*]]="",[@[Entry Term*]]=""),"Missing Program or Entry Term",IF([@[Submitted Date*]]="","Missing Submitted Date",IF(COUNTIFS(tblCriteria[Criteria Key],[@[Criteria Key]],tblCriteria[Active],"Yes")&lt;&gt;1,"Criteria Missing or Inactive","OK")))))</f>
        <v/>
      </c>
      <c r="O51" s="19">
        <f>IF([@[Application ID*]]="","",IF([@[Data Check]]&lt;&gt;"OK","Not Evaluated",IF([@GPA]="","Pending",IF([@GPA]&gt;=IFERROR(INDEX(tblCriteria[Minimum GPA],MATCH([@[Criteria Key]],tblCriteria[Criteria Key],0)),999),"Met","Not Met"))))</f>
        <v/>
      </c>
      <c r="P51" s="19">
        <f>IF([@[Application ID*]]="","",IF([@[Data Check]]&lt;&gt;"OK","Not Evaluated",IF([@[Prerequisite Credits]]="","Pending",IF([@[Prerequisite Credits]]&gt;=IFERROR(INDEX(tblCriteria[Minimum Prerequisite Credits],MATCH([@[Criteria Key]],tblCriteria[Criteria Key],0)),999),"Met","Not Met"))))</f>
        <v/>
      </c>
      <c r="Q51" s="19">
        <f>IF([@[Application ID*]]="","",IF([@[Data Check]]&lt;&gt;"OK","Not Evaluated",IF(IFERROR(INDEX(tblCriteria[Test Required],MATCH([@[Criteria Key]],tblCriteria[Criteria Key],0)),"")="No","Not Required",IF([@[Test Status]]="","Pending",IF([@[Test Status]]="Not Submitted","Pending",IF([@[Test Status]]="Waived",IF(IFERROR(INDEX(tblCriteria[Test Waiver Allowed],MATCH([@[Criteria Key]],tblCriteria[Criteria Key],0)),"No")="Yes","Met","Not Met"),IF([@[Test Status]]="Submitted",IF([@[Test Score]]="","Pending",IF([@[Test Score]]&gt;=IFERROR(INDEX(tblCriteria[Minimum Test Score],MATCH([@[Criteria Key]],tblCriteria[Criteria Key],0)),999),"Met","Not Met")),"Pending"))))))</f>
        <v/>
      </c>
      <c r="R51" s="19">
        <f>IF([@[Application ID*]]="","",IF([@[Data Check]]&lt;&gt;"OK","Not Evaluated",IF(IFERROR(INDEX(tblCriteria[Essay Required],MATCH([@[Criteria Key]],tblCriteria[Criteria Key],0)),"")="No","Not Required",IF([@[Essay Status]]="Complete","Met",IF(OR([@[Essay Status]]="",[@[Essay Status]]="Incomplete",[@[Essay Status]]="Not Submitted"),"Pending","Pending")))))</f>
        <v/>
      </c>
      <c r="S51" s="19">
        <f>IF([@[Application ID*]]="","",IF([@[Data Check]]&lt;&gt;"OK","Not Evaluated",IF(IFERROR(INDEX(tblCriteria[References Required],MATCH([@[Criteria Key]],tblCriteria[Criteria Key],0)),0)=0,"Not Required",IF([@[References Received]]="","Pending",IF([@[References Received]]&gt;=IFERROR(INDEX(tblCriteria[References Required],MATCH([@[Criteria Key]],tblCriteria[Criteria Key],0)),99),"Met","Pending")))))</f>
        <v/>
      </c>
      <c r="T51" s="19">
        <f>IF([@[Application ID*]]="","",IF([@[Data Check]]&lt;&gt;"OK","Not Evaluated",IF(IFERROR(INDEX(tblCriteria[Transcript Required],MATCH([@[Criteria Key]],tblCriteria[Criteria Key],0)),"")="No","Not Required",IF([@[Transcript Status]]="Complete","Met",IF(OR([@[Transcript Status]]="",[@[Transcript Status]]="Incomplete",[@[Transcript Status]]="Not Received"),"Pending","Pending")))))</f>
        <v/>
      </c>
      <c r="U51" s="19">
        <f>IF([@[Application ID*]]="","",IF([@[Data Check]]&lt;&gt;"OK","Needs Data",IF(COUNTIF([@[GPA Check]:[Transcript Check]],"Not Met")&gt;0,"Not Eligible",IF(COUNTIF([@[GPA Check]:[Transcript Check]],"Pending")&gt;0,"Incomplete","Eligible"))))</f>
        <v/>
      </c>
      <c r="V51" s="20" t="n"/>
      <c r="W51" s="16" t="n"/>
    </row>
    <row r="52" ht="27" customHeight="1">
      <c r="A52" s="15" t="n"/>
      <c r="B52" s="15" t="n"/>
      <c r="C52" s="15" t="n"/>
      <c r="D52" s="15" t="n"/>
      <c r="E52" s="16" t="n"/>
      <c r="F52" s="17" t="n"/>
      <c r="G52" s="15" t="n"/>
      <c r="H52" s="15" t="n"/>
      <c r="I52" s="36" t="n"/>
      <c r="J52" s="15" t="n"/>
      <c r="K52" s="15" t="n"/>
      <c r="L52" s="15" t="n"/>
      <c r="M52" s="19">
        <f>IF([@[Application ID*]]="","",IF(OR([@[Program*]]="",[@[Entry Term*]]=""),"",[@[Program*]]&amp;"|"&amp;[@[Entry Term*]]))</f>
        <v/>
      </c>
      <c r="N52" s="19">
        <f>IF([@[Application ID*]]="","",IF(COUNTIF(tblReview[Application ID*],[@[Application ID*]])&gt;1,"Duplicate Application ID",IF(OR([@[Program*]]="",[@[Entry Term*]]=""),"Missing Program or Entry Term",IF([@[Submitted Date*]]="","Missing Submitted Date",IF(COUNTIFS(tblCriteria[Criteria Key],[@[Criteria Key]],tblCriteria[Active],"Yes")&lt;&gt;1,"Criteria Missing or Inactive","OK")))))</f>
        <v/>
      </c>
      <c r="O52" s="19">
        <f>IF([@[Application ID*]]="","",IF([@[Data Check]]&lt;&gt;"OK","Not Evaluated",IF([@GPA]="","Pending",IF([@GPA]&gt;=IFERROR(INDEX(tblCriteria[Minimum GPA],MATCH([@[Criteria Key]],tblCriteria[Criteria Key],0)),999),"Met","Not Met"))))</f>
        <v/>
      </c>
      <c r="P52" s="19">
        <f>IF([@[Application ID*]]="","",IF([@[Data Check]]&lt;&gt;"OK","Not Evaluated",IF([@[Prerequisite Credits]]="","Pending",IF([@[Prerequisite Credits]]&gt;=IFERROR(INDEX(tblCriteria[Minimum Prerequisite Credits],MATCH([@[Criteria Key]],tblCriteria[Criteria Key],0)),999),"Met","Not Met"))))</f>
        <v/>
      </c>
      <c r="Q52" s="19">
        <f>IF([@[Application ID*]]="","",IF([@[Data Check]]&lt;&gt;"OK","Not Evaluated",IF(IFERROR(INDEX(tblCriteria[Test Required],MATCH([@[Criteria Key]],tblCriteria[Criteria Key],0)),"")="No","Not Required",IF([@[Test Status]]="","Pending",IF([@[Test Status]]="Not Submitted","Pending",IF([@[Test Status]]="Waived",IF(IFERROR(INDEX(tblCriteria[Test Waiver Allowed],MATCH([@[Criteria Key]],tblCriteria[Criteria Key],0)),"No")="Yes","Met","Not Met"),IF([@[Test Status]]="Submitted",IF([@[Test Score]]="","Pending",IF([@[Test Score]]&gt;=IFERROR(INDEX(tblCriteria[Minimum Test Score],MATCH([@[Criteria Key]],tblCriteria[Criteria Key],0)),999),"Met","Not Met")),"Pending"))))))</f>
        <v/>
      </c>
      <c r="R52" s="19">
        <f>IF([@[Application ID*]]="","",IF([@[Data Check]]&lt;&gt;"OK","Not Evaluated",IF(IFERROR(INDEX(tblCriteria[Essay Required],MATCH([@[Criteria Key]],tblCriteria[Criteria Key],0)),"")="No","Not Required",IF([@[Essay Status]]="Complete","Met",IF(OR([@[Essay Status]]="",[@[Essay Status]]="Incomplete",[@[Essay Status]]="Not Submitted"),"Pending","Pending")))))</f>
        <v/>
      </c>
      <c r="S52" s="19">
        <f>IF([@[Application ID*]]="","",IF([@[Data Check]]&lt;&gt;"OK","Not Evaluated",IF(IFERROR(INDEX(tblCriteria[References Required],MATCH([@[Criteria Key]],tblCriteria[Criteria Key],0)),0)=0,"Not Required",IF([@[References Received]]="","Pending",IF([@[References Received]]&gt;=IFERROR(INDEX(tblCriteria[References Required],MATCH([@[Criteria Key]],tblCriteria[Criteria Key],0)),99),"Met","Pending")))))</f>
        <v/>
      </c>
      <c r="T52" s="19">
        <f>IF([@[Application ID*]]="","",IF([@[Data Check]]&lt;&gt;"OK","Not Evaluated",IF(IFERROR(INDEX(tblCriteria[Transcript Required],MATCH([@[Criteria Key]],tblCriteria[Criteria Key],0)),"")="No","Not Required",IF([@[Transcript Status]]="Complete","Met",IF(OR([@[Transcript Status]]="",[@[Transcript Status]]="Incomplete",[@[Transcript Status]]="Not Received"),"Pending","Pending")))))</f>
        <v/>
      </c>
      <c r="U52" s="19">
        <f>IF([@[Application ID*]]="","",IF([@[Data Check]]&lt;&gt;"OK","Needs Data",IF(COUNTIF([@[GPA Check]:[Transcript Check]],"Not Met")&gt;0,"Not Eligible",IF(COUNTIF([@[GPA Check]:[Transcript Check]],"Pending")&gt;0,"Incomplete","Eligible"))))</f>
        <v/>
      </c>
      <c r="V52" s="20" t="n"/>
      <c r="W52" s="16" t="n"/>
    </row>
    <row r="53" ht="27" customHeight="1">
      <c r="A53" s="15" t="n"/>
      <c r="B53" s="15" t="n"/>
      <c r="C53" s="15" t="n"/>
      <c r="D53" s="15" t="n"/>
      <c r="E53" s="16" t="n"/>
      <c r="F53" s="17" t="n"/>
      <c r="G53" s="15" t="n"/>
      <c r="H53" s="15" t="n"/>
      <c r="I53" s="36" t="n"/>
      <c r="J53" s="15" t="n"/>
      <c r="K53" s="15" t="n"/>
      <c r="L53" s="15" t="n"/>
      <c r="M53" s="19">
        <f>IF([@[Application ID*]]="","",IF(OR([@[Program*]]="",[@[Entry Term*]]=""),"",[@[Program*]]&amp;"|"&amp;[@[Entry Term*]]))</f>
        <v/>
      </c>
      <c r="N53" s="19">
        <f>IF([@[Application ID*]]="","",IF(COUNTIF(tblReview[Application ID*],[@[Application ID*]])&gt;1,"Duplicate Application ID",IF(OR([@[Program*]]="",[@[Entry Term*]]=""),"Missing Program or Entry Term",IF([@[Submitted Date*]]="","Missing Submitted Date",IF(COUNTIFS(tblCriteria[Criteria Key],[@[Criteria Key]],tblCriteria[Active],"Yes")&lt;&gt;1,"Criteria Missing or Inactive","OK")))))</f>
        <v/>
      </c>
      <c r="O53" s="19">
        <f>IF([@[Application ID*]]="","",IF([@[Data Check]]&lt;&gt;"OK","Not Evaluated",IF([@GPA]="","Pending",IF([@GPA]&gt;=IFERROR(INDEX(tblCriteria[Minimum GPA],MATCH([@[Criteria Key]],tblCriteria[Criteria Key],0)),999),"Met","Not Met"))))</f>
        <v/>
      </c>
      <c r="P53" s="19">
        <f>IF([@[Application ID*]]="","",IF([@[Data Check]]&lt;&gt;"OK","Not Evaluated",IF([@[Prerequisite Credits]]="","Pending",IF([@[Prerequisite Credits]]&gt;=IFERROR(INDEX(tblCriteria[Minimum Prerequisite Credits],MATCH([@[Criteria Key]],tblCriteria[Criteria Key],0)),999),"Met","Not Met"))))</f>
        <v/>
      </c>
      <c r="Q53" s="19">
        <f>IF([@[Application ID*]]="","",IF([@[Data Check]]&lt;&gt;"OK","Not Evaluated",IF(IFERROR(INDEX(tblCriteria[Test Required],MATCH([@[Criteria Key]],tblCriteria[Criteria Key],0)),"")="No","Not Required",IF([@[Test Status]]="","Pending",IF([@[Test Status]]="Not Submitted","Pending",IF([@[Test Status]]="Waived",IF(IFERROR(INDEX(tblCriteria[Test Waiver Allowed],MATCH([@[Criteria Key]],tblCriteria[Criteria Key],0)),"No")="Yes","Met","Not Met"),IF([@[Test Status]]="Submitted",IF([@[Test Score]]="","Pending",IF([@[Test Score]]&gt;=IFERROR(INDEX(tblCriteria[Minimum Test Score],MATCH([@[Criteria Key]],tblCriteria[Criteria Key],0)),999),"Met","Not Met")),"Pending"))))))</f>
        <v/>
      </c>
      <c r="R53" s="19">
        <f>IF([@[Application ID*]]="","",IF([@[Data Check]]&lt;&gt;"OK","Not Evaluated",IF(IFERROR(INDEX(tblCriteria[Essay Required],MATCH([@[Criteria Key]],tblCriteria[Criteria Key],0)),"")="No","Not Required",IF([@[Essay Status]]="Complete","Met",IF(OR([@[Essay Status]]="",[@[Essay Status]]="Incomplete",[@[Essay Status]]="Not Submitted"),"Pending","Pending")))))</f>
        <v/>
      </c>
      <c r="S53" s="19">
        <f>IF([@[Application ID*]]="","",IF([@[Data Check]]&lt;&gt;"OK","Not Evaluated",IF(IFERROR(INDEX(tblCriteria[References Required],MATCH([@[Criteria Key]],tblCriteria[Criteria Key],0)),0)=0,"Not Required",IF([@[References Received]]="","Pending",IF([@[References Received]]&gt;=IFERROR(INDEX(tblCriteria[References Required],MATCH([@[Criteria Key]],tblCriteria[Criteria Key],0)),99),"Met","Pending")))))</f>
        <v/>
      </c>
      <c r="T53" s="19">
        <f>IF([@[Application ID*]]="","",IF([@[Data Check]]&lt;&gt;"OK","Not Evaluated",IF(IFERROR(INDEX(tblCriteria[Transcript Required],MATCH([@[Criteria Key]],tblCriteria[Criteria Key],0)),"")="No","Not Required",IF([@[Transcript Status]]="Complete","Met",IF(OR([@[Transcript Status]]="",[@[Transcript Status]]="Incomplete",[@[Transcript Status]]="Not Received"),"Pending","Pending")))))</f>
        <v/>
      </c>
      <c r="U53" s="19">
        <f>IF([@[Application ID*]]="","",IF([@[Data Check]]&lt;&gt;"OK","Needs Data",IF(COUNTIF([@[GPA Check]:[Transcript Check]],"Not Met")&gt;0,"Not Eligible",IF(COUNTIF([@[GPA Check]:[Transcript Check]],"Pending")&gt;0,"Incomplete","Eligible"))))</f>
        <v/>
      </c>
      <c r="V53" s="20" t="n"/>
      <c r="W53" s="16" t="n"/>
    </row>
    <row r="54" ht="27" customHeight="1">
      <c r="A54" s="15" t="n"/>
      <c r="B54" s="15" t="n"/>
      <c r="C54" s="15" t="n"/>
      <c r="D54" s="15" t="n"/>
      <c r="E54" s="16" t="n"/>
      <c r="F54" s="17" t="n"/>
      <c r="G54" s="15" t="n"/>
      <c r="H54" s="15" t="n"/>
      <c r="I54" s="36" t="n"/>
      <c r="J54" s="15" t="n"/>
      <c r="K54" s="15" t="n"/>
      <c r="L54" s="15" t="n"/>
      <c r="M54" s="19">
        <f>IF([@[Application ID*]]="","",IF(OR([@[Program*]]="",[@[Entry Term*]]=""),"",[@[Program*]]&amp;"|"&amp;[@[Entry Term*]]))</f>
        <v/>
      </c>
      <c r="N54" s="19">
        <f>IF([@[Application ID*]]="","",IF(COUNTIF(tblReview[Application ID*],[@[Application ID*]])&gt;1,"Duplicate Application ID",IF(OR([@[Program*]]="",[@[Entry Term*]]=""),"Missing Program or Entry Term",IF([@[Submitted Date*]]="","Missing Submitted Date",IF(COUNTIFS(tblCriteria[Criteria Key],[@[Criteria Key]],tblCriteria[Active],"Yes")&lt;&gt;1,"Criteria Missing or Inactive","OK")))))</f>
        <v/>
      </c>
      <c r="O54" s="19">
        <f>IF([@[Application ID*]]="","",IF([@[Data Check]]&lt;&gt;"OK","Not Evaluated",IF([@GPA]="","Pending",IF([@GPA]&gt;=IFERROR(INDEX(tblCriteria[Minimum GPA],MATCH([@[Criteria Key]],tblCriteria[Criteria Key],0)),999),"Met","Not Met"))))</f>
        <v/>
      </c>
      <c r="P54" s="19">
        <f>IF([@[Application ID*]]="","",IF([@[Data Check]]&lt;&gt;"OK","Not Evaluated",IF([@[Prerequisite Credits]]="","Pending",IF([@[Prerequisite Credits]]&gt;=IFERROR(INDEX(tblCriteria[Minimum Prerequisite Credits],MATCH([@[Criteria Key]],tblCriteria[Criteria Key],0)),999),"Met","Not Met"))))</f>
        <v/>
      </c>
      <c r="Q54" s="19">
        <f>IF([@[Application ID*]]="","",IF([@[Data Check]]&lt;&gt;"OK","Not Evaluated",IF(IFERROR(INDEX(tblCriteria[Test Required],MATCH([@[Criteria Key]],tblCriteria[Criteria Key],0)),"")="No","Not Required",IF([@[Test Status]]="","Pending",IF([@[Test Status]]="Not Submitted","Pending",IF([@[Test Status]]="Waived",IF(IFERROR(INDEX(tblCriteria[Test Waiver Allowed],MATCH([@[Criteria Key]],tblCriteria[Criteria Key],0)),"No")="Yes","Met","Not Met"),IF([@[Test Status]]="Submitted",IF([@[Test Score]]="","Pending",IF([@[Test Score]]&gt;=IFERROR(INDEX(tblCriteria[Minimum Test Score],MATCH([@[Criteria Key]],tblCriteria[Criteria Key],0)),999),"Met","Not Met")),"Pending"))))))</f>
        <v/>
      </c>
      <c r="R54" s="19">
        <f>IF([@[Application ID*]]="","",IF([@[Data Check]]&lt;&gt;"OK","Not Evaluated",IF(IFERROR(INDEX(tblCriteria[Essay Required],MATCH([@[Criteria Key]],tblCriteria[Criteria Key],0)),"")="No","Not Required",IF([@[Essay Status]]="Complete","Met",IF(OR([@[Essay Status]]="",[@[Essay Status]]="Incomplete",[@[Essay Status]]="Not Submitted"),"Pending","Pending")))))</f>
        <v/>
      </c>
      <c r="S54" s="19">
        <f>IF([@[Application ID*]]="","",IF([@[Data Check]]&lt;&gt;"OK","Not Evaluated",IF(IFERROR(INDEX(tblCriteria[References Required],MATCH([@[Criteria Key]],tblCriteria[Criteria Key],0)),0)=0,"Not Required",IF([@[References Received]]="","Pending",IF([@[References Received]]&gt;=IFERROR(INDEX(tblCriteria[References Required],MATCH([@[Criteria Key]],tblCriteria[Criteria Key],0)),99),"Met","Pending")))))</f>
        <v/>
      </c>
      <c r="T54" s="19">
        <f>IF([@[Application ID*]]="","",IF([@[Data Check]]&lt;&gt;"OK","Not Evaluated",IF(IFERROR(INDEX(tblCriteria[Transcript Required],MATCH([@[Criteria Key]],tblCriteria[Criteria Key],0)),"")="No","Not Required",IF([@[Transcript Status]]="Complete","Met",IF(OR([@[Transcript Status]]="",[@[Transcript Status]]="Incomplete",[@[Transcript Status]]="Not Received"),"Pending","Pending")))))</f>
        <v/>
      </c>
      <c r="U54" s="19">
        <f>IF([@[Application ID*]]="","",IF([@[Data Check]]&lt;&gt;"OK","Needs Data",IF(COUNTIF([@[GPA Check]:[Transcript Check]],"Not Met")&gt;0,"Not Eligible",IF(COUNTIF([@[GPA Check]:[Transcript Check]],"Pending")&gt;0,"Incomplete","Eligible"))))</f>
        <v/>
      </c>
      <c r="V54" s="20" t="n"/>
      <c r="W54" s="16" t="n"/>
    </row>
    <row r="55" ht="27" customHeight="1">
      <c r="A55" s="15" t="n"/>
      <c r="B55" s="15" t="n"/>
      <c r="C55" s="15" t="n"/>
      <c r="D55" s="15" t="n"/>
      <c r="E55" s="16" t="n"/>
      <c r="F55" s="17" t="n"/>
      <c r="G55" s="15" t="n"/>
      <c r="H55" s="15" t="n"/>
      <c r="I55" s="36" t="n"/>
      <c r="J55" s="15" t="n"/>
      <c r="K55" s="15" t="n"/>
      <c r="L55" s="15" t="n"/>
      <c r="M55" s="19">
        <f>IF([@[Application ID*]]="","",IF(OR([@[Program*]]="",[@[Entry Term*]]=""),"",[@[Program*]]&amp;"|"&amp;[@[Entry Term*]]))</f>
        <v/>
      </c>
      <c r="N55" s="19">
        <f>IF([@[Application ID*]]="","",IF(COUNTIF(tblReview[Application ID*],[@[Application ID*]])&gt;1,"Duplicate Application ID",IF(OR([@[Program*]]="",[@[Entry Term*]]=""),"Missing Program or Entry Term",IF([@[Submitted Date*]]="","Missing Submitted Date",IF(COUNTIFS(tblCriteria[Criteria Key],[@[Criteria Key]],tblCriteria[Active],"Yes")&lt;&gt;1,"Criteria Missing or Inactive","OK")))))</f>
        <v/>
      </c>
      <c r="O55" s="19">
        <f>IF([@[Application ID*]]="","",IF([@[Data Check]]&lt;&gt;"OK","Not Evaluated",IF([@GPA]="","Pending",IF([@GPA]&gt;=IFERROR(INDEX(tblCriteria[Minimum GPA],MATCH([@[Criteria Key]],tblCriteria[Criteria Key],0)),999),"Met","Not Met"))))</f>
        <v/>
      </c>
      <c r="P55" s="19">
        <f>IF([@[Application ID*]]="","",IF([@[Data Check]]&lt;&gt;"OK","Not Evaluated",IF([@[Prerequisite Credits]]="","Pending",IF([@[Prerequisite Credits]]&gt;=IFERROR(INDEX(tblCriteria[Minimum Prerequisite Credits],MATCH([@[Criteria Key]],tblCriteria[Criteria Key],0)),999),"Met","Not Met"))))</f>
        <v/>
      </c>
      <c r="Q55" s="19">
        <f>IF([@[Application ID*]]="","",IF([@[Data Check]]&lt;&gt;"OK","Not Evaluated",IF(IFERROR(INDEX(tblCriteria[Test Required],MATCH([@[Criteria Key]],tblCriteria[Criteria Key],0)),"")="No","Not Required",IF([@[Test Status]]="","Pending",IF([@[Test Status]]="Not Submitted","Pending",IF([@[Test Status]]="Waived",IF(IFERROR(INDEX(tblCriteria[Test Waiver Allowed],MATCH([@[Criteria Key]],tblCriteria[Criteria Key],0)),"No")="Yes","Met","Not Met"),IF([@[Test Status]]="Submitted",IF([@[Test Score]]="","Pending",IF([@[Test Score]]&gt;=IFERROR(INDEX(tblCriteria[Minimum Test Score],MATCH([@[Criteria Key]],tblCriteria[Criteria Key],0)),999),"Met","Not Met")),"Pending"))))))</f>
        <v/>
      </c>
      <c r="R55" s="19">
        <f>IF([@[Application ID*]]="","",IF([@[Data Check]]&lt;&gt;"OK","Not Evaluated",IF(IFERROR(INDEX(tblCriteria[Essay Required],MATCH([@[Criteria Key]],tblCriteria[Criteria Key],0)),"")="No","Not Required",IF([@[Essay Status]]="Complete","Met",IF(OR([@[Essay Status]]="",[@[Essay Status]]="Incomplete",[@[Essay Status]]="Not Submitted"),"Pending","Pending")))))</f>
        <v/>
      </c>
      <c r="S55" s="19">
        <f>IF([@[Application ID*]]="","",IF([@[Data Check]]&lt;&gt;"OK","Not Evaluated",IF(IFERROR(INDEX(tblCriteria[References Required],MATCH([@[Criteria Key]],tblCriteria[Criteria Key],0)),0)=0,"Not Required",IF([@[References Received]]="","Pending",IF([@[References Received]]&gt;=IFERROR(INDEX(tblCriteria[References Required],MATCH([@[Criteria Key]],tblCriteria[Criteria Key],0)),99),"Met","Pending")))))</f>
        <v/>
      </c>
      <c r="T55" s="19">
        <f>IF([@[Application ID*]]="","",IF([@[Data Check]]&lt;&gt;"OK","Not Evaluated",IF(IFERROR(INDEX(tblCriteria[Transcript Required],MATCH([@[Criteria Key]],tblCriteria[Criteria Key],0)),"")="No","Not Required",IF([@[Transcript Status]]="Complete","Met",IF(OR([@[Transcript Status]]="",[@[Transcript Status]]="Incomplete",[@[Transcript Status]]="Not Received"),"Pending","Pending")))))</f>
        <v/>
      </c>
      <c r="U55" s="19">
        <f>IF([@[Application ID*]]="","",IF([@[Data Check]]&lt;&gt;"OK","Needs Data",IF(COUNTIF([@[GPA Check]:[Transcript Check]],"Not Met")&gt;0,"Not Eligible",IF(COUNTIF([@[GPA Check]:[Transcript Check]],"Pending")&gt;0,"Incomplete","Eligible"))))</f>
        <v/>
      </c>
      <c r="V55" s="20" t="n"/>
      <c r="W55" s="16" t="n"/>
    </row>
    <row r="56" ht="27" customHeight="1">
      <c r="A56" s="15" t="n"/>
      <c r="B56" s="15" t="n"/>
      <c r="C56" s="15" t="n"/>
      <c r="D56" s="15" t="n"/>
      <c r="E56" s="16" t="n"/>
      <c r="F56" s="17" t="n"/>
      <c r="G56" s="15" t="n"/>
      <c r="H56" s="15" t="n"/>
      <c r="I56" s="36" t="n"/>
      <c r="J56" s="15" t="n"/>
      <c r="K56" s="15" t="n"/>
      <c r="L56" s="15" t="n"/>
      <c r="M56" s="19">
        <f>IF([@[Application ID*]]="","",IF(OR([@[Program*]]="",[@[Entry Term*]]=""),"",[@[Program*]]&amp;"|"&amp;[@[Entry Term*]]))</f>
        <v/>
      </c>
      <c r="N56" s="19">
        <f>IF([@[Application ID*]]="","",IF(COUNTIF(tblReview[Application ID*],[@[Application ID*]])&gt;1,"Duplicate Application ID",IF(OR([@[Program*]]="",[@[Entry Term*]]=""),"Missing Program or Entry Term",IF([@[Submitted Date*]]="","Missing Submitted Date",IF(COUNTIFS(tblCriteria[Criteria Key],[@[Criteria Key]],tblCriteria[Active],"Yes")&lt;&gt;1,"Criteria Missing or Inactive","OK")))))</f>
        <v/>
      </c>
      <c r="O56" s="19">
        <f>IF([@[Application ID*]]="","",IF([@[Data Check]]&lt;&gt;"OK","Not Evaluated",IF([@GPA]="","Pending",IF([@GPA]&gt;=IFERROR(INDEX(tblCriteria[Minimum GPA],MATCH([@[Criteria Key]],tblCriteria[Criteria Key],0)),999),"Met","Not Met"))))</f>
        <v/>
      </c>
      <c r="P56" s="19">
        <f>IF([@[Application ID*]]="","",IF([@[Data Check]]&lt;&gt;"OK","Not Evaluated",IF([@[Prerequisite Credits]]="","Pending",IF([@[Prerequisite Credits]]&gt;=IFERROR(INDEX(tblCriteria[Minimum Prerequisite Credits],MATCH([@[Criteria Key]],tblCriteria[Criteria Key],0)),999),"Met","Not Met"))))</f>
        <v/>
      </c>
      <c r="Q56" s="19">
        <f>IF([@[Application ID*]]="","",IF([@[Data Check]]&lt;&gt;"OK","Not Evaluated",IF(IFERROR(INDEX(tblCriteria[Test Required],MATCH([@[Criteria Key]],tblCriteria[Criteria Key],0)),"")="No","Not Required",IF([@[Test Status]]="","Pending",IF([@[Test Status]]="Not Submitted","Pending",IF([@[Test Status]]="Waived",IF(IFERROR(INDEX(tblCriteria[Test Waiver Allowed],MATCH([@[Criteria Key]],tblCriteria[Criteria Key],0)),"No")="Yes","Met","Not Met"),IF([@[Test Status]]="Submitted",IF([@[Test Score]]="","Pending",IF([@[Test Score]]&gt;=IFERROR(INDEX(tblCriteria[Minimum Test Score],MATCH([@[Criteria Key]],tblCriteria[Criteria Key],0)),999),"Met","Not Met")),"Pending"))))))</f>
        <v/>
      </c>
      <c r="R56" s="19">
        <f>IF([@[Application ID*]]="","",IF([@[Data Check]]&lt;&gt;"OK","Not Evaluated",IF(IFERROR(INDEX(tblCriteria[Essay Required],MATCH([@[Criteria Key]],tblCriteria[Criteria Key],0)),"")="No","Not Required",IF([@[Essay Status]]="Complete","Met",IF(OR([@[Essay Status]]="",[@[Essay Status]]="Incomplete",[@[Essay Status]]="Not Submitted"),"Pending","Pending")))))</f>
        <v/>
      </c>
      <c r="S56" s="19">
        <f>IF([@[Application ID*]]="","",IF([@[Data Check]]&lt;&gt;"OK","Not Evaluated",IF(IFERROR(INDEX(tblCriteria[References Required],MATCH([@[Criteria Key]],tblCriteria[Criteria Key],0)),0)=0,"Not Required",IF([@[References Received]]="","Pending",IF([@[References Received]]&gt;=IFERROR(INDEX(tblCriteria[References Required],MATCH([@[Criteria Key]],tblCriteria[Criteria Key],0)),99),"Met","Pending")))))</f>
        <v/>
      </c>
      <c r="T56" s="19">
        <f>IF([@[Application ID*]]="","",IF([@[Data Check]]&lt;&gt;"OK","Not Evaluated",IF(IFERROR(INDEX(tblCriteria[Transcript Required],MATCH([@[Criteria Key]],tblCriteria[Criteria Key],0)),"")="No","Not Required",IF([@[Transcript Status]]="Complete","Met",IF(OR([@[Transcript Status]]="",[@[Transcript Status]]="Incomplete",[@[Transcript Status]]="Not Received"),"Pending","Pending")))))</f>
        <v/>
      </c>
      <c r="U56" s="19">
        <f>IF([@[Application ID*]]="","",IF([@[Data Check]]&lt;&gt;"OK","Needs Data",IF(COUNTIF([@[GPA Check]:[Transcript Check]],"Not Met")&gt;0,"Not Eligible",IF(COUNTIF([@[GPA Check]:[Transcript Check]],"Pending")&gt;0,"Incomplete","Eligible"))))</f>
        <v/>
      </c>
      <c r="V56" s="20" t="n"/>
      <c r="W56" s="16" t="n"/>
    </row>
    <row r="57" ht="27" customHeight="1">
      <c r="A57" s="15" t="n"/>
      <c r="B57" s="15" t="n"/>
      <c r="C57" s="15" t="n"/>
      <c r="D57" s="15" t="n"/>
      <c r="E57" s="16" t="n"/>
      <c r="F57" s="17" t="n"/>
      <c r="G57" s="15" t="n"/>
      <c r="H57" s="15" t="n"/>
      <c r="I57" s="36" t="n"/>
      <c r="J57" s="15" t="n"/>
      <c r="K57" s="15" t="n"/>
      <c r="L57" s="15" t="n"/>
      <c r="M57" s="19">
        <f>IF([@[Application ID*]]="","",IF(OR([@[Program*]]="",[@[Entry Term*]]=""),"",[@[Program*]]&amp;"|"&amp;[@[Entry Term*]]))</f>
        <v/>
      </c>
      <c r="N57" s="19">
        <f>IF([@[Application ID*]]="","",IF(COUNTIF(tblReview[Application ID*],[@[Application ID*]])&gt;1,"Duplicate Application ID",IF(OR([@[Program*]]="",[@[Entry Term*]]=""),"Missing Program or Entry Term",IF([@[Submitted Date*]]="","Missing Submitted Date",IF(COUNTIFS(tblCriteria[Criteria Key],[@[Criteria Key]],tblCriteria[Active],"Yes")&lt;&gt;1,"Criteria Missing or Inactive","OK")))))</f>
        <v/>
      </c>
      <c r="O57" s="19">
        <f>IF([@[Application ID*]]="","",IF([@[Data Check]]&lt;&gt;"OK","Not Evaluated",IF([@GPA]="","Pending",IF([@GPA]&gt;=IFERROR(INDEX(tblCriteria[Minimum GPA],MATCH([@[Criteria Key]],tblCriteria[Criteria Key],0)),999),"Met","Not Met"))))</f>
        <v/>
      </c>
      <c r="P57" s="19">
        <f>IF([@[Application ID*]]="","",IF([@[Data Check]]&lt;&gt;"OK","Not Evaluated",IF([@[Prerequisite Credits]]="","Pending",IF([@[Prerequisite Credits]]&gt;=IFERROR(INDEX(tblCriteria[Minimum Prerequisite Credits],MATCH([@[Criteria Key]],tblCriteria[Criteria Key],0)),999),"Met","Not Met"))))</f>
        <v/>
      </c>
      <c r="Q57" s="19">
        <f>IF([@[Application ID*]]="","",IF([@[Data Check]]&lt;&gt;"OK","Not Evaluated",IF(IFERROR(INDEX(tblCriteria[Test Required],MATCH([@[Criteria Key]],tblCriteria[Criteria Key],0)),"")="No","Not Required",IF([@[Test Status]]="","Pending",IF([@[Test Status]]="Not Submitted","Pending",IF([@[Test Status]]="Waived",IF(IFERROR(INDEX(tblCriteria[Test Waiver Allowed],MATCH([@[Criteria Key]],tblCriteria[Criteria Key],0)),"No")="Yes","Met","Not Met"),IF([@[Test Status]]="Submitted",IF([@[Test Score]]="","Pending",IF([@[Test Score]]&gt;=IFERROR(INDEX(tblCriteria[Minimum Test Score],MATCH([@[Criteria Key]],tblCriteria[Criteria Key],0)),999),"Met","Not Met")),"Pending"))))))</f>
        <v/>
      </c>
      <c r="R57" s="19">
        <f>IF([@[Application ID*]]="","",IF([@[Data Check]]&lt;&gt;"OK","Not Evaluated",IF(IFERROR(INDEX(tblCriteria[Essay Required],MATCH([@[Criteria Key]],tblCriteria[Criteria Key],0)),"")="No","Not Required",IF([@[Essay Status]]="Complete","Met",IF(OR([@[Essay Status]]="",[@[Essay Status]]="Incomplete",[@[Essay Status]]="Not Submitted"),"Pending","Pending")))))</f>
        <v/>
      </c>
      <c r="S57" s="19">
        <f>IF([@[Application ID*]]="","",IF([@[Data Check]]&lt;&gt;"OK","Not Evaluated",IF(IFERROR(INDEX(tblCriteria[References Required],MATCH([@[Criteria Key]],tblCriteria[Criteria Key],0)),0)=0,"Not Required",IF([@[References Received]]="","Pending",IF([@[References Received]]&gt;=IFERROR(INDEX(tblCriteria[References Required],MATCH([@[Criteria Key]],tblCriteria[Criteria Key],0)),99),"Met","Pending")))))</f>
        <v/>
      </c>
      <c r="T57" s="19">
        <f>IF([@[Application ID*]]="","",IF([@[Data Check]]&lt;&gt;"OK","Not Evaluated",IF(IFERROR(INDEX(tblCriteria[Transcript Required],MATCH([@[Criteria Key]],tblCriteria[Criteria Key],0)),"")="No","Not Required",IF([@[Transcript Status]]="Complete","Met",IF(OR([@[Transcript Status]]="",[@[Transcript Status]]="Incomplete",[@[Transcript Status]]="Not Received"),"Pending","Pending")))))</f>
        <v/>
      </c>
      <c r="U57" s="19">
        <f>IF([@[Application ID*]]="","",IF([@[Data Check]]&lt;&gt;"OK","Needs Data",IF(COUNTIF([@[GPA Check]:[Transcript Check]],"Not Met")&gt;0,"Not Eligible",IF(COUNTIF([@[GPA Check]:[Transcript Check]],"Pending")&gt;0,"Incomplete","Eligible"))))</f>
        <v/>
      </c>
      <c r="V57" s="20" t="n"/>
      <c r="W57" s="16" t="n"/>
    </row>
    <row r="58" ht="27" customHeight="1">
      <c r="A58" s="15" t="n"/>
      <c r="B58" s="15" t="n"/>
      <c r="C58" s="15" t="n"/>
      <c r="D58" s="15" t="n"/>
      <c r="E58" s="16" t="n"/>
      <c r="F58" s="17" t="n"/>
      <c r="G58" s="15" t="n"/>
      <c r="H58" s="15" t="n"/>
      <c r="I58" s="36" t="n"/>
      <c r="J58" s="15" t="n"/>
      <c r="K58" s="15" t="n"/>
      <c r="L58" s="15" t="n"/>
      <c r="M58" s="19">
        <f>IF([@[Application ID*]]="","",IF(OR([@[Program*]]="",[@[Entry Term*]]=""),"",[@[Program*]]&amp;"|"&amp;[@[Entry Term*]]))</f>
        <v/>
      </c>
      <c r="N58" s="19">
        <f>IF([@[Application ID*]]="","",IF(COUNTIF(tblReview[Application ID*],[@[Application ID*]])&gt;1,"Duplicate Application ID",IF(OR([@[Program*]]="",[@[Entry Term*]]=""),"Missing Program or Entry Term",IF([@[Submitted Date*]]="","Missing Submitted Date",IF(COUNTIFS(tblCriteria[Criteria Key],[@[Criteria Key]],tblCriteria[Active],"Yes")&lt;&gt;1,"Criteria Missing or Inactive","OK")))))</f>
        <v/>
      </c>
      <c r="O58" s="19">
        <f>IF([@[Application ID*]]="","",IF([@[Data Check]]&lt;&gt;"OK","Not Evaluated",IF([@GPA]="","Pending",IF([@GPA]&gt;=IFERROR(INDEX(tblCriteria[Minimum GPA],MATCH([@[Criteria Key]],tblCriteria[Criteria Key],0)),999),"Met","Not Met"))))</f>
        <v/>
      </c>
      <c r="P58" s="19">
        <f>IF([@[Application ID*]]="","",IF([@[Data Check]]&lt;&gt;"OK","Not Evaluated",IF([@[Prerequisite Credits]]="","Pending",IF([@[Prerequisite Credits]]&gt;=IFERROR(INDEX(tblCriteria[Minimum Prerequisite Credits],MATCH([@[Criteria Key]],tblCriteria[Criteria Key],0)),999),"Met","Not Met"))))</f>
        <v/>
      </c>
      <c r="Q58" s="19">
        <f>IF([@[Application ID*]]="","",IF([@[Data Check]]&lt;&gt;"OK","Not Evaluated",IF(IFERROR(INDEX(tblCriteria[Test Required],MATCH([@[Criteria Key]],tblCriteria[Criteria Key],0)),"")="No","Not Required",IF([@[Test Status]]="","Pending",IF([@[Test Status]]="Not Submitted","Pending",IF([@[Test Status]]="Waived",IF(IFERROR(INDEX(tblCriteria[Test Waiver Allowed],MATCH([@[Criteria Key]],tblCriteria[Criteria Key],0)),"No")="Yes","Met","Not Met"),IF([@[Test Status]]="Submitted",IF([@[Test Score]]="","Pending",IF([@[Test Score]]&gt;=IFERROR(INDEX(tblCriteria[Minimum Test Score],MATCH([@[Criteria Key]],tblCriteria[Criteria Key],0)),999),"Met","Not Met")),"Pending"))))))</f>
        <v/>
      </c>
      <c r="R58" s="19">
        <f>IF([@[Application ID*]]="","",IF([@[Data Check]]&lt;&gt;"OK","Not Evaluated",IF(IFERROR(INDEX(tblCriteria[Essay Required],MATCH([@[Criteria Key]],tblCriteria[Criteria Key],0)),"")="No","Not Required",IF([@[Essay Status]]="Complete","Met",IF(OR([@[Essay Status]]="",[@[Essay Status]]="Incomplete",[@[Essay Status]]="Not Submitted"),"Pending","Pending")))))</f>
        <v/>
      </c>
      <c r="S58" s="19">
        <f>IF([@[Application ID*]]="","",IF([@[Data Check]]&lt;&gt;"OK","Not Evaluated",IF(IFERROR(INDEX(tblCriteria[References Required],MATCH([@[Criteria Key]],tblCriteria[Criteria Key],0)),0)=0,"Not Required",IF([@[References Received]]="","Pending",IF([@[References Received]]&gt;=IFERROR(INDEX(tblCriteria[References Required],MATCH([@[Criteria Key]],tblCriteria[Criteria Key],0)),99),"Met","Pending")))))</f>
        <v/>
      </c>
      <c r="T58" s="19">
        <f>IF([@[Application ID*]]="","",IF([@[Data Check]]&lt;&gt;"OK","Not Evaluated",IF(IFERROR(INDEX(tblCriteria[Transcript Required],MATCH([@[Criteria Key]],tblCriteria[Criteria Key],0)),"")="No","Not Required",IF([@[Transcript Status]]="Complete","Met",IF(OR([@[Transcript Status]]="",[@[Transcript Status]]="Incomplete",[@[Transcript Status]]="Not Received"),"Pending","Pending")))))</f>
        <v/>
      </c>
      <c r="U58" s="19">
        <f>IF([@[Application ID*]]="","",IF([@[Data Check]]&lt;&gt;"OK","Needs Data",IF(COUNTIF([@[GPA Check]:[Transcript Check]],"Not Met")&gt;0,"Not Eligible",IF(COUNTIF([@[GPA Check]:[Transcript Check]],"Pending")&gt;0,"Incomplete","Eligible"))))</f>
        <v/>
      </c>
      <c r="V58" s="20" t="n"/>
      <c r="W58" s="16" t="n"/>
    </row>
    <row r="59" ht="27" customHeight="1">
      <c r="A59" s="15" t="n"/>
      <c r="B59" s="15" t="n"/>
      <c r="C59" s="15" t="n"/>
      <c r="D59" s="15" t="n"/>
      <c r="E59" s="16" t="n"/>
      <c r="F59" s="17" t="n"/>
      <c r="G59" s="15" t="n"/>
      <c r="H59" s="15" t="n"/>
      <c r="I59" s="36" t="n"/>
      <c r="J59" s="15" t="n"/>
      <c r="K59" s="15" t="n"/>
      <c r="L59" s="15" t="n"/>
      <c r="M59" s="19">
        <f>IF([@[Application ID*]]="","",IF(OR([@[Program*]]="",[@[Entry Term*]]=""),"",[@[Program*]]&amp;"|"&amp;[@[Entry Term*]]))</f>
        <v/>
      </c>
      <c r="N59" s="19">
        <f>IF([@[Application ID*]]="","",IF(COUNTIF(tblReview[Application ID*],[@[Application ID*]])&gt;1,"Duplicate Application ID",IF(OR([@[Program*]]="",[@[Entry Term*]]=""),"Missing Program or Entry Term",IF([@[Submitted Date*]]="","Missing Submitted Date",IF(COUNTIFS(tblCriteria[Criteria Key],[@[Criteria Key]],tblCriteria[Active],"Yes")&lt;&gt;1,"Criteria Missing or Inactive","OK")))))</f>
        <v/>
      </c>
      <c r="O59" s="19">
        <f>IF([@[Application ID*]]="","",IF([@[Data Check]]&lt;&gt;"OK","Not Evaluated",IF([@GPA]="","Pending",IF([@GPA]&gt;=IFERROR(INDEX(tblCriteria[Minimum GPA],MATCH([@[Criteria Key]],tblCriteria[Criteria Key],0)),999),"Met","Not Met"))))</f>
        <v/>
      </c>
      <c r="P59" s="19">
        <f>IF([@[Application ID*]]="","",IF([@[Data Check]]&lt;&gt;"OK","Not Evaluated",IF([@[Prerequisite Credits]]="","Pending",IF([@[Prerequisite Credits]]&gt;=IFERROR(INDEX(tblCriteria[Minimum Prerequisite Credits],MATCH([@[Criteria Key]],tblCriteria[Criteria Key],0)),999),"Met","Not Met"))))</f>
        <v/>
      </c>
      <c r="Q59" s="19">
        <f>IF([@[Application ID*]]="","",IF([@[Data Check]]&lt;&gt;"OK","Not Evaluated",IF(IFERROR(INDEX(tblCriteria[Test Required],MATCH([@[Criteria Key]],tblCriteria[Criteria Key],0)),"")="No","Not Required",IF([@[Test Status]]="","Pending",IF([@[Test Status]]="Not Submitted","Pending",IF([@[Test Status]]="Waived",IF(IFERROR(INDEX(tblCriteria[Test Waiver Allowed],MATCH([@[Criteria Key]],tblCriteria[Criteria Key],0)),"No")="Yes","Met","Not Met"),IF([@[Test Status]]="Submitted",IF([@[Test Score]]="","Pending",IF([@[Test Score]]&gt;=IFERROR(INDEX(tblCriteria[Minimum Test Score],MATCH([@[Criteria Key]],tblCriteria[Criteria Key],0)),999),"Met","Not Met")),"Pending"))))))</f>
        <v/>
      </c>
      <c r="R59" s="19">
        <f>IF([@[Application ID*]]="","",IF([@[Data Check]]&lt;&gt;"OK","Not Evaluated",IF(IFERROR(INDEX(tblCriteria[Essay Required],MATCH([@[Criteria Key]],tblCriteria[Criteria Key],0)),"")="No","Not Required",IF([@[Essay Status]]="Complete","Met",IF(OR([@[Essay Status]]="",[@[Essay Status]]="Incomplete",[@[Essay Status]]="Not Submitted"),"Pending","Pending")))))</f>
        <v/>
      </c>
      <c r="S59" s="19">
        <f>IF([@[Application ID*]]="","",IF([@[Data Check]]&lt;&gt;"OK","Not Evaluated",IF(IFERROR(INDEX(tblCriteria[References Required],MATCH([@[Criteria Key]],tblCriteria[Criteria Key],0)),0)=0,"Not Required",IF([@[References Received]]="","Pending",IF([@[References Received]]&gt;=IFERROR(INDEX(tblCriteria[References Required],MATCH([@[Criteria Key]],tblCriteria[Criteria Key],0)),99),"Met","Pending")))))</f>
        <v/>
      </c>
      <c r="T59" s="19">
        <f>IF([@[Application ID*]]="","",IF([@[Data Check]]&lt;&gt;"OK","Not Evaluated",IF(IFERROR(INDEX(tblCriteria[Transcript Required],MATCH([@[Criteria Key]],tblCriteria[Criteria Key],0)),"")="No","Not Required",IF([@[Transcript Status]]="Complete","Met",IF(OR([@[Transcript Status]]="",[@[Transcript Status]]="Incomplete",[@[Transcript Status]]="Not Received"),"Pending","Pending")))))</f>
        <v/>
      </c>
      <c r="U59" s="19">
        <f>IF([@[Application ID*]]="","",IF([@[Data Check]]&lt;&gt;"OK","Needs Data",IF(COUNTIF([@[GPA Check]:[Transcript Check]],"Not Met")&gt;0,"Not Eligible",IF(COUNTIF([@[GPA Check]:[Transcript Check]],"Pending")&gt;0,"Incomplete","Eligible"))))</f>
        <v/>
      </c>
      <c r="V59" s="20" t="n"/>
      <c r="W59" s="16" t="n"/>
    </row>
    <row r="60" ht="27" customHeight="1">
      <c r="A60" s="15" t="n"/>
      <c r="B60" s="15" t="n"/>
      <c r="C60" s="15" t="n"/>
      <c r="D60" s="15" t="n"/>
      <c r="E60" s="16" t="n"/>
      <c r="F60" s="17" t="n"/>
      <c r="G60" s="15" t="n"/>
      <c r="H60" s="15" t="n"/>
      <c r="I60" s="36" t="n"/>
      <c r="J60" s="15" t="n"/>
      <c r="K60" s="15" t="n"/>
      <c r="L60" s="15" t="n"/>
      <c r="M60" s="19">
        <f>IF([@[Application ID*]]="","",IF(OR([@[Program*]]="",[@[Entry Term*]]=""),"",[@[Program*]]&amp;"|"&amp;[@[Entry Term*]]))</f>
        <v/>
      </c>
      <c r="N60" s="19">
        <f>IF([@[Application ID*]]="","",IF(COUNTIF(tblReview[Application ID*],[@[Application ID*]])&gt;1,"Duplicate Application ID",IF(OR([@[Program*]]="",[@[Entry Term*]]=""),"Missing Program or Entry Term",IF([@[Submitted Date*]]="","Missing Submitted Date",IF(COUNTIFS(tblCriteria[Criteria Key],[@[Criteria Key]],tblCriteria[Active],"Yes")&lt;&gt;1,"Criteria Missing or Inactive","OK")))))</f>
        <v/>
      </c>
      <c r="O60" s="19">
        <f>IF([@[Application ID*]]="","",IF([@[Data Check]]&lt;&gt;"OK","Not Evaluated",IF([@GPA]="","Pending",IF([@GPA]&gt;=IFERROR(INDEX(tblCriteria[Minimum GPA],MATCH([@[Criteria Key]],tblCriteria[Criteria Key],0)),999),"Met","Not Met"))))</f>
        <v/>
      </c>
      <c r="P60" s="19">
        <f>IF([@[Application ID*]]="","",IF([@[Data Check]]&lt;&gt;"OK","Not Evaluated",IF([@[Prerequisite Credits]]="","Pending",IF([@[Prerequisite Credits]]&gt;=IFERROR(INDEX(tblCriteria[Minimum Prerequisite Credits],MATCH([@[Criteria Key]],tblCriteria[Criteria Key],0)),999),"Met","Not Met"))))</f>
        <v/>
      </c>
      <c r="Q60" s="19">
        <f>IF([@[Application ID*]]="","",IF([@[Data Check]]&lt;&gt;"OK","Not Evaluated",IF(IFERROR(INDEX(tblCriteria[Test Required],MATCH([@[Criteria Key]],tblCriteria[Criteria Key],0)),"")="No","Not Required",IF([@[Test Status]]="","Pending",IF([@[Test Status]]="Not Submitted","Pending",IF([@[Test Status]]="Waived",IF(IFERROR(INDEX(tblCriteria[Test Waiver Allowed],MATCH([@[Criteria Key]],tblCriteria[Criteria Key],0)),"No")="Yes","Met","Not Met"),IF([@[Test Status]]="Submitted",IF([@[Test Score]]="","Pending",IF([@[Test Score]]&gt;=IFERROR(INDEX(tblCriteria[Minimum Test Score],MATCH([@[Criteria Key]],tblCriteria[Criteria Key],0)),999),"Met","Not Met")),"Pending"))))))</f>
        <v/>
      </c>
      <c r="R60" s="19">
        <f>IF([@[Application ID*]]="","",IF([@[Data Check]]&lt;&gt;"OK","Not Evaluated",IF(IFERROR(INDEX(tblCriteria[Essay Required],MATCH([@[Criteria Key]],tblCriteria[Criteria Key],0)),"")="No","Not Required",IF([@[Essay Status]]="Complete","Met",IF(OR([@[Essay Status]]="",[@[Essay Status]]="Incomplete",[@[Essay Status]]="Not Submitted"),"Pending","Pending")))))</f>
        <v/>
      </c>
      <c r="S60" s="19">
        <f>IF([@[Application ID*]]="","",IF([@[Data Check]]&lt;&gt;"OK","Not Evaluated",IF(IFERROR(INDEX(tblCriteria[References Required],MATCH([@[Criteria Key]],tblCriteria[Criteria Key],0)),0)=0,"Not Required",IF([@[References Received]]="","Pending",IF([@[References Received]]&gt;=IFERROR(INDEX(tblCriteria[References Required],MATCH([@[Criteria Key]],tblCriteria[Criteria Key],0)),99),"Met","Pending")))))</f>
        <v/>
      </c>
      <c r="T60" s="19">
        <f>IF([@[Application ID*]]="","",IF([@[Data Check]]&lt;&gt;"OK","Not Evaluated",IF(IFERROR(INDEX(tblCriteria[Transcript Required],MATCH([@[Criteria Key]],tblCriteria[Criteria Key],0)),"")="No","Not Required",IF([@[Transcript Status]]="Complete","Met",IF(OR([@[Transcript Status]]="",[@[Transcript Status]]="Incomplete",[@[Transcript Status]]="Not Received"),"Pending","Pending")))))</f>
        <v/>
      </c>
      <c r="U60" s="19">
        <f>IF([@[Application ID*]]="","",IF([@[Data Check]]&lt;&gt;"OK","Needs Data",IF(COUNTIF([@[GPA Check]:[Transcript Check]],"Not Met")&gt;0,"Not Eligible",IF(COUNTIF([@[GPA Check]:[Transcript Check]],"Pending")&gt;0,"Incomplete","Eligible"))))</f>
        <v/>
      </c>
      <c r="V60" s="20" t="n"/>
      <c r="W60" s="16" t="n"/>
    </row>
    <row r="61" ht="27" customHeight="1">
      <c r="A61" s="15" t="n"/>
      <c r="B61" s="15" t="n"/>
      <c r="C61" s="15" t="n"/>
      <c r="D61" s="15" t="n"/>
      <c r="E61" s="16" t="n"/>
      <c r="F61" s="17" t="n"/>
      <c r="G61" s="15" t="n"/>
      <c r="H61" s="15" t="n"/>
      <c r="I61" s="36" t="n"/>
      <c r="J61" s="15" t="n"/>
      <c r="K61" s="15" t="n"/>
      <c r="L61" s="15" t="n"/>
      <c r="M61" s="19">
        <f>IF([@[Application ID*]]="","",IF(OR([@[Program*]]="",[@[Entry Term*]]=""),"",[@[Program*]]&amp;"|"&amp;[@[Entry Term*]]))</f>
        <v/>
      </c>
      <c r="N61" s="19">
        <f>IF([@[Application ID*]]="","",IF(COUNTIF(tblReview[Application ID*],[@[Application ID*]])&gt;1,"Duplicate Application ID",IF(OR([@[Program*]]="",[@[Entry Term*]]=""),"Missing Program or Entry Term",IF([@[Submitted Date*]]="","Missing Submitted Date",IF(COUNTIFS(tblCriteria[Criteria Key],[@[Criteria Key]],tblCriteria[Active],"Yes")&lt;&gt;1,"Criteria Missing or Inactive","OK")))))</f>
        <v/>
      </c>
      <c r="O61" s="19">
        <f>IF([@[Application ID*]]="","",IF([@[Data Check]]&lt;&gt;"OK","Not Evaluated",IF([@GPA]="","Pending",IF([@GPA]&gt;=IFERROR(INDEX(tblCriteria[Minimum GPA],MATCH([@[Criteria Key]],tblCriteria[Criteria Key],0)),999),"Met","Not Met"))))</f>
        <v/>
      </c>
      <c r="P61" s="19">
        <f>IF([@[Application ID*]]="","",IF([@[Data Check]]&lt;&gt;"OK","Not Evaluated",IF([@[Prerequisite Credits]]="","Pending",IF([@[Prerequisite Credits]]&gt;=IFERROR(INDEX(tblCriteria[Minimum Prerequisite Credits],MATCH([@[Criteria Key]],tblCriteria[Criteria Key],0)),999),"Met","Not Met"))))</f>
        <v/>
      </c>
      <c r="Q61" s="19">
        <f>IF([@[Application ID*]]="","",IF([@[Data Check]]&lt;&gt;"OK","Not Evaluated",IF(IFERROR(INDEX(tblCriteria[Test Required],MATCH([@[Criteria Key]],tblCriteria[Criteria Key],0)),"")="No","Not Required",IF([@[Test Status]]="","Pending",IF([@[Test Status]]="Not Submitted","Pending",IF([@[Test Status]]="Waived",IF(IFERROR(INDEX(tblCriteria[Test Waiver Allowed],MATCH([@[Criteria Key]],tblCriteria[Criteria Key],0)),"No")="Yes","Met","Not Met"),IF([@[Test Status]]="Submitted",IF([@[Test Score]]="","Pending",IF([@[Test Score]]&gt;=IFERROR(INDEX(tblCriteria[Minimum Test Score],MATCH([@[Criteria Key]],tblCriteria[Criteria Key],0)),999),"Met","Not Met")),"Pending"))))))</f>
        <v/>
      </c>
      <c r="R61" s="19">
        <f>IF([@[Application ID*]]="","",IF([@[Data Check]]&lt;&gt;"OK","Not Evaluated",IF(IFERROR(INDEX(tblCriteria[Essay Required],MATCH([@[Criteria Key]],tblCriteria[Criteria Key],0)),"")="No","Not Required",IF([@[Essay Status]]="Complete","Met",IF(OR([@[Essay Status]]="",[@[Essay Status]]="Incomplete",[@[Essay Status]]="Not Submitted"),"Pending","Pending")))))</f>
        <v/>
      </c>
      <c r="S61" s="19">
        <f>IF([@[Application ID*]]="","",IF([@[Data Check]]&lt;&gt;"OK","Not Evaluated",IF(IFERROR(INDEX(tblCriteria[References Required],MATCH([@[Criteria Key]],tblCriteria[Criteria Key],0)),0)=0,"Not Required",IF([@[References Received]]="","Pending",IF([@[References Received]]&gt;=IFERROR(INDEX(tblCriteria[References Required],MATCH([@[Criteria Key]],tblCriteria[Criteria Key],0)),99),"Met","Pending")))))</f>
        <v/>
      </c>
      <c r="T61" s="19">
        <f>IF([@[Application ID*]]="","",IF([@[Data Check]]&lt;&gt;"OK","Not Evaluated",IF(IFERROR(INDEX(tblCriteria[Transcript Required],MATCH([@[Criteria Key]],tblCriteria[Criteria Key],0)),"")="No","Not Required",IF([@[Transcript Status]]="Complete","Met",IF(OR([@[Transcript Status]]="",[@[Transcript Status]]="Incomplete",[@[Transcript Status]]="Not Received"),"Pending","Pending")))))</f>
        <v/>
      </c>
      <c r="U61" s="19">
        <f>IF([@[Application ID*]]="","",IF([@[Data Check]]&lt;&gt;"OK","Needs Data",IF(COUNTIF([@[GPA Check]:[Transcript Check]],"Not Met")&gt;0,"Not Eligible",IF(COUNTIF([@[GPA Check]:[Transcript Check]],"Pending")&gt;0,"Incomplete","Eligible"))))</f>
        <v/>
      </c>
      <c r="V61" s="20" t="n"/>
      <c r="W61" s="16" t="n"/>
    </row>
    <row r="62" ht="27" customHeight="1">
      <c r="A62" s="15" t="n"/>
      <c r="B62" s="15" t="n"/>
      <c r="C62" s="15" t="n"/>
      <c r="D62" s="15" t="n"/>
      <c r="E62" s="16" t="n"/>
      <c r="F62" s="17" t="n"/>
      <c r="G62" s="15" t="n"/>
      <c r="H62" s="15" t="n"/>
      <c r="I62" s="36" t="n"/>
      <c r="J62" s="15" t="n"/>
      <c r="K62" s="15" t="n"/>
      <c r="L62" s="15" t="n"/>
      <c r="M62" s="19">
        <f>IF([@[Application ID*]]="","",IF(OR([@[Program*]]="",[@[Entry Term*]]=""),"",[@[Program*]]&amp;"|"&amp;[@[Entry Term*]]))</f>
        <v/>
      </c>
      <c r="N62" s="19">
        <f>IF([@[Application ID*]]="","",IF(COUNTIF(tblReview[Application ID*],[@[Application ID*]])&gt;1,"Duplicate Application ID",IF(OR([@[Program*]]="",[@[Entry Term*]]=""),"Missing Program or Entry Term",IF([@[Submitted Date*]]="","Missing Submitted Date",IF(COUNTIFS(tblCriteria[Criteria Key],[@[Criteria Key]],tblCriteria[Active],"Yes")&lt;&gt;1,"Criteria Missing or Inactive","OK")))))</f>
        <v/>
      </c>
      <c r="O62" s="19">
        <f>IF([@[Application ID*]]="","",IF([@[Data Check]]&lt;&gt;"OK","Not Evaluated",IF([@GPA]="","Pending",IF([@GPA]&gt;=IFERROR(INDEX(tblCriteria[Minimum GPA],MATCH([@[Criteria Key]],tblCriteria[Criteria Key],0)),999),"Met","Not Met"))))</f>
        <v/>
      </c>
      <c r="P62" s="19">
        <f>IF([@[Application ID*]]="","",IF([@[Data Check]]&lt;&gt;"OK","Not Evaluated",IF([@[Prerequisite Credits]]="","Pending",IF([@[Prerequisite Credits]]&gt;=IFERROR(INDEX(tblCriteria[Minimum Prerequisite Credits],MATCH([@[Criteria Key]],tblCriteria[Criteria Key],0)),999),"Met","Not Met"))))</f>
        <v/>
      </c>
      <c r="Q62" s="19">
        <f>IF([@[Application ID*]]="","",IF([@[Data Check]]&lt;&gt;"OK","Not Evaluated",IF(IFERROR(INDEX(tblCriteria[Test Required],MATCH([@[Criteria Key]],tblCriteria[Criteria Key],0)),"")="No","Not Required",IF([@[Test Status]]="","Pending",IF([@[Test Status]]="Not Submitted","Pending",IF([@[Test Status]]="Waived",IF(IFERROR(INDEX(tblCriteria[Test Waiver Allowed],MATCH([@[Criteria Key]],tblCriteria[Criteria Key],0)),"No")="Yes","Met","Not Met"),IF([@[Test Status]]="Submitted",IF([@[Test Score]]="","Pending",IF([@[Test Score]]&gt;=IFERROR(INDEX(tblCriteria[Minimum Test Score],MATCH([@[Criteria Key]],tblCriteria[Criteria Key],0)),999),"Met","Not Met")),"Pending"))))))</f>
        <v/>
      </c>
      <c r="R62" s="19">
        <f>IF([@[Application ID*]]="","",IF([@[Data Check]]&lt;&gt;"OK","Not Evaluated",IF(IFERROR(INDEX(tblCriteria[Essay Required],MATCH([@[Criteria Key]],tblCriteria[Criteria Key],0)),"")="No","Not Required",IF([@[Essay Status]]="Complete","Met",IF(OR([@[Essay Status]]="",[@[Essay Status]]="Incomplete",[@[Essay Status]]="Not Submitted"),"Pending","Pending")))))</f>
        <v/>
      </c>
      <c r="S62" s="19">
        <f>IF([@[Application ID*]]="","",IF([@[Data Check]]&lt;&gt;"OK","Not Evaluated",IF(IFERROR(INDEX(tblCriteria[References Required],MATCH([@[Criteria Key]],tblCriteria[Criteria Key],0)),0)=0,"Not Required",IF([@[References Received]]="","Pending",IF([@[References Received]]&gt;=IFERROR(INDEX(tblCriteria[References Required],MATCH([@[Criteria Key]],tblCriteria[Criteria Key],0)),99),"Met","Pending")))))</f>
        <v/>
      </c>
      <c r="T62" s="19">
        <f>IF([@[Application ID*]]="","",IF([@[Data Check]]&lt;&gt;"OK","Not Evaluated",IF(IFERROR(INDEX(tblCriteria[Transcript Required],MATCH([@[Criteria Key]],tblCriteria[Criteria Key],0)),"")="No","Not Required",IF([@[Transcript Status]]="Complete","Met",IF(OR([@[Transcript Status]]="",[@[Transcript Status]]="Incomplete",[@[Transcript Status]]="Not Received"),"Pending","Pending")))))</f>
        <v/>
      </c>
      <c r="U62" s="19">
        <f>IF([@[Application ID*]]="","",IF([@[Data Check]]&lt;&gt;"OK","Needs Data",IF(COUNTIF([@[GPA Check]:[Transcript Check]],"Not Met")&gt;0,"Not Eligible",IF(COUNTIF([@[GPA Check]:[Transcript Check]],"Pending")&gt;0,"Incomplete","Eligible"))))</f>
        <v/>
      </c>
      <c r="V62" s="20" t="n"/>
      <c r="W62" s="16" t="n"/>
    </row>
    <row r="63" ht="27" customHeight="1">
      <c r="A63" s="15" t="n"/>
      <c r="B63" s="15" t="n"/>
      <c r="C63" s="15" t="n"/>
      <c r="D63" s="15" t="n"/>
      <c r="E63" s="16" t="n"/>
      <c r="F63" s="17" t="n"/>
      <c r="G63" s="15" t="n"/>
      <c r="H63" s="15" t="n"/>
      <c r="I63" s="36" t="n"/>
      <c r="J63" s="15" t="n"/>
      <c r="K63" s="15" t="n"/>
      <c r="L63" s="15" t="n"/>
      <c r="M63" s="19">
        <f>IF([@[Application ID*]]="","",IF(OR([@[Program*]]="",[@[Entry Term*]]=""),"",[@[Program*]]&amp;"|"&amp;[@[Entry Term*]]))</f>
        <v/>
      </c>
      <c r="N63" s="19">
        <f>IF([@[Application ID*]]="","",IF(COUNTIF(tblReview[Application ID*],[@[Application ID*]])&gt;1,"Duplicate Application ID",IF(OR([@[Program*]]="",[@[Entry Term*]]=""),"Missing Program or Entry Term",IF([@[Submitted Date*]]="","Missing Submitted Date",IF(COUNTIFS(tblCriteria[Criteria Key],[@[Criteria Key]],tblCriteria[Active],"Yes")&lt;&gt;1,"Criteria Missing or Inactive","OK")))))</f>
        <v/>
      </c>
      <c r="O63" s="19">
        <f>IF([@[Application ID*]]="","",IF([@[Data Check]]&lt;&gt;"OK","Not Evaluated",IF([@GPA]="","Pending",IF([@GPA]&gt;=IFERROR(INDEX(tblCriteria[Minimum GPA],MATCH([@[Criteria Key]],tblCriteria[Criteria Key],0)),999),"Met","Not Met"))))</f>
        <v/>
      </c>
      <c r="P63" s="19">
        <f>IF([@[Application ID*]]="","",IF([@[Data Check]]&lt;&gt;"OK","Not Evaluated",IF([@[Prerequisite Credits]]="","Pending",IF([@[Prerequisite Credits]]&gt;=IFERROR(INDEX(tblCriteria[Minimum Prerequisite Credits],MATCH([@[Criteria Key]],tblCriteria[Criteria Key],0)),999),"Met","Not Met"))))</f>
        <v/>
      </c>
      <c r="Q63" s="19">
        <f>IF([@[Application ID*]]="","",IF([@[Data Check]]&lt;&gt;"OK","Not Evaluated",IF(IFERROR(INDEX(tblCriteria[Test Required],MATCH([@[Criteria Key]],tblCriteria[Criteria Key],0)),"")="No","Not Required",IF([@[Test Status]]="","Pending",IF([@[Test Status]]="Not Submitted","Pending",IF([@[Test Status]]="Waived",IF(IFERROR(INDEX(tblCriteria[Test Waiver Allowed],MATCH([@[Criteria Key]],tblCriteria[Criteria Key],0)),"No")="Yes","Met","Not Met"),IF([@[Test Status]]="Submitted",IF([@[Test Score]]="","Pending",IF([@[Test Score]]&gt;=IFERROR(INDEX(tblCriteria[Minimum Test Score],MATCH([@[Criteria Key]],tblCriteria[Criteria Key],0)),999),"Met","Not Met")),"Pending"))))))</f>
        <v/>
      </c>
      <c r="R63" s="19">
        <f>IF([@[Application ID*]]="","",IF([@[Data Check]]&lt;&gt;"OK","Not Evaluated",IF(IFERROR(INDEX(tblCriteria[Essay Required],MATCH([@[Criteria Key]],tblCriteria[Criteria Key],0)),"")="No","Not Required",IF([@[Essay Status]]="Complete","Met",IF(OR([@[Essay Status]]="",[@[Essay Status]]="Incomplete",[@[Essay Status]]="Not Submitted"),"Pending","Pending")))))</f>
        <v/>
      </c>
      <c r="S63" s="19">
        <f>IF([@[Application ID*]]="","",IF([@[Data Check]]&lt;&gt;"OK","Not Evaluated",IF(IFERROR(INDEX(tblCriteria[References Required],MATCH([@[Criteria Key]],tblCriteria[Criteria Key],0)),0)=0,"Not Required",IF([@[References Received]]="","Pending",IF([@[References Received]]&gt;=IFERROR(INDEX(tblCriteria[References Required],MATCH([@[Criteria Key]],tblCriteria[Criteria Key],0)),99),"Met","Pending")))))</f>
        <v/>
      </c>
      <c r="T63" s="19">
        <f>IF([@[Application ID*]]="","",IF([@[Data Check]]&lt;&gt;"OK","Not Evaluated",IF(IFERROR(INDEX(tblCriteria[Transcript Required],MATCH([@[Criteria Key]],tblCriteria[Criteria Key],0)),"")="No","Not Required",IF([@[Transcript Status]]="Complete","Met",IF(OR([@[Transcript Status]]="",[@[Transcript Status]]="Incomplete",[@[Transcript Status]]="Not Received"),"Pending","Pending")))))</f>
        <v/>
      </c>
      <c r="U63" s="19">
        <f>IF([@[Application ID*]]="","",IF([@[Data Check]]&lt;&gt;"OK","Needs Data",IF(COUNTIF([@[GPA Check]:[Transcript Check]],"Not Met")&gt;0,"Not Eligible",IF(COUNTIF([@[GPA Check]:[Transcript Check]],"Pending")&gt;0,"Incomplete","Eligible"))))</f>
        <v/>
      </c>
      <c r="V63" s="20" t="n"/>
      <c r="W63" s="16" t="n"/>
    </row>
    <row r="64" ht="27" customHeight="1">
      <c r="A64" s="15" t="n"/>
      <c r="B64" s="15" t="n"/>
      <c r="C64" s="15" t="n"/>
      <c r="D64" s="15" t="n"/>
      <c r="E64" s="16" t="n"/>
      <c r="F64" s="17" t="n"/>
      <c r="G64" s="15" t="n"/>
      <c r="H64" s="15" t="n"/>
      <c r="I64" s="36" t="n"/>
      <c r="J64" s="15" t="n"/>
      <c r="K64" s="15" t="n"/>
      <c r="L64" s="15" t="n"/>
      <c r="M64" s="19">
        <f>IF([@[Application ID*]]="","",IF(OR([@[Program*]]="",[@[Entry Term*]]=""),"",[@[Program*]]&amp;"|"&amp;[@[Entry Term*]]))</f>
        <v/>
      </c>
      <c r="N64" s="19">
        <f>IF([@[Application ID*]]="","",IF(COUNTIF(tblReview[Application ID*],[@[Application ID*]])&gt;1,"Duplicate Application ID",IF(OR([@[Program*]]="",[@[Entry Term*]]=""),"Missing Program or Entry Term",IF([@[Submitted Date*]]="","Missing Submitted Date",IF(COUNTIFS(tblCriteria[Criteria Key],[@[Criteria Key]],tblCriteria[Active],"Yes")&lt;&gt;1,"Criteria Missing or Inactive","OK")))))</f>
        <v/>
      </c>
      <c r="O64" s="19">
        <f>IF([@[Application ID*]]="","",IF([@[Data Check]]&lt;&gt;"OK","Not Evaluated",IF([@GPA]="","Pending",IF([@GPA]&gt;=IFERROR(INDEX(tblCriteria[Minimum GPA],MATCH([@[Criteria Key]],tblCriteria[Criteria Key],0)),999),"Met","Not Met"))))</f>
        <v/>
      </c>
      <c r="P64" s="19">
        <f>IF([@[Application ID*]]="","",IF([@[Data Check]]&lt;&gt;"OK","Not Evaluated",IF([@[Prerequisite Credits]]="","Pending",IF([@[Prerequisite Credits]]&gt;=IFERROR(INDEX(tblCriteria[Minimum Prerequisite Credits],MATCH([@[Criteria Key]],tblCriteria[Criteria Key],0)),999),"Met","Not Met"))))</f>
        <v/>
      </c>
      <c r="Q64" s="19">
        <f>IF([@[Application ID*]]="","",IF([@[Data Check]]&lt;&gt;"OK","Not Evaluated",IF(IFERROR(INDEX(tblCriteria[Test Required],MATCH([@[Criteria Key]],tblCriteria[Criteria Key],0)),"")="No","Not Required",IF([@[Test Status]]="","Pending",IF([@[Test Status]]="Not Submitted","Pending",IF([@[Test Status]]="Waived",IF(IFERROR(INDEX(tblCriteria[Test Waiver Allowed],MATCH([@[Criteria Key]],tblCriteria[Criteria Key],0)),"No")="Yes","Met","Not Met"),IF([@[Test Status]]="Submitted",IF([@[Test Score]]="","Pending",IF([@[Test Score]]&gt;=IFERROR(INDEX(tblCriteria[Minimum Test Score],MATCH([@[Criteria Key]],tblCriteria[Criteria Key],0)),999),"Met","Not Met")),"Pending"))))))</f>
        <v/>
      </c>
      <c r="R64" s="19">
        <f>IF([@[Application ID*]]="","",IF([@[Data Check]]&lt;&gt;"OK","Not Evaluated",IF(IFERROR(INDEX(tblCriteria[Essay Required],MATCH([@[Criteria Key]],tblCriteria[Criteria Key],0)),"")="No","Not Required",IF([@[Essay Status]]="Complete","Met",IF(OR([@[Essay Status]]="",[@[Essay Status]]="Incomplete",[@[Essay Status]]="Not Submitted"),"Pending","Pending")))))</f>
        <v/>
      </c>
      <c r="S64" s="19">
        <f>IF([@[Application ID*]]="","",IF([@[Data Check]]&lt;&gt;"OK","Not Evaluated",IF(IFERROR(INDEX(tblCriteria[References Required],MATCH([@[Criteria Key]],tblCriteria[Criteria Key],0)),0)=0,"Not Required",IF([@[References Received]]="","Pending",IF([@[References Received]]&gt;=IFERROR(INDEX(tblCriteria[References Required],MATCH([@[Criteria Key]],tblCriteria[Criteria Key],0)),99),"Met","Pending")))))</f>
        <v/>
      </c>
      <c r="T64" s="19">
        <f>IF([@[Application ID*]]="","",IF([@[Data Check]]&lt;&gt;"OK","Not Evaluated",IF(IFERROR(INDEX(tblCriteria[Transcript Required],MATCH([@[Criteria Key]],tblCriteria[Criteria Key],0)),"")="No","Not Required",IF([@[Transcript Status]]="Complete","Met",IF(OR([@[Transcript Status]]="",[@[Transcript Status]]="Incomplete",[@[Transcript Status]]="Not Received"),"Pending","Pending")))))</f>
        <v/>
      </c>
      <c r="U64" s="19">
        <f>IF([@[Application ID*]]="","",IF([@[Data Check]]&lt;&gt;"OK","Needs Data",IF(COUNTIF([@[GPA Check]:[Transcript Check]],"Not Met")&gt;0,"Not Eligible",IF(COUNTIF([@[GPA Check]:[Transcript Check]],"Pending")&gt;0,"Incomplete","Eligible"))))</f>
        <v/>
      </c>
      <c r="V64" s="20" t="n"/>
      <c r="W64" s="16" t="n"/>
    </row>
    <row r="65" ht="27" customHeight="1">
      <c r="A65" s="15" t="n"/>
      <c r="B65" s="15" t="n"/>
      <c r="C65" s="15" t="n"/>
      <c r="D65" s="15" t="n"/>
      <c r="E65" s="16" t="n"/>
      <c r="F65" s="17" t="n"/>
      <c r="G65" s="15" t="n"/>
      <c r="H65" s="15" t="n"/>
      <c r="I65" s="36" t="n"/>
      <c r="J65" s="15" t="n"/>
      <c r="K65" s="15" t="n"/>
      <c r="L65" s="15" t="n"/>
      <c r="M65" s="19">
        <f>IF([@[Application ID*]]="","",IF(OR([@[Program*]]="",[@[Entry Term*]]=""),"",[@[Program*]]&amp;"|"&amp;[@[Entry Term*]]))</f>
        <v/>
      </c>
      <c r="N65" s="19">
        <f>IF([@[Application ID*]]="","",IF(COUNTIF(tblReview[Application ID*],[@[Application ID*]])&gt;1,"Duplicate Application ID",IF(OR([@[Program*]]="",[@[Entry Term*]]=""),"Missing Program or Entry Term",IF([@[Submitted Date*]]="","Missing Submitted Date",IF(COUNTIFS(tblCriteria[Criteria Key],[@[Criteria Key]],tblCriteria[Active],"Yes")&lt;&gt;1,"Criteria Missing or Inactive","OK")))))</f>
        <v/>
      </c>
      <c r="O65" s="19">
        <f>IF([@[Application ID*]]="","",IF([@[Data Check]]&lt;&gt;"OK","Not Evaluated",IF([@GPA]="","Pending",IF([@GPA]&gt;=IFERROR(INDEX(tblCriteria[Minimum GPA],MATCH([@[Criteria Key]],tblCriteria[Criteria Key],0)),999),"Met","Not Met"))))</f>
        <v/>
      </c>
      <c r="P65" s="19">
        <f>IF([@[Application ID*]]="","",IF([@[Data Check]]&lt;&gt;"OK","Not Evaluated",IF([@[Prerequisite Credits]]="","Pending",IF([@[Prerequisite Credits]]&gt;=IFERROR(INDEX(tblCriteria[Minimum Prerequisite Credits],MATCH([@[Criteria Key]],tblCriteria[Criteria Key],0)),999),"Met","Not Met"))))</f>
        <v/>
      </c>
      <c r="Q65" s="19">
        <f>IF([@[Application ID*]]="","",IF([@[Data Check]]&lt;&gt;"OK","Not Evaluated",IF(IFERROR(INDEX(tblCriteria[Test Required],MATCH([@[Criteria Key]],tblCriteria[Criteria Key],0)),"")="No","Not Required",IF([@[Test Status]]="","Pending",IF([@[Test Status]]="Not Submitted","Pending",IF([@[Test Status]]="Waived",IF(IFERROR(INDEX(tblCriteria[Test Waiver Allowed],MATCH([@[Criteria Key]],tblCriteria[Criteria Key],0)),"No")="Yes","Met","Not Met"),IF([@[Test Status]]="Submitted",IF([@[Test Score]]="","Pending",IF([@[Test Score]]&gt;=IFERROR(INDEX(tblCriteria[Minimum Test Score],MATCH([@[Criteria Key]],tblCriteria[Criteria Key],0)),999),"Met","Not Met")),"Pending"))))))</f>
        <v/>
      </c>
      <c r="R65" s="19">
        <f>IF([@[Application ID*]]="","",IF([@[Data Check]]&lt;&gt;"OK","Not Evaluated",IF(IFERROR(INDEX(tblCriteria[Essay Required],MATCH([@[Criteria Key]],tblCriteria[Criteria Key],0)),"")="No","Not Required",IF([@[Essay Status]]="Complete","Met",IF(OR([@[Essay Status]]="",[@[Essay Status]]="Incomplete",[@[Essay Status]]="Not Submitted"),"Pending","Pending")))))</f>
        <v/>
      </c>
      <c r="S65" s="19">
        <f>IF([@[Application ID*]]="","",IF([@[Data Check]]&lt;&gt;"OK","Not Evaluated",IF(IFERROR(INDEX(tblCriteria[References Required],MATCH([@[Criteria Key]],tblCriteria[Criteria Key],0)),0)=0,"Not Required",IF([@[References Received]]="","Pending",IF([@[References Received]]&gt;=IFERROR(INDEX(tblCriteria[References Required],MATCH([@[Criteria Key]],tblCriteria[Criteria Key],0)),99),"Met","Pending")))))</f>
        <v/>
      </c>
      <c r="T65" s="19">
        <f>IF([@[Application ID*]]="","",IF([@[Data Check]]&lt;&gt;"OK","Not Evaluated",IF(IFERROR(INDEX(tblCriteria[Transcript Required],MATCH([@[Criteria Key]],tblCriteria[Criteria Key],0)),"")="No","Not Required",IF([@[Transcript Status]]="Complete","Met",IF(OR([@[Transcript Status]]="",[@[Transcript Status]]="Incomplete",[@[Transcript Status]]="Not Received"),"Pending","Pending")))))</f>
        <v/>
      </c>
      <c r="U65" s="19">
        <f>IF([@[Application ID*]]="","",IF([@[Data Check]]&lt;&gt;"OK","Needs Data",IF(COUNTIF([@[GPA Check]:[Transcript Check]],"Not Met")&gt;0,"Not Eligible",IF(COUNTIF([@[GPA Check]:[Transcript Check]],"Pending")&gt;0,"Incomplete","Eligible"))))</f>
        <v/>
      </c>
      <c r="V65" s="20" t="n"/>
      <c r="W65" s="16" t="n"/>
    </row>
    <row r="66" ht="27" customHeight="1">
      <c r="A66" s="15" t="n"/>
      <c r="B66" s="15" t="n"/>
      <c r="C66" s="15" t="n"/>
      <c r="D66" s="15" t="n"/>
      <c r="E66" s="16" t="n"/>
      <c r="F66" s="17" t="n"/>
      <c r="G66" s="15" t="n"/>
      <c r="H66" s="15" t="n"/>
      <c r="I66" s="36" t="n"/>
      <c r="J66" s="15" t="n"/>
      <c r="K66" s="15" t="n"/>
      <c r="L66" s="15" t="n"/>
      <c r="M66" s="19">
        <f>IF([@[Application ID*]]="","",IF(OR([@[Program*]]="",[@[Entry Term*]]=""),"",[@[Program*]]&amp;"|"&amp;[@[Entry Term*]]))</f>
        <v/>
      </c>
      <c r="N66" s="19">
        <f>IF([@[Application ID*]]="","",IF(COUNTIF(tblReview[Application ID*],[@[Application ID*]])&gt;1,"Duplicate Application ID",IF(OR([@[Program*]]="",[@[Entry Term*]]=""),"Missing Program or Entry Term",IF([@[Submitted Date*]]="","Missing Submitted Date",IF(COUNTIFS(tblCriteria[Criteria Key],[@[Criteria Key]],tblCriteria[Active],"Yes")&lt;&gt;1,"Criteria Missing or Inactive","OK")))))</f>
        <v/>
      </c>
      <c r="O66" s="19">
        <f>IF([@[Application ID*]]="","",IF([@[Data Check]]&lt;&gt;"OK","Not Evaluated",IF([@GPA]="","Pending",IF([@GPA]&gt;=IFERROR(INDEX(tblCriteria[Minimum GPA],MATCH([@[Criteria Key]],tblCriteria[Criteria Key],0)),999),"Met","Not Met"))))</f>
        <v/>
      </c>
      <c r="P66" s="19">
        <f>IF([@[Application ID*]]="","",IF([@[Data Check]]&lt;&gt;"OK","Not Evaluated",IF([@[Prerequisite Credits]]="","Pending",IF([@[Prerequisite Credits]]&gt;=IFERROR(INDEX(tblCriteria[Minimum Prerequisite Credits],MATCH([@[Criteria Key]],tblCriteria[Criteria Key],0)),999),"Met","Not Met"))))</f>
        <v/>
      </c>
      <c r="Q66" s="19">
        <f>IF([@[Application ID*]]="","",IF([@[Data Check]]&lt;&gt;"OK","Not Evaluated",IF(IFERROR(INDEX(tblCriteria[Test Required],MATCH([@[Criteria Key]],tblCriteria[Criteria Key],0)),"")="No","Not Required",IF([@[Test Status]]="","Pending",IF([@[Test Status]]="Not Submitted","Pending",IF([@[Test Status]]="Waived",IF(IFERROR(INDEX(tblCriteria[Test Waiver Allowed],MATCH([@[Criteria Key]],tblCriteria[Criteria Key],0)),"No")="Yes","Met","Not Met"),IF([@[Test Status]]="Submitted",IF([@[Test Score]]="","Pending",IF([@[Test Score]]&gt;=IFERROR(INDEX(tblCriteria[Minimum Test Score],MATCH([@[Criteria Key]],tblCriteria[Criteria Key],0)),999),"Met","Not Met")),"Pending"))))))</f>
        <v/>
      </c>
      <c r="R66" s="19">
        <f>IF([@[Application ID*]]="","",IF([@[Data Check]]&lt;&gt;"OK","Not Evaluated",IF(IFERROR(INDEX(tblCriteria[Essay Required],MATCH([@[Criteria Key]],tblCriteria[Criteria Key],0)),"")="No","Not Required",IF([@[Essay Status]]="Complete","Met",IF(OR([@[Essay Status]]="",[@[Essay Status]]="Incomplete",[@[Essay Status]]="Not Submitted"),"Pending","Pending")))))</f>
        <v/>
      </c>
      <c r="S66" s="19">
        <f>IF([@[Application ID*]]="","",IF([@[Data Check]]&lt;&gt;"OK","Not Evaluated",IF(IFERROR(INDEX(tblCriteria[References Required],MATCH([@[Criteria Key]],tblCriteria[Criteria Key],0)),0)=0,"Not Required",IF([@[References Received]]="","Pending",IF([@[References Received]]&gt;=IFERROR(INDEX(tblCriteria[References Required],MATCH([@[Criteria Key]],tblCriteria[Criteria Key],0)),99),"Met","Pending")))))</f>
        <v/>
      </c>
      <c r="T66" s="19">
        <f>IF([@[Application ID*]]="","",IF([@[Data Check]]&lt;&gt;"OK","Not Evaluated",IF(IFERROR(INDEX(tblCriteria[Transcript Required],MATCH([@[Criteria Key]],tblCriteria[Criteria Key],0)),"")="No","Not Required",IF([@[Transcript Status]]="Complete","Met",IF(OR([@[Transcript Status]]="",[@[Transcript Status]]="Incomplete",[@[Transcript Status]]="Not Received"),"Pending","Pending")))))</f>
        <v/>
      </c>
      <c r="U66" s="19">
        <f>IF([@[Application ID*]]="","",IF([@[Data Check]]&lt;&gt;"OK","Needs Data",IF(COUNTIF([@[GPA Check]:[Transcript Check]],"Not Met")&gt;0,"Not Eligible",IF(COUNTIF([@[GPA Check]:[Transcript Check]],"Pending")&gt;0,"Incomplete","Eligible"))))</f>
        <v/>
      </c>
      <c r="V66" s="20" t="n"/>
      <c r="W66" s="16" t="n"/>
    </row>
    <row r="67" ht="27" customHeight="1">
      <c r="A67" s="15" t="n"/>
      <c r="B67" s="15" t="n"/>
      <c r="C67" s="15" t="n"/>
      <c r="D67" s="15" t="n"/>
      <c r="E67" s="16" t="n"/>
      <c r="F67" s="17" t="n"/>
      <c r="G67" s="15" t="n"/>
      <c r="H67" s="15" t="n"/>
      <c r="I67" s="36" t="n"/>
      <c r="J67" s="15" t="n"/>
      <c r="K67" s="15" t="n"/>
      <c r="L67" s="15" t="n"/>
      <c r="M67" s="19">
        <f>IF([@[Application ID*]]="","",IF(OR([@[Program*]]="",[@[Entry Term*]]=""),"",[@[Program*]]&amp;"|"&amp;[@[Entry Term*]]))</f>
        <v/>
      </c>
      <c r="N67" s="19">
        <f>IF([@[Application ID*]]="","",IF(COUNTIF(tblReview[Application ID*],[@[Application ID*]])&gt;1,"Duplicate Application ID",IF(OR([@[Program*]]="",[@[Entry Term*]]=""),"Missing Program or Entry Term",IF([@[Submitted Date*]]="","Missing Submitted Date",IF(COUNTIFS(tblCriteria[Criteria Key],[@[Criteria Key]],tblCriteria[Active],"Yes")&lt;&gt;1,"Criteria Missing or Inactive","OK")))))</f>
        <v/>
      </c>
      <c r="O67" s="19">
        <f>IF([@[Application ID*]]="","",IF([@[Data Check]]&lt;&gt;"OK","Not Evaluated",IF([@GPA]="","Pending",IF([@GPA]&gt;=IFERROR(INDEX(tblCriteria[Minimum GPA],MATCH([@[Criteria Key]],tblCriteria[Criteria Key],0)),999),"Met","Not Met"))))</f>
        <v/>
      </c>
      <c r="P67" s="19">
        <f>IF([@[Application ID*]]="","",IF([@[Data Check]]&lt;&gt;"OK","Not Evaluated",IF([@[Prerequisite Credits]]="","Pending",IF([@[Prerequisite Credits]]&gt;=IFERROR(INDEX(tblCriteria[Minimum Prerequisite Credits],MATCH([@[Criteria Key]],tblCriteria[Criteria Key],0)),999),"Met","Not Met"))))</f>
        <v/>
      </c>
      <c r="Q67" s="19">
        <f>IF([@[Application ID*]]="","",IF([@[Data Check]]&lt;&gt;"OK","Not Evaluated",IF(IFERROR(INDEX(tblCriteria[Test Required],MATCH([@[Criteria Key]],tblCriteria[Criteria Key],0)),"")="No","Not Required",IF([@[Test Status]]="","Pending",IF([@[Test Status]]="Not Submitted","Pending",IF([@[Test Status]]="Waived",IF(IFERROR(INDEX(tblCriteria[Test Waiver Allowed],MATCH([@[Criteria Key]],tblCriteria[Criteria Key],0)),"No")="Yes","Met","Not Met"),IF([@[Test Status]]="Submitted",IF([@[Test Score]]="","Pending",IF([@[Test Score]]&gt;=IFERROR(INDEX(tblCriteria[Minimum Test Score],MATCH([@[Criteria Key]],tblCriteria[Criteria Key],0)),999),"Met","Not Met")),"Pending"))))))</f>
        <v/>
      </c>
      <c r="R67" s="19">
        <f>IF([@[Application ID*]]="","",IF([@[Data Check]]&lt;&gt;"OK","Not Evaluated",IF(IFERROR(INDEX(tblCriteria[Essay Required],MATCH([@[Criteria Key]],tblCriteria[Criteria Key],0)),"")="No","Not Required",IF([@[Essay Status]]="Complete","Met",IF(OR([@[Essay Status]]="",[@[Essay Status]]="Incomplete",[@[Essay Status]]="Not Submitted"),"Pending","Pending")))))</f>
        <v/>
      </c>
      <c r="S67" s="19">
        <f>IF([@[Application ID*]]="","",IF([@[Data Check]]&lt;&gt;"OK","Not Evaluated",IF(IFERROR(INDEX(tblCriteria[References Required],MATCH([@[Criteria Key]],tblCriteria[Criteria Key],0)),0)=0,"Not Required",IF([@[References Received]]="","Pending",IF([@[References Received]]&gt;=IFERROR(INDEX(tblCriteria[References Required],MATCH([@[Criteria Key]],tblCriteria[Criteria Key],0)),99),"Met","Pending")))))</f>
        <v/>
      </c>
      <c r="T67" s="19">
        <f>IF([@[Application ID*]]="","",IF([@[Data Check]]&lt;&gt;"OK","Not Evaluated",IF(IFERROR(INDEX(tblCriteria[Transcript Required],MATCH([@[Criteria Key]],tblCriteria[Criteria Key],0)),"")="No","Not Required",IF([@[Transcript Status]]="Complete","Met",IF(OR([@[Transcript Status]]="",[@[Transcript Status]]="Incomplete",[@[Transcript Status]]="Not Received"),"Pending","Pending")))))</f>
        <v/>
      </c>
      <c r="U67" s="19">
        <f>IF([@[Application ID*]]="","",IF([@[Data Check]]&lt;&gt;"OK","Needs Data",IF(COUNTIF([@[GPA Check]:[Transcript Check]],"Not Met")&gt;0,"Not Eligible",IF(COUNTIF([@[GPA Check]:[Transcript Check]],"Pending")&gt;0,"Incomplete","Eligible"))))</f>
        <v/>
      </c>
      <c r="V67" s="20" t="n"/>
      <c r="W67" s="16" t="n"/>
    </row>
    <row r="68" ht="27" customHeight="1">
      <c r="A68" s="15" t="n"/>
      <c r="B68" s="15" t="n"/>
      <c r="C68" s="15" t="n"/>
      <c r="D68" s="15" t="n"/>
      <c r="E68" s="16" t="n"/>
      <c r="F68" s="17" t="n"/>
      <c r="G68" s="15" t="n"/>
      <c r="H68" s="15" t="n"/>
      <c r="I68" s="36" t="n"/>
      <c r="J68" s="15" t="n"/>
      <c r="K68" s="15" t="n"/>
      <c r="L68" s="15" t="n"/>
      <c r="M68" s="19">
        <f>IF([@[Application ID*]]="","",IF(OR([@[Program*]]="",[@[Entry Term*]]=""),"",[@[Program*]]&amp;"|"&amp;[@[Entry Term*]]))</f>
        <v/>
      </c>
      <c r="N68" s="19">
        <f>IF([@[Application ID*]]="","",IF(COUNTIF(tblReview[Application ID*],[@[Application ID*]])&gt;1,"Duplicate Application ID",IF(OR([@[Program*]]="",[@[Entry Term*]]=""),"Missing Program or Entry Term",IF([@[Submitted Date*]]="","Missing Submitted Date",IF(COUNTIFS(tblCriteria[Criteria Key],[@[Criteria Key]],tblCriteria[Active],"Yes")&lt;&gt;1,"Criteria Missing or Inactive","OK")))))</f>
        <v/>
      </c>
      <c r="O68" s="19">
        <f>IF([@[Application ID*]]="","",IF([@[Data Check]]&lt;&gt;"OK","Not Evaluated",IF([@GPA]="","Pending",IF([@GPA]&gt;=IFERROR(INDEX(tblCriteria[Minimum GPA],MATCH([@[Criteria Key]],tblCriteria[Criteria Key],0)),999),"Met","Not Met"))))</f>
        <v/>
      </c>
      <c r="P68" s="19">
        <f>IF([@[Application ID*]]="","",IF([@[Data Check]]&lt;&gt;"OK","Not Evaluated",IF([@[Prerequisite Credits]]="","Pending",IF([@[Prerequisite Credits]]&gt;=IFERROR(INDEX(tblCriteria[Minimum Prerequisite Credits],MATCH([@[Criteria Key]],tblCriteria[Criteria Key],0)),999),"Met","Not Met"))))</f>
        <v/>
      </c>
      <c r="Q68" s="19">
        <f>IF([@[Application ID*]]="","",IF([@[Data Check]]&lt;&gt;"OK","Not Evaluated",IF(IFERROR(INDEX(tblCriteria[Test Required],MATCH([@[Criteria Key]],tblCriteria[Criteria Key],0)),"")="No","Not Required",IF([@[Test Status]]="","Pending",IF([@[Test Status]]="Not Submitted","Pending",IF([@[Test Status]]="Waived",IF(IFERROR(INDEX(tblCriteria[Test Waiver Allowed],MATCH([@[Criteria Key]],tblCriteria[Criteria Key],0)),"No")="Yes","Met","Not Met"),IF([@[Test Status]]="Submitted",IF([@[Test Score]]="","Pending",IF([@[Test Score]]&gt;=IFERROR(INDEX(tblCriteria[Minimum Test Score],MATCH([@[Criteria Key]],tblCriteria[Criteria Key],0)),999),"Met","Not Met")),"Pending"))))))</f>
        <v/>
      </c>
      <c r="R68" s="19">
        <f>IF([@[Application ID*]]="","",IF([@[Data Check]]&lt;&gt;"OK","Not Evaluated",IF(IFERROR(INDEX(tblCriteria[Essay Required],MATCH([@[Criteria Key]],tblCriteria[Criteria Key],0)),"")="No","Not Required",IF([@[Essay Status]]="Complete","Met",IF(OR([@[Essay Status]]="",[@[Essay Status]]="Incomplete",[@[Essay Status]]="Not Submitted"),"Pending","Pending")))))</f>
        <v/>
      </c>
      <c r="S68" s="19">
        <f>IF([@[Application ID*]]="","",IF([@[Data Check]]&lt;&gt;"OK","Not Evaluated",IF(IFERROR(INDEX(tblCriteria[References Required],MATCH([@[Criteria Key]],tblCriteria[Criteria Key],0)),0)=0,"Not Required",IF([@[References Received]]="","Pending",IF([@[References Received]]&gt;=IFERROR(INDEX(tblCriteria[References Required],MATCH([@[Criteria Key]],tblCriteria[Criteria Key],0)),99),"Met","Pending")))))</f>
        <v/>
      </c>
      <c r="T68" s="19">
        <f>IF([@[Application ID*]]="","",IF([@[Data Check]]&lt;&gt;"OK","Not Evaluated",IF(IFERROR(INDEX(tblCriteria[Transcript Required],MATCH([@[Criteria Key]],tblCriteria[Criteria Key],0)),"")="No","Not Required",IF([@[Transcript Status]]="Complete","Met",IF(OR([@[Transcript Status]]="",[@[Transcript Status]]="Incomplete",[@[Transcript Status]]="Not Received"),"Pending","Pending")))))</f>
        <v/>
      </c>
      <c r="U68" s="19">
        <f>IF([@[Application ID*]]="","",IF([@[Data Check]]&lt;&gt;"OK","Needs Data",IF(COUNTIF([@[GPA Check]:[Transcript Check]],"Not Met")&gt;0,"Not Eligible",IF(COUNTIF([@[GPA Check]:[Transcript Check]],"Pending")&gt;0,"Incomplete","Eligible"))))</f>
        <v/>
      </c>
      <c r="V68" s="20" t="n"/>
      <c r="W68" s="16" t="n"/>
    </row>
    <row r="69" ht="27" customHeight="1">
      <c r="A69" s="15" t="n"/>
      <c r="B69" s="15" t="n"/>
      <c r="C69" s="15" t="n"/>
      <c r="D69" s="15" t="n"/>
      <c r="E69" s="16" t="n"/>
      <c r="F69" s="17" t="n"/>
      <c r="G69" s="15" t="n"/>
      <c r="H69" s="15" t="n"/>
      <c r="I69" s="36" t="n"/>
      <c r="J69" s="15" t="n"/>
      <c r="K69" s="15" t="n"/>
      <c r="L69" s="15" t="n"/>
      <c r="M69" s="19">
        <f>IF([@[Application ID*]]="","",IF(OR([@[Program*]]="",[@[Entry Term*]]=""),"",[@[Program*]]&amp;"|"&amp;[@[Entry Term*]]))</f>
        <v/>
      </c>
      <c r="N69" s="19">
        <f>IF([@[Application ID*]]="","",IF(COUNTIF(tblReview[Application ID*],[@[Application ID*]])&gt;1,"Duplicate Application ID",IF(OR([@[Program*]]="",[@[Entry Term*]]=""),"Missing Program or Entry Term",IF([@[Submitted Date*]]="","Missing Submitted Date",IF(COUNTIFS(tblCriteria[Criteria Key],[@[Criteria Key]],tblCriteria[Active],"Yes")&lt;&gt;1,"Criteria Missing or Inactive","OK")))))</f>
        <v/>
      </c>
      <c r="O69" s="19">
        <f>IF([@[Application ID*]]="","",IF([@[Data Check]]&lt;&gt;"OK","Not Evaluated",IF([@GPA]="","Pending",IF([@GPA]&gt;=IFERROR(INDEX(tblCriteria[Minimum GPA],MATCH([@[Criteria Key]],tblCriteria[Criteria Key],0)),999),"Met","Not Met"))))</f>
        <v/>
      </c>
      <c r="P69" s="19">
        <f>IF([@[Application ID*]]="","",IF([@[Data Check]]&lt;&gt;"OK","Not Evaluated",IF([@[Prerequisite Credits]]="","Pending",IF([@[Prerequisite Credits]]&gt;=IFERROR(INDEX(tblCriteria[Minimum Prerequisite Credits],MATCH([@[Criteria Key]],tblCriteria[Criteria Key],0)),999),"Met","Not Met"))))</f>
        <v/>
      </c>
      <c r="Q69" s="19">
        <f>IF([@[Application ID*]]="","",IF([@[Data Check]]&lt;&gt;"OK","Not Evaluated",IF(IFERROR(INDEX(tblCriteria[Test Required],MATCH([@[Criteria Key]],tblCriteria[Criteria Key],0)),"")="No","Not Required",IF([@[Test Status]]="","Pending",IF([@[Test Status]]="Not Submitted","Pending",IF([@[Test Status]]="Waived",IF(IFERROR(INDEX(tblCriteria[Test Waiver Allowed],MATCH([@[Criteria Key]],tblCriteria[Criteria Key],0)),"No")="Yes","Met","Not Met"),IF([@[Test Status]]="Submitted",IF([@[Test Score]]="","Pending",IF([@[Test Score]]&gt;=IFERROR(INDEX(tblCriteria[Minimum Test Score],MATCH([@[Criteria Key]],tblCriteria[Criteria Key],0)),999),"Met","Not Met")),"Pending"))))))</f>
        <v/>
      </c>
      <c r="R69" s="19">
        <f>IF([@[Application ID*]]="","",IF([@[Data Check]]&lt;&gt;"OK","Not Evaluated",IF(IFERROR(INDEX(tblCriteria[Essay Required],MATCH([@[Criteria Key]],tblCriteria[Criteria Key],0)),"")="No","Not Required",IF([@[Essay Status]]="Complete","Met",IF(OR([@[Essay Status]]="",[@[Essay Status]]="Incomplete",[@[Essay Status]]="Not Submitted"),"Pending","Pending")))))</f>
        <v/>
      </c>
      <c r="S69" s="19">
        <f>IF([@[Application ID*]]="","",IF([@[Data Check]]&lt;&gt;"OK","Not Evaluated",IF(IFERROR(INDEX(tblCriteria[References Required],MATCH([@[Criteria Key]],tblCriteria[Criteria Key],0)),0)=0,"Not Required",IF([@[References Received]]="","Pending",IF([@[References Received]]&gt;=IFERROR(INDEX(tblCriteria[References Required],MATCH([@[Criteria Key]],tblCriteria[Criteria Key],0)),99),"Met","Pending")))))</f>
        <v/>
      </c>
      <c r="T69" s="19">
        <f>IF([@[Application ID*]]="","",IF([@[Data Check]]&lt;&gt;"OK","Not Evaluated",IF(IFERROR(INDEX(tblCriteria[Transcript Required],MATCH([@[Criteria Key]],tblCriteria[Criteria Key],0)),"")="No","Not Required",IF([@[Transcript Status]]="Complete","Met",IF(OR([@[Transcript Status]]="",[@[Transcript Status]]="Incomplete",[@[Transcript Status]]="Not Received"),"Pending","Pending")))))</f>
        <v/>
      </c>
      <c r="U69" s="19">
        <f>IF([@[Application ID*]]="","",IF([@[Data Check]]&lt;&gt;"OK","Needs Data",IF(COUNTIF([@[GPA Check]:[Transcript Check]],"Not Met")&gt;0,"Not Eligible",IF(COUNTIF([@[GPA Check]:[Transcript Check]],"Pending")&gt;0,"Incomplete","Eligible"))))</f>
        <v/>
      </c>
      <c r="V69" s="20" t="n"/>
      <c r="W69" s="16" t="n"/>
    </row>
    <row r="70" ht="27" customHeight="1">
      <c r="A70" s="15" t="n"/>
      <c r="B70" s="15" t="n"/>
      <c r="C70" s="15" t="n"/>
      <c r="D70" s="15" t="n"/>
      <c r="E70" s="16" t="n"/>
      <c r="F70" s="17" t="n"/>
      <c r="G70" s="15" t="n"/>
      <c r="H70" s="15" t="n"/>
      <c r="I70" s="36" t="n"/>
      <c r="J70" s="15" t="n"/>
      <c r="K70" s="15" t="n"/>
      <c r="L70" s="15" t="n"/>
      <c r="M70" s="19">
        <f>IF([@[Application ID*]]="","",IF(OR([@[Program*]]="",[@[Entry Term*]]=""),"",[@[Program*]]&amp;"|"&amp;[@[Entry Term*]]))</f>
        <v/>
      </c>
      <c r="N70" s="19">
        <f>IF([@[Application ID*]]="","",IF(COUNTIF(tblReview[Application ID*],[@[Application ID*]])&gt;1,"Duplicate Application ID",IF(OR([@[Program*]]="",[@[Entry Term*]]=""),"Missing Program or Entry Term",IF([@[Submitted Date*]]="","Missing Submitted Date",IF(COUNTIFS(tblCriteria[Criteria Key],[@[Criteria Key]],tblCriteria[Active],"Yes")&lt;&gt;1,"Criteria Missing or Inactive","OK")))))</f>
        <v/>
      </c>
      <c r="O70" s="19">
        <f>IF([@[Application ID*]]="","",IF([@[Data Check]]&lt;&gt;"OK","Not Evaluated",IF([@GPA]="","Pending",IF([@GPA]&gt;=IFERROR(INDEX(tblCriteria[Minimum GPA],MATCH([@[Criteria Key]],tblCriteria[Criteria Key],0)),999),"Met","Not Met"))))</f>
        <v/>
      </c>
      <c r="P70" s="19">
        <f>IF([@[Application ID*]]="","",IF([@[Data Check]]&lt;&gt;"OK","Not Evaluated",IF([@[Prerequisite Credits]]="","Pending",IF([@[Prerequisite Credits]]&gt;=IFERROR(INDEX(tblCriteria[Minimum Prerequisite Credits],MATCH([@[Criteria Key]],tblCriteria[Criteria Key],0)),999),"Met","Not Met"))))</f>
        <v/>
      </c>
      <c r="Q70" s="19">
        <f>IF([@[Application ID*]]="","",IF([@[Data Check]]&lt;&gt;"OK","Not Evaluated",IF(IFERROR(INDEX(tblCriteria[Test Required],MATCH([@[Criteria Key]],tblCriteria[Criteria Key],0)),"")="No","Not Required",IF([@[Test Status]]="","Pending",IF([@[Test Status]]="Not Submitted","Pending",IF([@[Test Status]]="Waived",IF(IFERROR(INDEX(tblCriteria[Test Waiver Allowed],MATCH([@[Criteria Key]],tblCriteria[Criteria Key],0)),"No")="Yes","Met","Not Met"),IF([@[Test Status]]="Submitted",IF([@[Test Score]]="","Pending",IF([@[Test Score]]&gt;=IFERROR(INDEX(tblCriteria[Minimum Test Score],MATCH([@[Criteria Key]],tblCriteria[Criteria Key],0)),999),"Met","Not Met")),"Pending"))))))</f>
        <v/>
      </c>
      <c r="R70" s="19">
        <f>IF([@[Application ID*]]="","",IF([@[Data Check]]&lt;&gt;"OK","Not Evaluated",IF(IFERROR(INDEX(tblCriteria[Essay Required],MATCH([@[Criteria Key]],tblCriteria[Criteria Key],0)),"")="No","Not Required",IF([@[Essay Status]]="Complete","Met",IF(OR([@[Essay Status]]="",[@[Essay Status]]="Incomplete",[@[Essay Status]]="Not Submitted"),"Pending","Pending")))))</f>
        <v/>
      </c>
      <c r="S70" s="19">
        <f>IF([@[Application ID*]]="","",IF([@[Data Check]]&lt;&gt;"OK","Not Evaluated",IF(IFERROR(INDEX(tblCriteria[References Required],MATCH([@[Criteria Key]],tblCriteria[Criteria Key],0)),0)=0,"Not Required",IF([@[References Received]]="","Pending",IF([@[References Received]]&gt;=IFERROR(INDEX(tblCriteria[References Required],MATCH([@[Criteria Key]],tblCriteria[Criteria Key],0)),99),"Met","Pending")))))</f>
        <v/>
      </c>
      <c r="T70" s="19">
        <f>IF([@[Application ID*]]="","",IF([@[Data Check]]&lt;&gt;"OK","Not Evaluated",IF(IFERROR(INDEX(tblCriteria[Transcript Required],MATCH([@[Criteria Key]],tblCriteria[Criteria Key],0)),"")="No","Not Required",IF([@[Transcript Status]]="Complete","Met",IF(OR([@[Transcript Status]]="",[@[Transcript Status]]="Incomplete",[@[Transcript Status]]="Not Received"),"Pending","Pending")))))</f>
        <v/>
      </c>
      <c r="U70" s="19">
        <f>IF([@[Application ID*]]="","",IF([@[Data Check]]&lt;&gt;"OK","Needs Data",IF(COUNTIF([@[GPA Check]:[Transcript Check]],"Not Met")&gt;0,"Not Eligible",IF(COUNTIF([@[GPA Check]:[Transcript Check]],"Pending")&gt;0,"Incomplete","Eligible"))))</f>
        <v/>
      </c>
      <c r="V70" s="20" t="n"/>
      <c r="W70" s="16" t="n"/>
    </row>
    <row r="71" ht="27" customHeight="1">
      <c r="A71" s="15" t="n"/>
      <c r="B71" s="15" t="n"/>
      <c r="C71" s="15" t="n"/>
      <c r="D71" s="15" t="n"/>
      <c r="E71" s="16" t="n"/>
      <c r="F71" s="17" t="n"/>
      <c r="G71" s="15" t="n"/>
      <c r="H71" s="15" t="n"/>
      <c r="I71" s="36" t="n"/>
      <c r="J71" s="15" t="n"/>
      <c r="K71" s="15" t="n"/>
      <c r="L71" s="15" t="n"/>
      <c r="M71" s="19">
        <f>IF([@[Application ID*]]="","",IF(OR([@[Program*]]="",[@[Entry Term*]]=""),"",[@[Program*]]&amp;"|"&amp;[@[Entry Term*]]))</f>
        <v/>
      </c>
      <c r="N71" s="19">
        <f>IF([@[Application ID*]]="","",IF(COUNTIF(tblReview[Application ID*],[@[Application ID*]])&gt;1,"Duplicate Application ID",IF(OR([@[Program*]]="",[@[Entry Term*]]=""),"Missing Program or Entry Term",IF([@[Submitted Date*]]="","Missing Submitted Date",IF(COUNTIFS(tblCriteria[Criteria Key],[@[Criteria Key]],tblCriteria[Active],"Yes")&lt;&gt;1,"Criteria Missing or Inactive","OK")))))</f>
        <v/>
      </c>
      <c r="O71" s="19">
        <f>IF([@[Application ID*]]="","",IF([@[Data Check]]&lt;&gt;"OK","Not Evaluated",IF([@GPA]="","Pending",IF([@GPA]&gt;=IFERROR(INDEX(tblCriteria[Minimum GPA],MATCH([@[Criteria Key]],tblCriteria[Criteria Key],0)),999),"Met","Not Met"))))</f>
        <v/>
      </c>
      <c r="P71" s="19">
        <f>IF([@[Application ID*]]="","",IF([@[Data Check]]&lt;&gt;"OK","Not Evaluated",IF([@[Prerequisite Credits]]="","Pending",IF([@[Prerequisite Credits]]&gt;=IFERROR(INDEX(tblCriteria[Minimum Prerequisite Credits],MATCH([@[Criteria Key]],tblCriteria[Criteria Key],0)),999),"Met","Not Met"))))</f>
        <v/>
      </c>
      <c r="Q71" s="19">
        <f>IF([@[Application ID*]]="","",IF([@[Data Check]]&lt;&gt;"OK","Not Evaluated",IF(IFERROR(INDEX(tblCriteria[Test Required],MATCH([@[Criteria Key]],tblCriteria[Criteria Key],0)),"")="No","Not Required",IF([@[Test Status]]="","Pending",IF([@[Test Status]]="Not Submitted","Pending",IF([@[Test Status]]="Waived",IF(IFERROR(INDEX(tblCriteria[Test Waiver Allowed],MATCH([@[Criteria Key]],tblCriteria[Criteria Key],0)),"No")="Yes","Met","Not Met"),IF([@[Test Status]]="Submitted",IF([@[Test Score]]="","Pending",IF([@[Test Score]]&gt;=IFERROR(INDEX(tblCriteria[Minimum Test Score],MATCH([@[Criteria Key]],tblCriteria[Criteria Key],0)),999),"Met","Not Met")),"Pending"))))))</f>
        <v/>
      </c>
      <c r="R71" s="19">
        <f>IF([@[Application ID*]]="","",IF([@[Data Check]]&lt;&gt;"OK","Not Evaluated",IF(IFERROR(INDEX(tblCriteria[Essay Required],MATCH([@[Criteria Key]],tblCriteria[Criteria Key],0)),"")="No","Not Required",IF([@[Essay Status]]="Complete","Met",IF(OR([@[Essay Status]]="",[@[Essay Status]]="Incomplete",[@[Essay Status]]="Not Submitted"),"Pending","Pending")))))</f>
        <v/>
      </c>
      <c r="S71" s="19">
        <f>IF([@[Application ID*]]="","",IF([@[Data Check]]&lt;&gt;"OK","Not Evaluated",IF(IFERROR(INDEX(tblCriteria[References Required],MATCH([@[Criteria Key]],tblCriteria[Criteria Key],0)),0)=0,"Not Required",IF([@[References Received]]="","Pending",IF([@[References Received]]&gt;=IFERROR(INDEX(tblCriteria[References Required],MATCH([@[Criteria Key]],tblCriteria[Criteria Key],0)),99),"Met","Pending")))))</f>
        <v/>
      </c>
      <c r="T71" s="19">
        <f>IF([@[Application ID*]]="","",IF([@[Data Check]]&lt;&gt;"OK","Not Evaluated",IF(IFERROR(INDEX(tblCriteria[Transcript Required],MATCH([@[Criteria Key]],tblCriteria[Criteria Key],0)),"")="No","Not Required",IF([@[Transcript Status]]="Complete","Met",IF(OR([@[Transcript Status]]="",[@[Transcript Status]]="Incomplete",[@[Transcript Status]]="Not Received"),"Pending","Pending")))))</f>
        <v/>
      </c>
      <c r="U71" s="19">
        <f>IF([@[Application ID*]]="","",IF([@[Data Check]]&lt;&gt;"OK","Needs Data",IF(COUNTIF([@[GPA Check]:[Transcript Check]],"Not Met")&gt;0,"Not Eligible",IF(COUNTIF([@[GPA Check]:[Transcript Check]],"Pending")&gt;0,"Incomplete","Eligible"))))</f>
        <v/>
      </c>
      <c r="V71" s="20" t="n"/>
      <c r="W71" s="16" t="n"/>
    </row>
    <row r="72" ht="27" customHeight="1">
      <c r="A72" s="15" t="n"/>
      <c r="B72" s="15" t="n"/>
      <c r="C72" s="15" t="n"/>
      <c r="D72" s="15" t="n"/>
      <c r="E72" s="16" t="n"/>
      <c r="F72" s="17" t="n"/>
      <c r="G72" s="15" t="n"/>
      <c r="H72" s="15" t="n"/>
      <c r="I72" s="36" t="n"/>
      <c r="J72" s="15" t="n"/>
      <c r="K72" s="15" t="n"/>
      <c r="L72" s="15" t="n"/>
      <c r="M72" s="19">
        <f>IF([@[Application ID*]]="","",IF(OR([@[Program*]]="",[@[Entry Term*]]=""),"",[@[Program*]]&amp;"|"&amp;[@[Entry Term*]]))</f>
        <v/>
      </c>
      <c r="N72" s="19">
        <f>IF([@[Application ID*]]="","",IF(COUNTIF(tblReview[Application ID*],[@[Application ID*]])&gt;1,"Duplicate Application ID",IF(OR([@[Program*]]="",[@[Entry Term*]]=""),"Missing Program or Entry Term",IF([@[Submitted Date*]]="","Missing Submitted Date",IF(COUNTIFS(tblCriteria[Criteria Key],[@[Criteria Key]],tblCriteria[Active],"Yes")&lt;&gt;1,"Criteria Missing or Inactive","OK")))))</f>
        <v/>
      </c>
      <c r="O72" s="19">
        <f>IF([@[Application ID*]]="","",IF([@[Data Check]]&lt;&gt;"OK","Not Evaluated",IF([@GPA]="","Pending",IF([@GPA]&gt;=IFERROR(INDEX(tblCriteria[Minimum GPA],MATCH([@[Criteria Key]],tblCriteria[Criteria Key],0)),999),"Met","Not Met"))))</f>
        <v/>
      </c>
      <c r="P72" s="19">
        <f>IF([@[Application ID*]]="","",IF([@[Data Check]]&lt;&gt;"OK","Not Evaluated",IF([@[Prerequisite Credits]]="","Pending",IF([@[Prerequisite Credits]]&gt;=IFERROR(INDEX(tblCriteria[Minimum Prerequisite Credits],MATCH([@[Criteria Key]],tblCriteria[Criteria Key],0)),999),"Met","Not Met"))))</f>
        <v/>
      </c>
      <c r="Q72" s="19">
        <f>IF([@[Application ID*]]="","",IF([@[Data Check]]&lt;&gt;"OK","Not Evaluated",IF(IFERROR(INDEX(tblCriteria[Test Required],MATCH([@[Criteria Key]],tblCriteria[Criteria Key],0)),"")="No","Not Required",IF([@[Test Status]]="","Pending",IF([@[Test Status]]="Not Submitted","Pending",IF([@[Test Status]]="Waived",IF(IFERROR(INDEX(tblCriteria[Test Waiver Allowed],MATCH([@[Criteria Key]],tblCriteria[Criteria Key],0)),"No")="Yes","Met","Not Met"),IF([@[Test Status]]="Submitted",IF([@[Test Score]]="","Pending",IF([@[Test Score]]&gt;=IFERROR(INDEX(tblCriteria[Minimum Test Score],MATCH([@[Criteria Key]],tblCriteria[Criteria Key],0)),999),"Met","Not Met")),"Pending"))))))</f>
        <v/>
      </c>
      <c r="R72" s="19">
        <f>IF([@[Application ID*]]="","",IF([@[Data Check]]&lt;&gt;"OK","Not Evaluated",IF(IFERROR(INDEX(tblCriteria[Essay Required],MATCH([@[Criteria Key]],tblCriteria[Criteria Key],0)),"")="No","Not Required",IF([@[Essay Status]]="Complete","Met",IF(OR([@[Essay Status]]="",[@[Essay Status]]="Incomplete",[@[Essay Status]]="Not Submitted"),"Pending","Pending")))))</f>
        <v/>
      </c>
      <c r="S72" s="19">
        <f>IF([@[Application ID*]]="","",IF([@[Data Check]]&lt;&gt;"OK","Not Evaluated",IF(IFERROR(INDEX(tblCriteria[References Required],MATCH([@[Criteria Key]],tblCriteria[Criteria Key],0)),0)=0,"Not Required",IF([@[References Received]]="","Pending",IF([@[References Received]]&gt;=IFERROR(INDEX(tblCriteria[References Required],MATCH([@[Criteria Key]],tblCriteria[Criteria Key],0)),99),"Met","Pending")))))</f>
        <v/>
      </c>
      <c r="T72" s="19">
        <f>IF([@[Application ID*]]="","",IF([@[Data Check]]&lt;&gt;"OK","Not Evaluated",IF(IFERROR(INDEX(tblCriteria[Transcript Required],MATCH([@[Criteria Key]],tblCriteria[Criteria Key],0)),"")="No","Not Required",IF([@[Transcript Status]]="Complete","Met",IF(OR([@[Transcript Status]]="",[@[Transcript Status]]="Incomplete",[@[Transcript Status]]="Not Received"),"Pending","Pending")))))</f>
        <v/>
      </c>
      <c r="U72" s="19">
        <f>IF([@[Application ID*]]="","",IF([@[Data Check]]&lt;&gt;"OK","Needs Data",IF(COUNTIF([@[GPA Check]:[Transcript Check]],"Not Met")&gt;0,"Not Eligible",IF(COUNTIF([@[GPA Check]:[Transcript Check]],"Pending")&gt;0,"Incomplete","Eligible"))))</f>
        <v/>
      </c>
      <c r="V72" s="20" t="n"/>
      <c r="W72" s="16" t="n"/>
    </row>
    <row r="73" ht="27" customHeight="1">
      <c r="A73" s="15" t="n"/>
      <c r="B73" s="15" t="n"/>
      <c r="C73" s="15" t="n"/>
      <c r="D73" s="15" t="n"/>
      <c r="E73" s="16" t="n"/>
      <c r="F73" s="17" t="n"/>
      <c r="G73" s="15" t="n"/>
      <c r="H73" s="15" t="n"/>
      <c r="I73" s="36" t="n"/>
      <c r="J73" s="15" t="n"/>
      <c r="K73" s="15" t="n"/>
      <c r="L73" s="15" t="n"/>
      <c r="M73" s="19">
        <f>IF([@[Application ID*]]="","",IF(OR([@[Program*]]="",[@[Entry Term*]]=""),"",[@[Program*]]&amp;"|"&amp;[@[Entry Term*]]))</f>
        <v/>
      </c>
      <c r="N73" s="19">
        <f>IF([@[Application ID*]]="","",IF(COUNTIF(tblReview[Application ID*],[@[Application ID*]])&gt;1,"Duplicate Application ID",IF(OR([@[Program*]]="",[@[Entry Term*]]=""),"Missing Program or Entry Term",IF([@[Submitted Date*]]="","Missing Submitted Date",IF(COUNTIFS(tblCriteria[Criteria Key],[@[Criteria Key]],tblCriteria[Active],"Yes")&lt;&gt;1,"Criteria Missing or Inactive","OK")))))</f>
        <v/>
      </c>
      <c r="O73" s="19">
        <f>IF([@[Application ID*]]="","",IF([@[Data Check]]&lt;&gt;"OK","Not Evaluated",IF([@GPA]="","Pending",IF([@GPA]&gt;=IFERROR(INDEX(tblCriteria[Minimum GPA],MATCH([@[Criteria Key]],tblCriteria[Criteria Key],0)),999),"Met","Not Met"))))</f>
        <v/>
      </c>
      <c r="P73" s="19">
        <f>IF([@[Application ID*]]="","",IF([@[Data Check]]&lt;&gt;"OK","Not Evaluated",IF([@[Prerequisite Credits]]="","Pending",IF([@[Prerequisite Credits]]&gt;=IFERROR(INDEX(tblCriteria[Minimum Prerequisite Credits],MATCH([@[Criteria Key]],tblCriteria[Criteria Key],0)),999),"Met","Not Met"))))</f>
        <v/>
      </c>
      <c r="Q73" s="19">
        <f>IF([@[Application ID*]]="","",IF([@[Data Check]]&lt;&gt;"OK","Not Evaluated",IF(IFERROR(INDEX(tblCriteria[Test Required],MATCH([@[Criteria Key]],tblCriteria[Criteria Key],0)),"")="No","Not Required",IF([@[Test Status]]="","Pending",IF([@[Test Status]]="Not Submitted","Pending",IF([@[Test Status]]="Waived",IF(IFERROR(INDEX(tblCriteria[Test Waiver Allowed],MATCH([@[Criteria Key]],tblCriteria[Criteria Key],0)),"No")="Yes","Met","Not Met"),IF([@[Test Status]]="Submitted",IF([@[Test Score]]="","Pending",IF([@[Test Score]]&gt;=IFERROR(INDEX(tblCriteria[Minimum Test Score],MATCH([@[Criteria Key]],tblCriteria[Criteria Key],0)),999),"Met","Not Met")),"Pending"))))))</f>
        <v/>
      </c>
      <c r="R73" s="19">
        <f>IF([@[Application ID*]]="","",IF([@[Data Check]]&lt;&gt;"OK","Not Evaluated",IF(IFERROR(INDEX(tblCriteria[Essay Required],MATCH([@[Criteria Key]],tblCriteria[Criteria Key],0)),"")="No","Not Required",IF([@[Essay Status]]="Complete","Met",IF(OR([@[Essay Status]]="",[@[Essay Status]]="Incomplete",[@[Essay Status]]="Not Submitted"),"Pending","Pending")))))</f>
        <v/>
      </c>
      <c r="S73" s="19">
        <f>IF([@[Application ID*]]="","",IF([@[Data Check]]&lt;&gt;"OK","Not Evaluated",IF(IFERROR(INDEX(tblCriteria[References Required],MATCH([@[Criteria Key]],tblCriteria[Criteria Key],0)),0)=0,"Not Required",IF([@[References Received]]="","Pending",IF([@[References Received]]&gt;=IFERROR(INDEX(tblCriteria[References Required],MATCH([@[Criteria Key]],tblCriteria[Criteria Key],0)),99),"Met","Pending")))))</f>
        <v/>
      </c>
      <c r="T73" s="19">
        <f>IF([@[Application ID*]]="","",IF([@[Data Check]]&lt;&gt;"OK","Not Evaluated",IF(IFERROR(INDEX(tblCriteria[Transcript Required],MATCH([@[Criteria Key]],tblCriteria[Criteria Key],0)),"")="No","Not Required",IF([@[Transcript Status]]="Complete","Met",IF(OR([@[Transcript Status]]="",[@[Transcript Status]]="Incomplete",[@[Transcript Status]]="Not Received"),"Pending","Pending")))))</f>
        <v/>
      </c>
      <c r="U73" s="19">
        <f>IF([@[Application ID*]]="","",IF([@[Data Check]]&lt;&gt;"OK","Needs Data",IF(COUNTIF([@[GPA Check]:[Transcript Check]],"Not Met")&gt;0,"Not Eligible",IF(COUNTIF([@[GPA Check]:[Transcript Check]],"Pending")&gt;0,"Incomplete","Eligible"))))</f>
        <v/>
      </c>
      <c r="V73" s="20" t="n"/>
      <c r="W73" s="16" t="n"/>
    </row>
    <row r="74" ht="27" customHeight="1">
      <c r="A74" s="15" t="n"/>
      <c r="B74" s="15" t="n"/>
      <c r="C74" s="15" t="n"/>
      <c r="D74" s="15" t="n"/>
      <c r="E74" s="16" t="n"/>
      <c r="F74" s="17" t="n"/>
      <c r="G74" s="15" t="n"/>
      <c r="H74" s="15" t="n"/>
      <c r="I74" s="36" t="n"/>
      <c r="J74" s="15" t="n"/>
      <c r="K74" s="15" t="n"/>
      <c r="L74" s="15" t="n"/>
      <c r="M74" s="19">
        <f>IF([@[Application ID*]]="","",IF(OR([@[Program*]]="",[@[Entry Term*]]=""),"",[@[Program*]]&amp;"|"&amp;[@[Entry Term*]]))</f>
        <v/>
      </c>
      <c r="N74" s="19">
        <f>IF([@[Application ID*]]="","",IF(COUNTIF(tblReview[Application ID*],[@[Application ID*]])&gt;1,"Duplicate Application ID",IF(OR([@[Program*]]="",[@[Entry Term*]]=""),"Missing Program or Entry Term",IF([@[Submitted Date*]]="","Missing Submitted Date",IF(COUNTIFS(tblCriteria[Criteria Key],[@[Criteria Key]],tblCriteria[Active],"Yes")&lt;&gt;1,"Criteria Missing or Inactive","OK")))))</f>
        <v/>
      </c>
      <c r="O74" s="19">
        <f>IF([@[Application ID*]]="","",IF([@[Data Check]]&lt;&gt;"OK","Not Evaluated",IF([@GPA]="","Pending",IF([@GPA]&gt;=IFERROR(INDEX(tblCriteria[Minimum GPA],MATCH([@[Criteria Key]],tblCriteria[Criteria Key],0)),999),"Met","Not Met"))))</f>
        <v/>
      </c>
      <c r="P74" s="19">
        <f>IF([@[Application ID*]]="","",IF([@[Data Check]]&lt;&gt;"OK","Not Evaluated",IF([@[Prerequisite Credits]]="","Pending",IF([@[Prerequisite Credits]]&gt;=IFERROR(INDEX(tblCriteria[Minimum Prerequisite Credits],MATCH([@[Criteria Key]],tblCriteria[Criteria Key],0)),999),"Met","Not Met"))))</f>
        <v/>
      </c>
      <c r="Q74" s="19">
        <f>IF([@[Application ID*]]="","",IF([@[Data Check]]&lt;&gt;"OK","Not Evaluated",IF(IFERROR(INDEX(tblCriteria[Test Required],MATCH([@[Criteria Key]],tblCriteria[Criteria Key],0)),"")="No","Not Required",IF([@[Test Status]]="","Pending",IF([@[Test Status]]="Not Submitted","Pending",IF([@[Test Status]]="Waived",IF(IFERROR(INDEX(tblCriteria[Test Waiver Allowed],MATCH([@[Criteria Key]],tblCriteria[Criteria Key],0)),"No")="Yes","Met","Not Met"),IF([@[Test Status]]="Submitted",IF([@[Test Score]]="","Pending",IF([@[Test Score]]&gt;=IFERROR(INDEX(tblCriteria[Minimum Test Score],MATCH([@[Criteria Key]],tblCriteria[Criteria Key],0)),999),"Met","Not Met")),"Pending"))))))</f>
        <v/>
      </c>
      <c r="R74" s="19">
        <f>IF([@[Application ID*]]="","",IF([@[Data Check]]&lt;&gt;"OK","Not Evaluated",IF(IFERROR(INDEX(tblCriteria[Essay Required],MATCH([@[Criteria Key]],tblCriteria[Criteria Key],0)),"")="No","Not Required",IF([@[Essay Status]]="Complete","Met",IF(OR([@[Essay Status]]="",[@[Essay Status]]="Incomplete",[@[Essay Status]]="Not Submitted"),"Pending","Pending")))))</f>
        <v/>
      </c>
      <c r="S74" s="19">
        <f>IF([@[Application ID*]]="","",IF([@[Data Check]]&lt;&gt;"OK","Not Evaluated",IF(IFERROR(INDEX(tblCriteria[References Required],MATCH([@[Criteria Key]],tblCriteria[Criteria Key],0)),0)=0,"Not Required",IF([@[References Received]]="","Pending",IF([@[References Received]]&gt;=IFERROR(INDEX(tblCriteria[References Required],MATCH([@[Criteria Key]],tblCriteria[Criteria Key],0)),99),"Met","Pending")))))</f>
        <v/>
      </c>
      <c r="T74" s="19">
        <f>IF([@[Application ID*]]="","",IF([@[Data Check]]&lt;&gt;"OK","Not Evaluated",IF(IFERROR(INDEX(tblCriteria[Transcript Required],MATCH([@[Criteria Key]],tblCriteria[Criteria Key],0)),"")="No","Not Required",IF([@[Transcript Status]]="Complete","Met",IF(OR([@[Transcript Status]]="",[@[Transcript Status]]="Incomplete",[@[Transcript Status]]="Not Received"),"Pending","Pending")))))</f>
        <v/>
      </c>
      <c r="U74" s="19">
        <f>IF([@[Application ID*]]="","",IF([@[Data Check]]&lt;&gt;"OK","Needs Data",IF(COUNTIF([@[GPA Check]:[Transcript Check]],"Not Met")&gt;0,"Not Eligible",IF(COUNTIF([@[GPA Check]:[Transcript Check]],"Pending")&gt;0,"Incomplete","Eligible"))))</f>
        <v/>
      </c>
      <c r="V74" s="20" t="n"/>
      <c r="W74" s="16" t="n"/>
    </row>
    <row r="75" ht="27" customHeight="1">
      <c r="A75" s="15" t="n"/>
      <c r="B75" s="15" t="n"/>
      <c r="C75" s="15" t="n"/>
      <c r="D75" s="15" t="n"/>
      <c r="E75" s="16" t="n"/>
      <c r="F75" s="17" t="n"/>
      <c r="G75" s="15" t="n"/>
      <c r="H75" s="15" t="n"/>
      <c r="I75" s="36" t="n"/>
      <c r="J75" s="15" t="n"/>
      <c r="K75" s="15" t="n"/>
      <c r="L75" s="15" t="n"/>
      <c r="M75" s="19">
        <f>IF([@[Application ID*]]="","",IF(OR([@[Program*]]="",[@[Entry Term*]]=""),"",[@[Program*]]&amp;"|"&amp;[@[Entry Term*]]))</f>
        <v/>
      </c>
      <c r="N75" s="19">
        <f>IF([@[Application ID*]]="","",IF(COUNTIF(tblReview[Application ID*],[@[Application ID*]])&gt;1,"Duplicate Application ID",IF(OR([@[Program*]]="",[@[Entry Term*]]=""),"Missing Program or Entry Term",IF([@[Submitted Date*]]="","Missing Submitted Date",IF(COUNTIFS(tblCriteria[Criteria Key],[@[Criteria Key]],tblCriteria[Active],"Yes")&lt;&gt;1,"Criteria Missing or Inactive","OK")))))</f>
        <v/>
      </c>
      <c r="O75" s="19">
        <f>IF([@[Application ID*]]="","",IF([@[Data Check]]&lt;&gt;"OK","Not Evaluated",IF([@GPA]="","Pending",IF([@GPA]&gt;=IFERROR(INDEX(tblCriteria[Minimum GPA],MATCH([@[Criteria Key]],tblCriteria[Criteria Key],0)),999),"Met","Not Met"))))</f>
        <v/>
      </c>
      <c r="P75" s="19">
        <f>IF([@[Application ID*]]="","",IF([@[Data Check]]&lt;&gt;"OK","Not Evaluated",IF([@[Prerequisite Credits]]="","Pending",IF([@[Prerequisite Credits]]&gt;=IFERROR(INDEX(tblCriteria[Minimum Prerequisite Credits],MATCH([@[Criteria Key]],tblCriteria[Criteria Key],0)),999),"Met","Not Met"))))</f>
        <v/>
      </c>
      <c r="Q75" s="19">
        <f>IF([@[Application ID*]]="","",IF([@[Data Check]]&lt;&gt;"OK","Not Evaluated",IF(IFERROR(INDEX(tblCriteria[Test Required],MATCH([@[Criteria Key]],tblCriteria[Criteria Key],0)),"")="No","Not Required",IF([@[Test Status]]="","Pending",IF([@[Test Status]]="Not Submitted","Pending",IF([@[Test Status]]="Waived",IF(IFERROR(INDEX(tblCriteria[Test Waiver Allowed],MATCH([@[Criteria Key]],tblCriteria[Criteria Key],0)),"No")="Yes","Met","Not Met"),IF([@[Test Status]]="Submitted",IF([@[Test Score]]="","Pending",IF([@[Test Score]]&gt;=IFERROR(INDEX(tblCriteria[Minimum Test Score],MATCH([@[Criteria Key]],tblCriteria[Criteria Key],0)),999),"Met","Not Met")),"Pending"))))))</f>
        <v/>
      </c>
      <c r="R75" s="19">
        <f>IF([@[Application ID*]]="","",IF([@[Data Check]]&lt;&gt;"OK","Not Evaluated",IF(IFERROR(INDEX(tblCriteria[Essay Required],MATCH([@[Criteria Key]],tblCriteria[Criteria Key],0)),"")="No","Not Required",IF([@[Essay Status]]="Complete","Met",IF(OR([@[Essay Status]]="",[@[Essay Status]]="Incomplete",[@[Essay Status]]="Not Submitted"),"Pending","Pending")))))</f>
        <v/>
      </c>
      <c r="S75" s="19">
        <f>IF([@[Application ID*]]="","",IF([@[Data Check]]&lt;&gt;"OK","Not Evaluated",IF(IFERROR(INDEX(tblCriteria[References Required],MATCH([@[Criteria Key]],tblCriteria[Criteria Key],0)),0)=0,"Not Required",IF([@[References Received]]="","Pending",IF([@[References Received]]&gt;=IFERROR(INDEX(tblCriteria[References Required],MATCH([@[Criteria Key]],tblCriteria[Criteria Key],0)),99),"Met","Pending")))))</f>
        <v/>
      </c>
      <c r="T75" s="19">
        <f>IF([@[Application ID*]]="","",IF([@[Data Check]]&lt;&gt;"OK","Not Evaluated",IF(IFERROR(INDEX(tblCriteria[Transcript Required],MATCH([@[Criteria Key]],tblCriteria[Criteria Key],0)),"")="No","Not Required",IF([@[Transcript Status]]="Complete","Met",IF(OR([@[Transcript Status]]="",[@[Transcript Status]]="Incomplete",[@[Transcript Status]]="Not Received"),"Pending","Pending")))))</f>
        <v/>
      </c>
      <c r="U75" s="19">
        <f>IF([@[Application ID*]]="","",IF([@[Data Check]]&lt;&gt;"OK","Needs Data",IF(COUNTIF([@[GPA Check]:[Transcript Check]],"Not Met")&gt;0,"Not Eligible",IF(COUNTIF([@[GPA Check]:[Transcript Check]],"Pending")&gt;0,"Incomplete","Eligible"))))</f>
        <v/>
      </c>
      <c r="V75" s="20" t="n"/>
      <c r="W75" s="16" t="n"/>
    </row>
    <row r="76" ht="27" customHeight="1">
      <c r="A76" s="15" t="n"/>
      <c r="B76" s="15" t="n"/>
      <c r="C76" s="15" t="n"/>
      <c r="D76" s="15" t="n"/>
      <c r="E76" s="16" t="n"/>
      <c r="F76" s="17" t="n"/>
      <c r="G76" s="15" t="n"/>
      <c r="H76" s="15" t="n"/>
      <c r="I76" s="36" t="n"/>
      <c r="J76" s="15" t="n"/>
      <c r="K76" s="15" t="n"/>
      <c r="L76" s="15" t="n"/>
      <c r="M76" s="19">
        <f>IF([@[Application ID*]]="","",IF(OR([@[Program*]]="",[@[Entry Term*]]=""),"",[@[Program*]]&amp;"|"&amp;[@[Entry Term*]]))</f>
        <v/>
      </c>
      <c r="N76" s="19">
        <f>IF([@[Application ID*]]="","",IF(COUNTIF(tblReview[Application ID*],[@[Application ID*]])&gt;1,"Duplicate Application ID",IF(OR([@[Program*]]="",[@[Entry Term*]]=""),"Missing Program or Entry Term",IF([@[Submitted Date*]]="","Missing Submitted Date",IF(COUNTIFS(tblCriteria[Criteria Key],[@[Criteria Key]],tblCriteria[Active],"Yes")&lt;&gt;1,"Criteria Missing or Inactive","OK")))))</f>
        <v/>
      </c>
      <c r="O76" s="19">
        <f>IF([@[Application ID*]]="","",IF([@[Data Check]]&lt;&gt;"OK","Not Evaluated",IF([@GPA]="","Pending",IF([@GPA]&gt;=IFERROR(INDEX(tblCriteria[Minimum GPA],MATCH([@[Criteria Key]],tblCriteria[Criteria Key],0)),999),"Met","Not Met"))))</f>
        <v/>
      </c>
      <c r="P76" s="19">
        <f>IF([@[Application ID*]]="","",IF([@[Data Check]]&lt;&gt;"OK","Not Evaluated",IF([@[Prerequisite Credits]]="","Pending",IF([@[Prerequisite Credits]]&gt;=IFERROR(INDEX(tblCriteria[Minimum Prerequisite Credits],MATCH([@[Criteria Key]],tblCriteria[Criteria Key],0)),999),"Met","Not Met"))))</f>
        <v/>
      </c>
      <c r="Q76" s="19">
        <f>IF([@[Application ID*]]="","",IF([@[Data Check]]&lt;&gt;"OK","Not Evaluated",IF(IFERROR(INDEX(tblCriteria[Test Required],MATCH([@[Criteria Key]],tblCriteria[Criteria Key],0)),"")="No","Not Required",IF([@[Test Status]]="","Pending",IF([@[Test Status]]="Not Submitted","Pending",IF([@[Test Status]]="Waived",IF(IFERROR(INDEX(tblCriteria[Test Waiver Allowed],MATCH([@[Criteria Key]],tblCriteria[Criteria Key],0)),"No")="Yes","Met","Not Met"),IF([@[Test Status]]="Submitted",IF([@[Test Score]]="","Pending",IF([@[Test Score]]&gt;=IFERROR(INDEX(tblCriteria[Minimum Test Score],MATCH([@[Criteria Key]],tblCriteria[Criteria Key],0)),999),"Met","Not Met")),"Pending"))))))</f>
        <v/>
      </c>
      <c r="R76" s="19">
        <f>IF([@[Application ID*]]="","",IF([@[Data Check]]&lt;&gt;"OK","Not Evaluated",IF(IFERROR(INDEX(tblCriteria[Essay Required],MATCH([@[Criteria Key]],tblCriteria[Criteria Key],0)),"")="No","Not Required",IF([@[Essay Status]]="Complete","Met",IF(OR([@[Essay Status]]="",[@[Essay Status]]="Incomplete",[@[Essay Status]]="Not Submitted"),"Pending","Pending")))))</f>
        <v/>
      </c>
      <c r="S76" s="19">
        <f>IF([@[Application ID*]]="","",IF([@[Data Check]]&lt;&gt;"OK","Not Evaluated",IF(IFERROR(INDEX(tblCriteria[References Required],MATCH([@[Criteria Key]],tblCriteria[Criteria Key],0)),0)=0,"Not Required",IF([@[References Received]]="","Pending",IF([@[References Received]]&gt;=IFERROR(INDEX(tblCriteria[References Required],MATCH([@[Criteria Key]],tblCriteria[Criteria Key],0)),99),"Met","Pending")))))</f>
        <v/>
      </c>
      <c r="T76" s="19">
        <f>IF([@[Application ID*]]="","",IF([@[Data Check]]&lt;&gt;"OK","Not Evaluated",IF(IFERROR(INDEX(tblCriteria[Transcript Required],MATCH([@[Criteria Key]],tblCriteria[Criteria Key],0)),"")="No","Not Required",IF([@[Transcript Status]]="Complete","Met",IF(OR([@[Transcript Status]]="",[@[Transcript Status]]="Incomplete",[@[Transcript Status]]="Not Received"),"Pending","Pending")))))</f>
        <v/>
      </c>
      <c r="U76" s="19">
        <f>IF([@[Application ID*]]="","",IF([@[Data Check]]&lt;&gt;"OK","Needs Data",IF(COUNTIF([@[GPA Check]:[Transcript Check]],"Not Met")&gt;0,"Not Eligible",IF(COUNTIF([@[GPA Check]:[Transcript Check]],"Pending")&gt;0,"Incomplete","Eligible"))))</f>
        <v/>
      </c>
      <c r="V76" s="20" t="n"/>
      <c r="W76" s="16" t="n"/>
    </row>
    <row r="77" ht="27" customHeight="1">
      <c r="A77" s="15" t="n"/>
      <c r="B77" s="15" t="n"/>
      <c r="C77" s="15" t="n"/>
      <c r="D77" s="15" t="n"/>
      <c r="E77" s="16" t="n"/>
      <c r="F77" s="17" t="n"/>
      <c r="G77" s="15" t="n"/>
      <c r="H77" s="15" t="n"/>
      <c r="I77" s="36" t="n"/>
      <c r="J77" s="15" t="n"/>
      <c r="K77" s="15" t="n"/>
      <c r="L77" s="15" t="n"/>
      <c r="M77" s="19">
        <f>IF([@[Application ID*]]="","",IF(OR([@[Program*]]="",[@[Entry Term*]]=""),"",[@[Program*]]&amp;"|"&amp;[@[Entry Term*]]))</f>
        <v/>
      </c>
      <c r="N77" s="19">
        <f>IF([@[Application ID*]]="","",IF(COUNTIF(tblReview[Application ID*],[@[Application ID*]])&gt;1,"Duplicate Application ID",IF(OR([@[Program*]]="",[@[Entry Term*]]=""),"Missing Program or Entry Term",IF([@[Submitted Date*]]="","Missing Submitted Date",IF(COUNTIFS(tblCriteria[Criteria Key],[@[Criteria Key]],tblCriteria[Active],"Yes")&lt;&gt;1,"Criteria Missing or Inactive","OK")))))</f>
        <v/>
      </c>
      <c r="O77" s="19">
        <f>IF([@[Application ID*]]="","",IF([@[Data Check]]&lt;&gt;"OK","Not Evaluated",IF([@GPA]="","Pending",IF([@GPA]&gt;=IFERROR(INDEX(tblCriteria[Minimum GPA],MATCH([@[Criteria Key]],tblCriteria[Criteria Key],0)),999),"Met","Not Met"))))</f>
        <v/>
      </c>
      <c r="P77" s="19">
        <f>IF([@[Application ID*]]="","",IF([@[Data Check]]&lt;&gt;"OK","Not Evaluated",IF([@[Prerequisite Credits]]="","Pending",IF([@[Prerequisite Credits]]&gt;=IFERROR(INDEX(tblCriteria[Minimum Prerequisite Credits],MATCH([@[Criteria Key]],tblCriteria[Criteria Key],0)),999),"Met","Not Met"))))</f>
        <v/>
      </c>
      <c r="Q77" s="19">
        <f>IF([@[Application ID*]]="","",IF([@[Data Check]]&lt;&gt;"OK","Not Evaluated",IF(IFERROR(INDEX(tblCriteria[Test Required],MATCH([@[Criteria Key]],tblCriteria[Criteria Key],0)),"")="No","Not Required",IF([@[Test Status]]="","Pending",IF([@[Test Status]]="Not Submitted","Pending",IF([@[Test Status]]="Waived",IF(IFERROR(INDEX(tblCriteria[Test Waiver Allowed],MATCH([@[Criteria Key]],tblCriteria[Criteria Key],0)),"No")="Yes","Met","Not Met"),IF([@[Test Status]]="Submitted",IF([@[Test Score]]="","Pending",IF([@[Test Score]]&gt;=IFERROR(INDEX(tblCriteria[Minimum Test Score],MATCH([@[Criteria Key]],tblCriteria[Criteria Key],0)),999),"Met","Not Met")),"Pending"))))))</f>
        <v/>
      </c>
      <c r="R77" s="19">
        <f>IF([@[Application ID*]]="","",IF([@[Data Check]]&lt;&gt;"OK","Not Evaluated",IF(IFERROR(INDEX(tblCriteria[Essay Required],MATCH([@[Criteria Key]],tblCriteria[Criteria Key],0)),"")="No","Not Required",IF([@[Essay Status]]="Complete","Met",IF(OR([@[Essay Status]]="",[@[Essay Status]]="Incomplete",[@[Essay Status]]="Not Submitted"),"Pending","Pending")))))</f>
        <v/>
      </c>
      <c r="S77" s="19">
        <f>IF([@[Application ID*]]="","",IF([@[Data Check]]&lt;&gt;"OK","Not Evaluated",IF(IFERROR(INDEX(tblCriteria[References Required],MATCH([@[Criteria Key]],tblCriteria[Criteria Key],0)),0)=0,"Not Required",IF([@[References Received]]="","Pending",IF([@[References Received]]&gt;=IFERROR(INDEX(tblCriteria[References Required],MATCH([@[Criteria Key]],tblCriteria[Criteria Key],0)),99),"Met","Pending")))))</f>
        <v/>
      </c>
      <c r="T77" s="19">
        <f>IF([@[Application ID*]]="","",IF([@[Data Check]]&lt;&gt;"OK","Not Evaluated",IF(IFERROR(INDEX(tblCriteria[Transcript Required],MATCH([@[Criteria Key]],tblCriteria[Criteria Key],0)),"")="No","Not Required",IF([@[Transcript Status]]="Complete","Met",IF(OR([@[Transcript Status]]="",[@[Transcript Status]]="Incomplete",[@[Transcript Status]]="Not Received"),"Pending","Pending")))))</f>
        <v/>
      </c>
      <c r="U77" s="19">
        <f>IF([@[Application ID*]]="","",IF([@[Data Check]]&lt;&gt;"OK","Needs Data",IF(COUNTIF([@[GPA Check]:[Transcript Check]],"Not Met")&gt;0,"Not Eligible",IF(COUNTIF([@[GPA Check]:[Transcript Check]],"Pending")&gt;0,"Incomplete","Eligible"))))</f>
        <v/>
      </c>
      <c r="V77" s="20" t="n"/>
      <c r="W77" s="16" t="n"/>
    </row>
    <row r="78" ht="27" customHeight="1">
      <c r="A78" s="15" t="n"/>
      <c r="B78" s="15" t="n"/>
      <c r="C78" s="15" t="n"/>
      <c r="D78" s="15" t="n"/>
      <c r="E78" s="16" t="n"/>
      <c r="F78" s="17" t="n"/>
      <c r="G78" s="15" t="n"/>
      <c r="H78" s="15" t="n"/>
      <c r="I78" s="36" t="n"/>
      <c r="J78" s="15" t="n"/>
      <c r="K78" s="15" t="n"/>
      <c r="L78" s="15" t="n"/>
      <c r="M78" s="19">
        <f>IF([@[Application ID*]]="","",IF(OR([@[Program*]]="",[@[Entry Term*]]=""),"",[@[Program*]]&amp;"|"&amp;[@[Entry Term*]]))</f>
        <v/>
      </c>
      <c r="N78" s="19">
        <f>IF([@[Application ID*]]="","",IF(COUNTIF(tblReview[Application ID*],[@[Application ID*]])&gt;1,"Duplicate Application ID",IF(OR([@[Program*]]="",[@[Entry Term*]]=""),"Missing Program or Entry Term",IF([@[Submitted Date*]]="","Missing Submitted Date",IF(COUNTIFS(tblCriteria[Criteria Key],[@[Criteria Key]],tblCriteria[Active],"Yes")&lt;&gt;1,"Criteria Missing or Inactive","OK")))))</f>
        <v/>
      </c>
      <c r="O78" s="19">
        <f>IF([@[Application ID*]]="","",IF([@[Data Check]]&lt;&gt;"OK","Not Evaluated",IF([@GPA]="","Pending",IF([@GPA]&gt;=IFERROR(INDEX(tblCriteria[Minimum GPA],MATCH([@[Criteria Key]],tblCriteria[Criteria Key],0)),999),"Met","Not Met"))))</f>
        <v/>
      </c>
      <c r="P78" s="19">
        <f>IF([@[Application ID*]]="","",IF([@[Data Check]]&lt;&gt;"OK","Not Evaluated",IF([@[Prerequisite Credits]]="","Pending",IF([@[Prerequisite Credits]]&gt;=IFERROR(INDEX(tblCriteria[Minimum Prerequisite Credits],MATCH([@[Criteria Key]],tblCriteria[Criteria Key],0)),999),"Met","Not Met"))))</f>
        <v/>
      </c>
      <c r="Q78" s="19">
        <f>IF([@[Application ID*]]="","",IF([@[Data Check]]&lt;&gt;"OK","Not Evaluated",IF(IFERROR(INDEX(tblCriteria[Test Required],MATCH([@[Criteria Key]],tblCriteria[Criteria Key],0)),"")="No","Not Required",IF([@[Test Status]]="","Pending",IF([@[Test Status]]="Not Submitted","Pending",IF([@[Test Status]]="Waived",IF(IFERROR(INDEX(tblCriteria[Test Waiver Allowed],MATCH([@[Criteria Key]],tblCriteria[Criteria Key],0)),"No")="Yes","Met","Not Met"),IF([@[Test Status]]="Submitted",IF([@[Test Score]]="","Pending",IF([@[Test Score]]&gt;=IFERROR(INDEX(tblCriteria[Minimum Test Score],MATCH([@[Criteria Key]],tblCriteria[Criteria Key],0)),999),"Met","Not Met")),"Pending"))))))</f>
        <v/>
      </c>
      <c r="R78" s="19">
        <f>IF([@[Application ID*]]="","",IF([@[Data Check]]&lt;&gt;"OK","Not Evaluated",IF(IFERROR(INDEX(tblCriteria[Essay Required],MATCH([@[Criteria Key]],tblCriteria[Criteria Key],0)),"")="No","Not Required",IF([@[Essay Status]]="Complete","Met",IF(OR([@[Essay Status]]="",[@[Essay Status]]="Incomplete",[@[Essay Status]]="Not Submitted"),"Pending","Pending")))))</f>
        <v/>
      </c>
      <c r="S78" s="19">
        <f>IF([@[Application ID*]]="","",IF([@[Data Check]]&lt;&gt;"OK","Not Evaluated",IF(IFERROR(INDEX(tblCriteria[References Required],MATCH([@[Criteria Key]],tblCriteria[Criteria Key],0)),0)=0,"Not Required",IF([@[References Received]]="","Pending",IF([@[References Received]]&gt;=IFERROR(INDEX(tblCriteria[References Required],MATCH([@[Criteria Key]],tblCriteria[Criteria Key],0)),99),"Met","Pending")))))</f>
        <v/>
      </c>
      <c r="T78" s="19">
        <f>IF([@[Application ID*]]="","",IF([@[Data Check]]&lt;&gt;"OK","Not Evaluated",IF(IFERROR(INDEX(tblCriteria[Transcript Required],MATCH([@[Criteria Key]],tblCriteria[Criteria Key],0)),"")="No","Not Required",IF([@[Transcript Status]]="Complete","Met",IF(OR([@[Transcript Status]]="",[@[Transcript Status]]="Incomplete",[@[Transcript Status]]="Not Received"),"Pending","Pending")))))</f>
        <v/>
      </c>
      <c r="U78" s="19">
        <f>IF([@[Application ID*]]="","",IF([@[Data Check]]&lt;&gt;"OK","Needs Data",IF(COUNTIF([@[GPA Check]:[Transcript Check]],"Not Met")&gt;0,"Not Eligible",IF(COUNTIF([@[GPA Check]:[Transcript Check]],"Pending")&gt;0,"Incomplete","Eligible"))))</f>
        <v/>
      </c>
      <c r="V78" s="20" t="n"/>
      <c r="W78" s="16" t="n"/>
    </row>
    <row r="79" ht="27" customHeight="1">
      <c r="A79" s="15" t="n"/>
      <c r="B79" s="15" t="n"/>
      <c r="C79" s="15" t="n"/>
      <c r="D79" s="15" t="n"/>
      <c r="E79" s="16" t="n"/>
      <c r="F79" s="17" t="n"/>
      <c r="G79" s="15" t="n"/>
      <c r="H79" s="15" t="n"/>
      <c r="I79" s="36" t="n"/>
      <c r="J79" s="15" t="n"/>
      <c r="K79" s="15" t="n"/>
      <c r="L79" s="15" t="n"/>
      <c r="M79" s="19">
        <f>IF([@[Application ID*]]="","",IF(OR([@[Program*]]="",[@[Entry Term*]]=""),"",[@[Program*]]&amp;"|"&amp;[@[Entry Term*]]))</f>
        <v/>
      </c>
      <c r="N79" s="19">
        <f>IF([@[Application ID*]]="","",IF(COUNTIF(tblReview[Application ID*],[@[Application ID*]])&gt;1,"Duplicate Application ID",IF(OR([@[Program*]]="",[@[Entry Term*]]=""),"Missing Program or Entry Term",IF([@[Submitted Date*]]="","Missing Submitted Date",IF(COUNTIFS(tblCriteria[Criteria Key],[@[Criteria Key]],tblCriteria[Active],"Yes")&lt;&gt;1,"Criteria Missing or Inactive","OK")))))</f>
        <v/>
      </c>
      <c r="O79" s="19">
        <f>IF([@[Application ID*]]="","",IF([@[Data Check]]&lt;&gt;"OK","Not Evaluated",IF([@GPA]="","Pending",IF([@GPA]&gt;=IFERROR(INDEX(tblCriteria[Minimum GPA],MATCH([@[Criteria Key]],tblCriteria[Criteria Key],0)),999),"Met","Not Met"))))</f>
        <v/>
      </c>
      <c r="P79" s="19">
        <f>IF([@[Application ID*]]="","",IF([@[Data Check]]&lt;&gt;"OK","Not Evaluated",IF([@[Prerequisite Credits]]="","Pending",IF([@[Prerequisite Credits]]&gt;=IFERROR(INDEX(tblCriteria[Minimum Prerequisite Credits],MATCH([@[Criteria Key]],tblCriteria[Criteria Key],0)),999),"Met","Not Met"))))</f>
        <v/>
      </c>
      <c r="Q79" s="19">
        <f>IF([@[Application ID*]]="","",IF([@[Data Check]]&lt;&gt;"OK","Not Evaluated",IF(IFERROR(INDEX(tblCriteria[Test Required],MATCH([@[Criteria Key]],tblCriteria[Criteria Key],0)),"")="No","Not Required",IF([@[Test Status]]="","Pending",IF([@[Test Status]]="Not Submitted","Pending",IF([@[Test Status]]="Waived",IF(IFERROR(INDEX(tblCriteria[Test Waiver Allowed],MATCH([@[Criteria Key]],tblCriteria[Criteria Key],0)),"No")="Yes","Met","Not Met"),IF([@[Test Status]]="Submitted",IF([@[Test Score]]="","Pending",IF([@[Test Score]]&gt;=IFERROR(INDEX(tblCriteria[Minimum Test Score],MATCH([@[Criteria Key]],tblCriteria[Criteria Key],0)),999),"Met","Not Met")),"Pending"))))))</f>
        <v/>
      </c>
      <c r="R79" s="19">
        <f>IF([@[Application ID*]]="","",IF([@[Data Check]]&lt;&gt;"OK","Not Evaluated",IF(IFERROR(INDEX(tblCriteria[Essay Required],MATCH([@[Criteria Key]],tblCriteria[Criteria Key],0)),"")="No","Not Required",IF([@[Essay Status]]="Complete","Met",IF(OR([@[Essay Status]]="",[@[Essay Status]]="Incomplete",[@[Essay Status]]="Not Submitted"),"Pending","Pending")))))</f>
        <v/>
      </c>
      <c r="S79" s="19">
        <f>IF([@[Application ID*]]="","",IF([@[Data Check]]&lt;&gt;"OK","Not Evaluated",IF(IFERROR(INDEX(tblCriteria[References Required],MATCH([@[Criteria Key]],tblCriteria[Criteria Key],0)),0)=0,"Not Required",IF([@[References Received]]="","Pending",IF([@[References Received]]&gt;=IFERROR(INDEX(tblCriteria[References Required],MATCH([@[Criteria Key]],tblCriteria[Criteria Key],0)),99),"Met","Pending")))))</f>
        <v/>
      </c>
      <c r="T79" s="19">
        <f>IF([@[Application ID*]]="","",IF([@[Data Check]]&lt;&gt;"OK","Not Evaluated",IF(IFERROR(INDEX(tblCriteria[Transcript Required],MATCH([@[Criteria Key]],tblCriteria[Criteria Key],0)),"")="No","Not Required",IF([@[Transcript Status]]="Complete","Met",IF(OR([@[Transcript Status]]="",[@[Transcript Status]]="Incomplete",[@[Transcript Status]]="Not Received"),"Pending","Pending")))))</f>
        <v/>
      </c>
      <c r="U79" s="19">
        <f>IF([@[Application ID*]]="","",IF([@[Data Check]]&lt;&gt;"OK","Needs Data",IF(COUNTIF([@[GPA Check]:[Transcript Check]],"Not Met")&gt;0,"Not Eligible",IF(COUNTIF([@[GPA Check]:[Transcript Check]],"Pending")&gt;0,"Incomplete","Eligible"))))</f>
        <v/>
      </c>
      <c r="V79" s="20" t="n"/>
      <c r="W79" s="16" t="n"/>
    </row>
    <row r="80" ht="27" customHeight="1">
      <c r="A80" s="15" t="n"/>
      <c r="B80" s="15" t="n"/>
      <c r="C80" s="15" t="n"/>
      <c r="D80" s="15" t="n"/>
      <c r="E80" s="16" t="n"/>
      <c r="F80" s="17" t="n"/>
      <c r="G80" s="15" t="n"/>
      <c r="H80" s="15" t="n"/>
      <c r="I80" s="36" t="n"/>
      <c r="J80" s="15" t="n"/>
      <c r="K80" s="15" t="n"/>
      <c r="L80" s="15" t="n"/>
      <c r="M80" s="19">
        <f>IF([@[Application ID*]]="","",IF(OR([@[Program*]]="",[@[Entry Term*]]=""),"",[@[Program*]]&amp;"|"&amp;[@[Entry Term*]]))</f>
        <v/>
      </c>
      <c r="N80" s="19">
        <f>IF([@[Application ID*]]="","",IF(COUNTIF(tblReview[Application ID*],[@[Application ID*]])&gt;1,"Duplicate Application ID",IF(OR([@[Program*]]="",[@[Entry Term*]]=""),"Missing Program or Entry Term",IF([@[Submitted Date*]]="","Missing Submitted Date",IF(COUNTIFS(tblCriteria[Criteria Key],[@[Criteria Key]],tblCriteria[Active],"Yes")&lt;&gt;1,"Criteria Missing or Inactive","OK")))))</f>
        <v/>
      </c>
      <c r="O80" s="19">
        <f>IF([@[Application ID*]]="","",IF([@[Data Check]]&lt;&gt;"OK","Not Evaluated",IF([@GPA]="","Pending",IF([@GPA]&gt;=IFERROR(INDEX(tblCriteria[Minimum GPA],MATCH([@[Criteria Key]],tblCriteria[Criteria Key],0)),999),"Met","Not Met"))))</f>
        <v/>
      </c>
      <c r="P80" s="19">
        <f>IF([@[Application ID*]]="","",IF([@[Data Check]]&lt;&gt;"OK","Not Evaluated",IF([@[Prerequisite Credits]]="","Pending",IF([@[Prerequisite Credits]]&gt;=IFERROR(INDEX(tblCriteria[Minimum Prerequisite Credits],MATCH([@[Criteria Key]],tblCriteria[Criteria Key],0)),999),"Met","Not Met"))))</f>
        <v/>
      </c>
      <c r="Q80" s="19">
        <f>IF([@[Application ID*]]="","",IF([@[Data Check]]&lt;&gt;"OK","Not Evaluated",IF(IFERROR(INDEX(tblCriteria[Test Required],MATCH([@[Criteria Key]],tblCriteria[Criteria Key],0)),"")="No","Not Required",IF([@[Test Status]]="","Pending",IF([@[Test Status]]="Not Submitted","Pending",IF([@[Test Status]]="Waived",IF(IFERROR(INDEX(tblCriteria[Test Waiver Allowed],MATCH([@[Criteria Key]],tblCriteria[Criteria Key],0)),"No")="Yes","Met","Not Met"),IF([@[Test Status]]="Submitted",IF([@[Test Score]]="","Pending",IF([@[Test Score]]&gt;=IFERROR(INDEX(tblCriteria[Minimum Test Score],MATCH([@[Criteria Key]],tblCriteria[Criteria Key],0)),999),"Met","Not Met")),"Pending"))))))</f>
        <v/>
      </c>
      <c r="R80" s="19">
        <f>IF([@[Application ID*]]="","",IF([@[Data Check]]&lt;&gt;"OK","Not Evaluated",IF(IFERROR(INDEX(tblCriteria[Essay Required],MATCH([@[Criteria Key]],tblCriteria[Criteria Key],0)),"")="No","Not Required",IF([@[Essay Status]]="Complete","Met",IF(OR([@[Essay Status]]="",[@[Essay Status]]="Incomplete",[@[Essay Status]]="Not Submitted"),"Pending","Pending")))))</f>
        <v/>
      </c>
      <c r="S80" s="19">
        <f>IF([@[Application ID*]]="","",IF([@[Data Check]]&lt;&gt;"OK","Not Evaluated",IF(IFERROR(INDEX(tblCriteria[References Required],MATCH([@[Criteria Key]],tblCriteria[Criteria Key],0)),0)=0,"Not Required",IF([@[References Received]]="","Pending",IF([@[References Received]]&gt;=IFERROR(INDEX(tblCriteria[References Required],MATCH([@[Criteria Key]],tblCriteria[Criteria Key],0)),99),"Met","Pending")))))</f>
        <v/>
      </c>
      <c r="T80" s="19">
        <f>IF([@[Application ID*]]="","",IF([@[Data Check]]&lt;&gt;"OK","Not Evaluated",IF(IFERROR(INDEX(tblCriteria[Transcript Required],MATCH([@[Criteria Key]],tblCriteria[Criteria Key],0)),"")="No","Not Required",IF([@[Transcript Status]]="Complete","Met",IF(OR([@[Transcript Status]]="",[@[Transcript Status]]="Incomplete",[@[Transcript Status]]="Not Received"),"Pending","Pending")))))</f>
        <v/>
      </c>
      <c r="U80" s="19">
        <f>IF([@[Application ID*]]="","",IF([@[Data Check]]&lt;&gt;"OK","Needs Data",IF(COUNTIF([@[GPA Check]:[Transcript Check]],"Not Met")&gt;0,"Not Eligible",IF(COUNTIF([@[GPA Check]:[Transcript Check]],"Pending")&gt;0,"Incomplete","Eligible"))))</f>
        <v/>
      </c>
      <c r="V80" s="20" t="n"/>
      <c r="W80" s="16" t="n"/>
    </row>
    <row r="81" ht="27" customHeight="1">
      <c r="A81" s="15" t="n"/>
      <c r="B81" s="15" t="n"/>
      <c r="C81" s="15" t="n"/>
      <c r="D81" s="15" t="n"/>
      <c r="E81" s="16" t="n"/>
      <c r="F81" s="17" t="n"/>
      <c r="G81" s="15" t="n"/>
      <c r="H81" s="15" t="n"/>
      <c r="I81" s="36" t="n"/>
      <c r="J81" s="15" t="n"/>
      <c r="K81" s="15" t="n"/>
      <c r="L81" s="15" t="n"/>
      <c r="M81" s="19">
        <f>IF([@[Application ID*]]="","",IF(OR([@[Program*]]="",[@[Entry Term*]]=""),"",[@[Program*]]&amp;"|"&amp;[@[Entry Term*]]))</f>
        <v/>
      </c>
      <c r="N81" s="19">
        <f>IF([@[Application ID*]]="","",IF(COUNTIF(tblReview[Application ID*],[@[Application ID*]])&gt;1,"Duplicate Application ID",IF(OR([@[Program*]]="",[@[Entry Term*]]=""),"Missing Program or Entry Term",IF([@[Submitted Date*]]="","Missing Submitted Date",IF(COUNTIFS(tblCriteria[Criteria Key],[@[Criteria Key]],tblCriteria[Active],"Yes")&lt;&gt;1,"Criteria Missing or Inactive","OK")))))</f>
        <v/>
      </c>
      <c r="O81" s="19">
        <f>IF([@[Application ID*]]="","",IF([@[Data Check]]&lt;&gt;"OK","Not Evaluated",IF([@GPA]="","Pending",IF([@GPA]&gt;=IFERROR(INDEX(tblCriteria[Minimum GPA],MATCH([@[Criteria Key]],tblCriteria[Criteria Key],0)),999),"Met","Not Met"))))</f>
        <v/>
      </c>
      <c r="P81" s="19">
        <f>IF([@[Application ID*]]="","",IF([@[Data Check]]&lt;&gt;"OK","Not Evaluated",IF([@[Prerequisite Credits]]="","Pending",IF([@[Prerequisite Credits]]&gt;=IFERROR(INDEX(tblCriteria[Minimum Prerequisite Credits],MATCH([@[Criteria Key]],tblCriteria[Criteria Key],0)),999),"Met","Not Met"))))</f>
        <v/>
      </c>
      <c r="Q81" s="19">
        <f>IF([@[Application ID*]]="","",IF([@[Data Check]]&lt;&gt;"OK","Not Evaluated",IF(IFERROR(INDEX(tblCriteria[Test Required],MATCH([@[Criteria Key]],tblCriteria[Criteria Key],0)),"")="No","Not Required",IF([@[Test Status]]="","Pending",IF([@[Test Status]]="Not Submitted","Pending",IF([@[Test Status]]="Waived",IF(IFERROR(INDEX(tblCriteria[Test Waiver Allowed],MATCH([@[Criteria Key]],tblCriteria[Criteria Key],0)),"No")="Yes","Met","Not Met"),IF([@[Test Status]]="Submitted",IF([@[Test Score]]="","Pending",IF([@[Test Score]]&gt;=IFERROR(INDEX(tblCriteria[Minimum Test Score],MATCH([@[Criteria Key]],tblCriteria[Criteria Key],0)),999),"Met","Not Met")),"Pending"))))))</f>
        <v/>
      </c>
      <c r="R81" s="19">
        <f>IF([@[Application ID*]]="","",IF([@[Data Check]]&lt;&gt;"OK","Not Evaluated",IF(IFERROR(INDEX(tblCriteria[Essay Required],MATCH([@[Criteria Key]],tblCriteria[Criteria Key],0)),"")="No","Not Required",IF([@[Essay Status]]="Complete","Met",IF(OR([@[Essay Status]]="",[@[Essay Status]]="Incomplete",[@[Essay Status]]="Not Submitted"),"Pending","Pending")))))</f>
        <v/>
      </c>
      <c r="S81" s="19">
        <f>IF([@[Application ID*]]="","",IF([@[Data Check]]&lt;&gt;"OK","Not Evaluated",IF(IFERROR(INDEX(tblCriteria[References Required],MATCH([@[Criteria Key]],tblCriteria[Criteria Key],0)),0)=0,"Not Required",IF([@[References Received]]="","Pending",IF([@[References Received]]&gt;=IFERROR(INDEX(tblCriteria[References Required],MATCH([@[Criteria Key]],tblCriteria[Criteria Key],0)),99),"Met","Pending")))))</f>
        <v/>
      </c>
      <c r="T81" s="19">
        <f>IF([@[Application ID*]]="","",IF([@[Data Check]]&lt;&gt;"OK","Not Evaluated",IF(IFERROR(INDEX(tblCriteria[Transcript Required],MATCH([@[Criteria Key]],tblCriteria[Criteria Key],0)),"")="No","Not Required",IF([@[Transcript Status]]="Complete","Met",IF(OR([@[Transcript Status]]="",[@[Transcript Status]]="Incomplete",[@[Transcript Status]]="Not Received"),"Pending","Pending")))))</f>
        <v/>
      </c>
      <c r="U81" s="19">
        <f>IF([@[Application ID*]]="","",IF([@[Data Check]]&lt;&gt;"OK","Needs Data",IF(COUNTIF([@[GPA Check]:[Transcript Check]],"Not Met")&gt;0,"Not Eligible",IF(COUNTIF([@[GPA Check]:[Transcript Check]],"Pending")&gt;0,"Incomplete","Eligible"))))</f>
        <v/>
      </c>
      <c r="V81" s="20" t="n"/>
      <c r="W81" s="16" t="n"/>
    </row>
    <row r="82" ht="27" customHeight="1">
      <c r="A82" s="15" t="n"/>
      <c r="B82" s="15" t="n"/>
      <c r="C82" s="15" t="n"/>
      <c r="D82" s="15" t="n"/>
      <c r="E82" s="16" t="n"/>
      <c r="F82" s="17" t="n"/>
      <c r="G82" s="15" t="n"/>
      <c r="H82" s="15" t="n"/>
      <c r="I82" s="36" t="n"/>
      <c r="J82" s="15" t="n"/>
      <c r="K82" s="15" t="n"/>
      <c r="L82" s="15" t="n"/>
      <c r="M82" s="19">
        <f>IF([@[Application ID*]]="","",IF(OR([@[Program*]]="",[@[Entry Term*]]=""),"",[@[Program*]]&amp;"|"&amp;[@[Entry Term*]]))</f>
        <v/>
      </c>
      <c r="N82" s="19">
        <f>IF([@[Application ID*]]="","",IF(COUNTIF(tblReview[Application ID*],[@[Application ID*]])&gt;1,"Duplicate Application ID",IF(OR([@[Program*]]="",[@[Entry Term*]]=""),"Missing Program or Entry Term",IF([@[Submitted Date*]]="","Missing Submitted Date",IF(COUNTIFS(tblCriteria[Criteria Key],[@[Criteria Key]],tblCriteria[Active],"Yes")&lt;&gt;1,"Criteria Missing or Inactive","OK")))))</f>
        <v/>
      </c>
      <c r="O82" s="19">
        <f>IF([@[Application ID*]]="","",IF([@[Data Check]]&lt;&gt;"OK","Not Evaluated",IF([@GPA]="","Pending",IF([@GPA]&gt;=IFERROR(INDEX(tblCriteria[Minimum GPA],MATCH([@[Criteria Key]],tblCriteria[Criteria Key],0)),999),"Met","Not Met"))))</f>
        <v/>
      </c>
      <c r="P82" s="19">
        <f>IF([@[Application ID*]]="","",IF([@[Data Check]]&lt;&gt;"OK","Not Evaluated",IF([@[Prerequisite Credits]]="","Pending",IF([@[Prerequisite Credits]]&gt;=IFERROR(INDEX(tblCriteria[Minimum Prerequisite Credits],MATCH([@[Criteria Key]],tblCriteria[Criteria Key],0)),999),"Met","Not Met"))))</f>
        <v/>
      </c>
      <c r="Q82" s="19">
        <f>IF([@[Application ID*]]="","",IF([@[Data Check]]&lt;&gt;"OK","Not Evaluated",IF(IFERROR(INDEX(tblCriteria[Test Required],MATCH([@[Criteria Key]],tblCriteria[Criteria Key],0)),"")="No","Not Required",IF([@[Test Status]]="","Pending",IF([@[Test Status]]="Not Submitted","Pending",IF([@[Test Status]]="Waived",IF(IFERROR(INDEX(tblCriteria[Test Waiver Allowed],MATCH([@[Criteria Key]],tblCriteria[Criteria Key],0)),"No")="Yes","Met","Not Met"),IF([@[Test Status]]="Submitted",IF([@[Test Score]]="","Pending",IF([@[Test Score]]&gt;=IFERROR(INDEX(tblCriteria[Minimum Test Score],MATCH([@[Criteria Key]],tblCriteria[Criteria Key],0)),999),"Met","Not Met")),"Pending"))))))</f>
        <v/>
      </c>
      <c r="R82" s="19">
        <f>IF([@[Application ID*]]="","",IF([@[Data Check]]&lt;&gt;"OK","Not Evaluated",IF(IFERROR(INDEX(tblCriteria[Essay Required],MATCH([@[Criteria Key]],tblCriteria[Criteria Key],0)),"")="No","Not Required",IF([@[Essay Status]]="Complete","Met",IF(OR([@[Essay Status]]="",[@[Essay Status]]="Incomplete",[@[Essay Status]]="Not Submitted"),"Pending","Pending")))))</f>
        <v/>
      </c>
      <c r="S82" s="19">
        <f>IF([@[Application ID*]]="","",IF([@[Data Check]]&lt;&gt;"OK","Not Evaluated",IF(IFERROR(INDEX(tblCriteria[References Required],MATCH([@[Criteria Key]],tblCriteria[Criteria Key],0)),0)=0,"Not Required",IF([@[References Received]]="","Pending",IF([@[References Received]]&gt;=IFERROR(INDEX(tblCriteria[References Required],MATCH([@[Criteria Key]],tblCriteria[Criteria Key],0)),99),"Met","Pending")))))</f>
        <v/>
      </c>
      <c r="T82" s="19">
        <f>IF([@[Application ID*]]="","",IF([@[Data Check]]&lt;&gt;"OK","Not Evaluated",IF(IFERROR(INDEX(tblCriteria[Transcript Required],MATCH([@[Criteria Key]],tblCriteria[Criteria Key],0)),"")="No","Not Required",IF([@[Transcript Status]]="Complete","Met",IF(OR([@[Transcript Status]]="",[@[Transcript Status]]="Incomplete",[@[Transcript Status]]="Not Received"),"Pending","Pending")))))</f>
        <v/>
      </c>
      <c r="U82" s="19">
        <f>IF([@[Application ID*]]="","",IF([@[Data Check]]&lt;&gt;"OK","Needs Data",IF(COUNTIF([@[GPA Check]:[Transcript Check]],"Not Met")&gt;0,"Not Eligible",IF(COUNTIF([@[GPA Check]:[Transcript Check]],"Pending")&gt;0,"Incomplete","Eligible"))))</f>
        <v/>
      </c>
      <c r="V82" s="20" t="n"/>
      <c r="W82" s="16" t="n"/>
    </row>
    <row r="83" ht="27" customHeight="1">
      <c r="A83" s="15" t="n"/>
      <c r="B83" s="15" t="n"/>
      <c r="C83" s="15" t="n"/>
      <c r="D83" s="15" t="n"/>
      <c r="E83" s="16" t="n"/>
      <c r="F83" s="17" t="n"/>
      <c r="G83" s="15" t="n"/>
      <c r="H83" s="15" t="n"/>
      <c r="I83" s="36" t="n"/>
      <c r="J83" s="15" t="n"/>
      <c r="K83" s="15" t="n"/>
      <c r="L83" s="15" t="n"/>
      <c r="M83" s="19">
        <f>IF([@[Application ID*]]="","",IF(OR([@[Program*]]="",[@[Entry Term*]]=""),"",[@[Program*]]&amp;"|"&amp;[@[Entry Term*]]))</f>
        <v/>
      </c>
      <c r="N83" s="19">
        <f>IF([@[Application ID*]]="","",IF(COUNTIF(tblReview[Application ID*],[@[Application ID*]])&gt;1,"Duplicate Application ID",IF(OR([@[Program*]]="",[@[Entry Term*]]=""),"Missing Program or Entry Term",IF([@[Submitted Date*]]="","Missing Submitted Date",IF(COUNTIFS(tblCriteria[Criteria Key],[@[Criteria Key]],tblCriteria[Active],"Yes")&lt;&gt;1,"Criteria Missing or Inactive","OK")))))</f>
        <v/>
      </c>
      <c r="O83" s="19">
        <f>IF([@[Application ID*]]="","",IF([@[Data Check]]&lt;&gt;"OK","Not Evaluated",IF([@GPA]="","Pending",IF([@GPA]&gt;=IFERROR(INDEX(tblCriteria[Minimum GPA],MATCH([@[Criteria Key]],tblCriteria[Criteria Key],0)),999),"Met","Not Met"))))</f>
        <v/>
      </c>
      <c r="P83" s="19">
        <f>IF([@[Application ID*]]="","",IF([@[Data Check]]&lt;&gt;"OK","Not Evaluated",IF([@[Prerequisite Credits]]="","Pending",IF([@[Prerequisite Credits]]&gt;=IFERROR(INDEX(tblCriteria[Minimum Prerequisite Credits],MATCH([@[Criteria Key]],tblCriteria[Criteria Key],0)),999),"Met","Not Met"))))</f>
        <v/>
      </c>
      <c r="Q83" s="19">
        <f>IF([@[Application ID*]]="","",IF([@[Data Check]]&lt;&gt;"OK","Not Evaluated",IF(IFERROR(INDEX(tblCriteria[Test Required],MATCH([@[Criteria Key]],tblCriteria[Criteria Key],0)),"")="No","Not Required",IF([@[Test Status]]="","Pending",IF([@[Test Status]]="Not Submitted","Pending",IF([@[Test Status]]="Waived",IF(IFERROR(INDEX(tblCriteria[Test Waiver Allowed],MATCH([@[Criteria Key]],tblCriteria[Criteria Key],0)),"No")="Yes","Met","Not Met"),IF([@[Test Status]]="Submitted",IF([@[Test Score]]="","Pending",IF([@[Test Score]]&gt;=IFERROR(INDEX(tblCriteria[Minimum Test Score],MATCH([@[Criteria Key]],tblCriteria[Criteria Key],0)),999),"Met","Not Met")),"Pending"))))))</f>
        <v/>
      </c>
      <c r="R83" s="19">
        <f>IF([@[Application ID*]]="","",IF([@[Data Check]]&lt;&gt;"OK","Not Evaluated",IF(IFERROR(INDEX(tblCriteria[Essay Required],MATCH([@[Criteria Key]],tblCriteria[Criteria Key],0)),"")="No","Not Required",IF([@[Essay Status]]="Complete","Met",IF(OR([@[Essay Status]]="",[@[Essay Status]]="Incomplete",[@[Essay Status]]="Not Submitted"),"Pending","Pending")))))</f>
        <v/>
      </c>
      <c r="S83" s="19">
        <f>IF([@[Application ID*]]="","",IF([@[Data Check]]&lt;&gt;"OK","Not Evaluated",IF(IFERROR(INDEX(tblCriteria[References Required],MATCH([@[Criteria Key]],tblCriteria[Criteria Key],0)),0)=0,"Not Required",IF([@[References Received]]="","Pending",IF([@[References Received]]&gt;=IFERROR(INDEX(tblCriteria[References Required],MATCH([@[Criteria Key]],tblCriteria[Criteria Key],0)),99),"Met","Pending")))))</f>
        <v/>
      </c>
      <c r="T83" s="19">
        <f>IF([@[Application ID*]]="","",IF([@[Data Check]]&lt;&gt;"OK","Not Evaluated",IF(IFERROR(INDEX(tblCriteria[Transcript Required],MATCH([@[Criteria Key]],tblCriteria[Criteria Key],0)),"")="No","Not Required",IF([@[Transcript Status]]="Complete","Met",IF(OR([@[Transcript Status]]="",[@[Transcript Status]]="Incomplete",[@[Transcript Status]]="Not Received"),"Pending","Pending")))))</f>
        <v/>
      </c>
      <c r="U83" s="19">
        <f>IF([@[Application ID*]]="","",IF([@[Data Check]]&lt;&gt;"OK","Needs Data",IF(COUNTIF([@[GPA Check]:[Transcript Check]],"Not Met")&gt;0,"Not Eligible",IF(COUNTIF([@[GPA Check]:[Transcript Check]],"Pending")&gt;0,"Incomplete","Eligible"))))</f>
        <v/>
      </c>
      <c r="V83" s="20" t="n"/>
      <c r="W83" s="16" t="n"/>
    </row>
    <row r="84" ht="27" customHeight="1">
      <c r="A84" s="15" t="n"/>
      <c r="B84" s="15" t="n"/>
      <c r="C84" s="15" t="n"/>
      <c r="D84" s="15" t="n"/>
      <c r="E84" s="16" t="n"/>
      <c r="F84" s="17" t="n"/>
      <c r="G84" s="15" t="n"/>
      <c r="H84" s="15" t="n"/>
      <c r="I84" s="36" t="n"/>
      <c r="J84" s="15" t="n"/>
      <c r="K84" s="15" t="n"/>
      <c r="L84" s="15" t="n"/>
      <c r="M84" s="19">
        <f>IF([@[Application ID*]]="","",IF(OR([@[Program*]]="",[@[Entry Term*]]=""),"",[@[Program*]]&amp;"|"&amp;[@[Entry Term*]]))</f>
        <v/>
      </c>
      <c r="N84" s="19">
        <f>IF([@[Application ID*]]="","",IF(COUNTIF(tblReview[Application ID*],[@[Application ID*]])&gt;1,"Duplicate Application ID",IF(OR([@[Program*]]="",[@[Entry Term*]]=""),"Missing Program or Entry Term",IF([@[Submitted Date*]]="","Missing Submitted Date",IF(COUNTIFS(tblCriteria[Criteria Key],[@[Criteria Key]],tblCriteria[Active],"Yes")&lt;&gt;1,"Criteria Missing or Inactive","OK")))))</f>
        <v/>
      </c>
      <c r="O84" s="19">
        <f>IF([@[Application ID*]]="","",IF([@[Data Check]]&lt;&gt;"OK","Not Evaluated",IF([@GPA]="","Pending",IF([@GPA]&gt;=IFERROR(INDEX(tblCriteria[Minimum GPA],MATCH([@[Criteria Key]],tblCriteria[Criteria Key],0)),999),"Met","Not Met"))))</f>
        <v/>
      </c>
      <c r="P84" s="19">
        <f>IF([@[Application ID*]]="","",IF([@[Data Check]]&lt;&gt;"OK","Not Evaluated",IF([@[Prerequisite Credits]]="","Pending",IF([@[Prerequisite Credits]]&gt;=IFERROR(INDEX(tblCriteria[Minimum Prerequisite Credits],MATCH([@[Criteria Key]],tblCriteria[Criteria Key],0)),999),"Met","Not Met"))))</f>
        <v/>
      </c>
      <c r="Q84" s="19">
        <f>IF([@[Application ID*]]="","",IF([@[Data Check]]&lt;&gt;"OK","Not Evaluated",IF(IFERROR(INDEX(tblCriteria[Test Required],MATCH([@[Criteria Key]],tblCriteria[Criteria Key],0)),"")="No","Not Required",IF([@[Test Status]]="","Pending",IF([@[Test Status]]="Not Submitted","Pending",IF([@[Test Status]]="Waived",IF(IFERROR(INDEX(tblCriteria[Test Waiver Allowed],MATCH([@[Criteria Key]],tblCriteria[Criteria Key],0)),"No")="Yes","Met","Not Met"),IF([@[Test Status]]="Submitted",IF([@[Test Score]]="","Pending",IF([@[Test Score]]&gt;=IFERROR(INDEX(tblCriteria[Minimum Test Score],MATCH([@[Criteria Key]],tblCriteria[Criteria Key],0)),999),"Met","Not Met")),"Pending"))))))</f>
        <v/>
      </c>
      <c r="R84" s="19">
        <f>IF([@[Application ID*]]="","",IF([@[Data Check]]&lt;&gt;"OK","Not Evaluated",IF(IFERROR(INDEX(tblCriteria[Essay Required],MATCH([@[Criteria Key]],tblCriteria[Criteria Key],0)),"")="No","Not Required",IF([@[Essay Status]]="Complete","Met",IF(OR([@[Essay Status]]="",[@[Essay Status]]="Incomplete",[@[Essay Status]]="Not Submitted"),"Pending","Pending")))))</f>
        <v/>
      </c>
      <c r="S84" s="19">
        <f>IF([@[Application ID*]]="","",IF([@[Data Check]]&lt;&gt;"OK","Not Evaluated",IF(IFERROR(INDEX(tblCriteria[References Required],MATCH([@[Criteria Key]],tblCriteria[Criteria Key],0)),0)=0,"Not Required",IF([@[References Received]]="","Pending",IF([@[References Received]]&gt;=IFERROR(INDEX(tblCriteria[References Required],MATCH([@[Criteria Key]],tblCriteria[Criteria Key],0)),99),"Met","Pending")))))</f>
        <v/>
      </c>
      <c r="T84" s="19">
        <f>IF([@[Application ID*]]="","",IF([@[Data Check]]&lt;&gt;"OK","Not Evaluated",IF(IFERROR(INDEX(tblCriteria[Transcript Required],MATCH([@[Criteria Key]],tblCriteria[Criteria Key],0)),"")="No","Not Required",IF([@[Transcript Status]]="Complete","Met",IF(OR([@[Transcript Status]]="",[@[Transcript Status]]="Incomplete",[@[Transcript Status]]="Not Received"),"Pending","Pending")))))</f>
        <v/>
      </c>
      <c r="U84" s="19">
        <f>IF([@[Application ID*]]="","",IF([@[Data Check]]&lt;&gt;"OK","Needs Data",IF(COUNTIF([@[GPA Check]:[Transcript Check]],"Not Met")&gt;0,"Not Eligible",IF(COUNTIF([@[GPA Check]:[Transcript Check]],"Pending")&gt;0,"Incomplete","Eligible"))))</f>
        <v/>
      </c>
      <c r="V84" s="20" t="n"/>
      <c r="W84" s="16" t="n"/>
    </row>
    <row r="85" ht="27" customHeight="1">
      <c r="A85" s="15" t="n"/>
      <c r="B85" s="15" t="n"/>
      <c r="C85" s="15" t="n"/>
      <c r="D85" s="15" t="n"/>
      <c r="E85" s="16" t="n"/>
      <c r="F85" s="17" t="n"/>
      <c r="G85" s="15" t="n"/>
      <c r="H85" s="15" t="n"/>
      <c r="I85" s="36" t="n"/>
      <c r="J85" s="15" t="n"/>
      <c r="K85" s="15" t="n"/>
      <c r="L85" s="15" t="n"/>
      <c r="M85" s="19">
        <f>IF([@[Application ID*]]="","",IF(OR([@[Program*]]="",[@[Entry Term*]]=""),"",[@[Program*]]&amp;"|"&amp;[@[Entry Term*]]))</f>
        <v/>
      </c>
      <c r="N85" s="19">
        <f>IF([@[Application ID*]]="","",IF(COUNTIF(tblReview[Application ID*],[@[Application ID*]])&gt;1,"Duplicate Application ID",IF(OR([@[Program*]]="",[@[Entry Term*]]=""),"Missing Program or Entry Term",IF([@[Submitted Date*]]="","Missing Submitted Date",IF(COUNTIFS(tblCriteria[Criteria Key],[@[Criteria Key]],tblCriteria[Active],"Yes")&lt;&gt;1,"Criteria Missing or Inactive","OK")))))</f>
        <v/>
      </c>
      <c r="O85" s="19">
        <f>IF([@[Application ID*]]="","",IF([@[Data Check]]&lt;&gt;"OK","Not Evaluated",IF([@GPA]="","Pending",IF([@GPA]&gt;=IFERROR(INDEX(tblCriteria[Minimum GPA],MATCH([@[Criteria Key]],tblCriteria[Criteria Key],0)),999),"Met","Not Met"))))</f>
        <v/>
      </c>
      <c r="P85" s="19">
        <f>IF([@[Application ID*]]="","",IF([@[Data Check]]&lt;&gt;"OK","Not Evaluated",IF([@[Prerequisite Credits]]="","Pending",IF([@[Prerequisite Credits]]&gt;=IFERROR(INDEX(tblCriteria[Minimum Prerequisite Credits],MATCH([@[Criteria Key]],tblCriteria[Criteria Key],0)),999),"Met","Not Met"))))</f>
        <v/>
      </c>
      <c r="Q85" s="19">
        <f>IF([@[Application ID*]]="","",IF([@[Data Check]]&lt;&gt;"OK","Not Evaluated",IF(IFERROR(INDEX(tblCriteria[Test Required],MATCH([@[Criteria Key]],tblCriteria[Criteria Key],0)),"")="No","Not Required",IF([@[Test Status]]="","Pending",IF([@[Test Status]]="Not Submitted","Pending",IF([@[Test Status]]="Waived",IF(IFERROR(INDEX(tblCriteria[Test Waiver Allowed],MATCH([@[Criteria Key]],tblCriteria[Criteria Key],0)),"No")="Yes","Met","Not Met"),IF([@[Test Status]]="Submitted",IF([@[Test Score]]="","Pending",IF([@[Test Score]]&gt;=IFERROR(INDEX(tblCriteria[Minimum Test Score],MATCH([@[Criteria Key]],tblCriteria[Criteria Key],0)),999),"Met","Not Met")),"Pending"))))))</f>
        <v/>
      </c>
      <c r="R85" s="19">
        <f>IF([@[Application ID*]]="","",IF([@[Data Check]]&lt;&gt;"OK","Not Evaluated",IF(IFERROR(INDEX(tblCriteria[Essay Required],MATCH([@[Criteria Key]],tblCriteria[Criteria Key],0)),"")="No","Not Required",IF([@[Essay Status]]="Complete","Met",IF(OR([@[Essay Status]]="",[@[Essay Status]]="Incomplete",[@[Essay Status]]="Not Submitted"),"Pending","Pending")))))</f>
        <v/>
      </c>
      <c r="S85" s="19">
        <f>IF([@[Application ID*]]="","",IF([@[Data Check]]&lt;&gt;"OK","Not Evaluated",IF(IFERROR(INDEX(tblCriteria[References Required],MATCH([@[Criteria Key]],tblCriteria[Criteria Key],0)),0)=0,"Not Required",IF([@[References Received]]="","Pending",IF([@[References Received]]&gt;=IFERROR(INDEX(tblCriteria[References Required],MATCH([@[Criteria Key]],tblCriteria[Criteria Key],0)),99),"Met","Pending")))))</f>
        <v/>
      </c>
      <c r="T85" s="19">
        <f>IF([@[Application ID*]]="","",IF([@[Data Check]]&lt;&gt;"OK","Not Evaluated",IF(IFERROR(INDEX(tblCriteria[Transcript Required],MATCH([@[Criteria Key]],tblCriteria[Criteria Key],0)),"")="No","Not Required",IF([@[Transcript Status]]="Complete","Met",IF(OR([@[Transcript Status]]="",[@[Transcript Status]]="Incomplete",[@[Transcript Status]]="Not Received"),"Pending","Pending")))))</f>
        <v/>
      </c>
      <c r="U85" s="19">
        <f>IF([@[Application ID*]]="","",IF([@[Data Check]]&lt;&gt;"OK","Needs Data",IF(COUNTIF([@[GPA Check]:[Transcript Check]],"Not Met")&gt;0,"Not Eligible",IF(COUNTIF([@[GPA Check]:[Transcript Check]],"Pending")&gt;0,"Incomplete","Eligible"))))</f>
        <v/>
      </c>
      <c r="V85" s="20" t="n"/>
      <c r="W85" s="16" t="n"/>
    </row>
    <row r="86" ht="27" customHeight="1">
      <c r="A86" s="15" t="n"/>
      <c r="B86" s="15" t="n"/>
      <c r="C86" s="15" t="n"/>
      <c r="D86" s="15" t="n"/>
      <c r="E86" s="16" t="n"/>
      <c r="F86" s="17" t="n"/>
      <c r="G86" s="15" t="n"/>
      <c r="H86" s="15" t="n"/>
      <c r="I86" s="36" t="n"/>
      <c r="J86" s="15" t="n"/>
      <c r="K86" s="15" t="n"/>
      <c r="L86" s="15" t="n"/>
      <c r="M86" s="19">
        <f>IF([@[Application ID*]]="","",IF(OR([@[Program*]]="",[@[Entry Term*]]=""),"",[@[Program*]]&amp;"|"&amp;[@[Entry Term*]]))</f>
        <v/>
      </c>
      <c r="N86" s="19">
        <f>IF([@[Application ID*]]="","",IF(COUNTIF(tblReview[Application ID*],[@[Application ID*]])&gt;1,"Duplicate Application ID",IF(OR([@[Program*]]="",[@[Entry Term*]]=""),"Missing Program or Entry Term",IF([@[Submitted Date*]]="","Missing Submitted Date",IF(COUNTIFS(tblCriteria[Criteria Key],[@[Criteria Key]],tblCriteria[Active],"Yes")&lt;&gt;1,"Criteria Missing or Inactive","OK")))))</f>
        <v/>
      </c>
      <c r="O86" s="19">
        <f>IF([@[Application ID*]]="","",IF([@[Data Check]]&lt;&gt;"OK","Not Evaluated",IF([@GPA]="","Pending",IF([@GPA]&gt;=IFERROR(INDEX(tblCriteria[Minimum GPA],MATCH([@[Criteria Key]],tblCriteria[Criteria Key],0)),999),"Met","Not Met"))))</f>
        <v/>
      </c>
      <c r="P86" s="19">
        <f>IF([@[Application ID*]]="","",IF([@[Data Check]]&lt;&gt;"OK","Not Evaluated",IF([@[Prerequisite Credits]]="","Pending",IF([@[Prerequisite Credits]]&gt;=IFERROR(INDEX(tblCriteria[Minimum Prerequisite Credits],MATCH([@[Criteria Key]],tblCriteria[Criteria Key],0)),999),"Met","Not Met"))))</f>
        <v/>
      </c>
      <c r="Q86" s="19">
        <f>IF([@[Application ID*]]="","",IF([@[Data Check]]&lt;&gt;"OK","Not Evaluated",IF(IFERROR(INDEX(tblCriteria[Test Required],MATCH([@[Criteria Key]],tblCriteria[Criteria Key],0)),"")="No","Not Required",IF([@[Test Status]]="","Pending",IF([@[Test Status]]="Not Submitted","Pending",IF([@[Test Status]]="Waived",IF(IFERROR(INDEX(tblCriteria[Test Waiver Allowed],MATCH([@[Criteria Key]],tblCriteria[Criteria Key],0)),"No")="Yes","Met","Not Met"),IF([@[Test Status]]="Submitted",IF([@[Test Score]]="","Pending",IF([@[Test Score]]&gt;=IFERROR(INDEX(tblCriteria[Minimum Test Score],MATCH([@[Criteria Key]],tblCriteria[Criteria Key],0)),999),"Met","Not Met")),"Pending"))))))</f>
        <v/>
      </c>
      <c r="R86" s="19">
        <f>IF([@[Application ID*]]="","",IF([@[Data Check]]&lt;&gt;"OK","Not Evaluated",IF(IFERROR(INDEX(tblCriteria[Essay Required],MATCH([@[Criteria Key]],tblCriteria[Criteria Key],0)),"")="No","Not Required",IF([@[Essay Status]]="Complete","Met",IF(OR([@[Essay Status]]="",[@[Essay Status]]="Incomplete",[@[Essay Status]]="Not Submitted"),"Pending","Pending")))))</f>
        <v/>
      </c>
      <c r="S86" s="19">
        <f>IF([@[Application ID*]]="","",IF([@[Data Check]]&lt;&gt;"OK","Not Evaluated",IF(IFERROR(INDEX(tblCriteria[References Required],MATCH([@[Criteria Key]],tblCriteria[Criteria Key],0)),0)=0,"Not Required",IF([@[References Received]]="","Pending",IF([@[References Received]]&gt;=IFERROR(INDEX(tblCriteria[References Required],MATCH([@[Criteria Key]],tblCriteria[Criteria Key],0)),99),"Met","Pending")))))</f>
        <v/>
      </c>
      <c r="T86" s="19">
        <f>IF([@[Application ID*]]="","",IF([@[Data Check]]&lt;&gt;"OK","Not Evaluated",IF(IFERROR(INDEX(tblCriteria[Transcript Required],MATCH([@[Criteria Key]],tblCriteria[Criteria Key],0)),"")="No","Not Required",IF([@[Transcript Status]]="Complete","Met",IF(OR([@[Transcript Status]]="",[@[Transcript Status]]="Incomplete",[@[Transcript Status]]="Not Received"),"Pending","Pending")))))</f>
        <v/>
      </c>
      <c r="U86" s="19">
        <f>IF([@[Application ID*]]="","",IF([@[Data Check]]&lt;&gt;"OK","Needs Data",IF(COUNTIF([@[GPA Check]:[Transcript Check]],"Not Met")&gt;0,"Not Eligible",IF(COUNTIF([@[GPA Check]:[Transcript Check]],"Pending")&gt;0,"Incomplete","Eligible"))))</f>
        <v/>
      </c>
      <c r="V86" s="20" t="n"/>
      <c r="W86" s="16" t="n"/>
    </row>
    <row r="87" ht="27" customHeight="1">
      <c r="A87" s="15" t="n"/>
      <c r="B87" s="15" t="n"/>
      <c r="C87" s="15" t="n"/>
      <c r="D87" s="15" t="n"/>
      <c r="E87" s="16" t="n"/>
      <c r="F87" s="17" t="n"/>
      <c r="G87" s="15" t="n"/>
      <c r="H87" s="15" t="n"/>
      <c r="I87" s="36" t="n"/>
      <c r="J87" s="15" t="n"/>
      <c r="K87" s="15" t="n"/>
      <c r="L87" s="15" t="n"/>
      <c r="M87" s="19">
        <f>IF([@[Application ID*]]="","",IF(OR([@[Program*]]="",[@[Entry Term*]]=""),"",[@[Program*]]&amp;"|"&amp;[@[Entry Term*]]))</f>
        <v/>
      </c>
      <c r="N87" s="19">
        <f>IF([@[Application ID*]]="","",IF(COUNTIF(tblReview[Application ID*],[@[Application ID*]])&gt;1,"Duplicate Application ID",IF(OR([@[Program*]]="",[@[Entry Term*]]=""),"Missing Program or Entry Term",IF([@[Submitted Date*]]="","Missing Submitted Date",IF(COUNTIFS(tblCriteria[Criteria Key],[@[Criteria Key]],tblCriteria[Active],"Yes")&lt;&gt;1,"Criteria Missing or Inactive","OK")))))</f>
        <v/>
      </c>
      <c r="O87" s="19">
        <f>IF([@[Application ID*]]="","",IF([@[Data Check]]&lt;&gt;"OK","Not Evaluated",IF([@GPA]="","Pending",IF([@GPA]&gt;=IFERROR(INDEX(tblCriteria[Minimum GPA],MATCH([@[Criteria Key]],tblCriteria[Criteria Key],0)),999),"Met","Not Met"))))</f>
        <v/>
      </c>
      <c r="P87" s="19">
        <f>IF([@[Application ID*]]="","",IF([@[Data Check]]&lt;&gt;"OK","Not Evaluated",IF([@[Prerequisite Credits]]="","Pending",IF([@[Prerequisite Credits]]&gt;=IFERROR(INDEX(tblCriteria[Minimum Prerequisite Credits],MATCH([@[Criteria Key]],tblCriteria[Criteria Key],0)),999),"Met","Not Met"))))</f>
        <v/>
      </c>
      <c r="Q87" s="19">
        <f>IF([@[Application ID*]]="","",IF([@[Data Check]]&lt;&gt;"OK","Not Evaluated",IF(IFERROR(INDEX(tblCriteria[Test Required],MATCH([@[Criteria Key]],tblCriteria[Criteria Key],0)),"")="No","Not Required",IF([@[Test Status]]="","Pending",IF([@[Test Status]]="Not Submitted","Pending",IF([@[Test Status]]="Waived",IF(IFERROR(INDEX(tblCriteria[Test Waiver Allowed],MATCH([@[Criteria Key]],tblCriteria[Criteria Key],0)),"No")="Yes","Met","Not Met"),IF([@[Test Status]]="Submitted",IF([@[Test Score]]="","Pending",IF([@[Test Score]]&gt;=IFERROR(INDEX(tblCriteria[Minimum Test Score],MATCH([@[Criteria Key]],tblCriteria[Criteria Key],0)),999),"Met","Not Met")),"Pending"))))))</f>
        <v/>
      </c>
      <c r="R87" s="19">
        <f>IF([@[Application ID*]]="","",IF([@[Data Check]]&lt;&gt;"OK","Not Evaluated",IF(IFERROR(INDEX(tblCriteria[Essay Required],MATCH([@[Criteria Key]],tblCriteria[Criteria Key],0)),"")="No","Not Required",IF([@[Essay Status]]="Complete","Met",IF(OR([@[Essay Status]]="",[@[Essay Status]]="Incomplete",[@[Essay Status]]="Not Submitted"),"Pending","Pending")))))</f>
        <v/>
      </c>
      <c r="S87" s="19">
        <f>IF([@[Application ID*]]="","",IF([@[Data Check]]&lt;&gt;"OK","Not Evaluated",IF(IFERROR(INDEX(tblCriteria[References Required],MATCH([@[Criteria Key]],tblCriteria[Criteria Key],0)),0)=0,"Not Required",IF([@[References Received]]="","Pending",IF([@[References Received]]&gt;=IFERROR(INDEX(tblCriteria[References Required],MATCH([@[Criteria Key]],tblCriteria[Criteria Key],0)),99),"Met","Pending")))))</f>
        <v/>
      </c>
      <c r="T87" s="19">
        <f>IF([@[Application ID*]]="","",IF([@[Data Check]]&lt;&gt;"OK","Not Evaluated",IF(IFERROR(INDEX(tblCriteria[Transcript Required],MATCH([@[Criteria Key]],tblCriteria[Criteria Key],0)),"")="No","Not Required",IF([@[Transcript Status]]="Complete","Met",IF(OR([@[Transcript Status]]="",[@[Transcript Status]]="Incomplete",[@[Transcript Status]]="Not Received"),"Pending","Pending")))))</f>
        <v/>
      </c>
      <c r="U87" s="19">
        <f>IF([@[Application ID*]]="","",IF([@[Data Check]]&lt;&gt;"OK","Needs Data",IF(COUNTIF([@[GPA Check]:[Transcript Check]],"Not Met")&gt;0,"Not Eligible",IF(COUNTIF([@[GPA Check]:[Transcript Check]],"Pending")&gt;0,"Incomplete","Eligible"))))</f>
        <v/>
      </c>
      <c r="V87" s="20" t="n"/>
      <c r="W87" s="16" t="n"/>
    </row>
    <row r="88" ht="27" customHeight="1">
      <c r="A88" s="15" t="n"/>
      <c r="B88" s="15" t="n"/>
      <c r="C88" s="15" t="n"/>
      <c r="D88" s="15" t="n"/>
      <c r="E88" s="16" t="n"/>
      <c r="F88" s="17" t="n"/>
      <c r="G88" s="15" t="n"/>
      <c r="H88" s="15" t="n"/>
      <c r="I88" s="36" t="n"/>
      <c r="J88" s="15" t="n"/>
      <c r="K88" s="15" t="n"/>
      <c r="L88" s="15" t="n"/>
      <c r="M88" s="19">
        <f>IF([@[Application ID*]]="","",IF(OR([@[Program*]]="",[@[Entry Term*]]=""),"",[@[Program*]]&amp;"|"&amp;[@[Entry Term*]]))</f>
        <v/>
      </c>
      <c r="N88" s="19">
        <f>IF([@[Application ID*]]="","",IF(COUNTIF(tblReview[Application ID*],[@[Application ID*]])&gt;1,"Duplicate Application ID",IF(OR([@[Program*]]="",[@[Entry Term*]]=""),"Missing Program or Entry Term",IF([@[Submitted Date*]]="","Missing Submitted Date",IF(COUNTIFS(tblCriteria[Criteria Key],[@[Criteria Key]],tblCriteria[Active],"Yes")&lt;&gt;1,"Criteria Missing or Inactive","OK")))))</f>
        <v/>
      </c>
      <c r="O88" s="19">
        <f>IF([@[Application ID*]]="","",IF([@[Data Check]]&lt;&gt;"OK","Not Evaluated",IF([@GPA]="","Pending",IF([@GPA]&gt;=IFERROR(INDEX(tblCriteria[Minimum GPA],MATCH([@[Criteria Key]],tblCriteria[Criteria Key],0)),999),"Met","Not Met"))))</f>
        <v/>
      </c>
      <c r="P88" s="19">
        <f>IF([@[Application ID*]]="","",IF([@[Data Check]]&lt;&gt;"OK","Not Evaluated",IF([@[Prerequisite Credits]]="","Pending",IF([@[Prerequisite Credits]]&gt;=IFERROR(INDEX(tblCriteria[Minimum Prerequisite Credits],MATCH([@[Criteria Key]],tblCriteria[Criteria Key],0)),999),"Met","Not Met"))))</f>
        <v/>
      </c>
      <c r="Q88" s="19">
        <f>IF([@[Application ID*]]="","",IF([@[Data Check]]&lt;&gt;"OK","Not Evaluated",IF(IFERROR(INDEX(tblCriteria[Test Required],MATCH([@[Criteria Key]],tblCriteria[Criteria Key],0)),"")="No","Not Required",IF([@[Test Status]]="","Pending",IF([@[Test Status]]="Not Submitted","Pending",IF([@[Test Status]]="Waived",IF(IFERROR(INDEX(tblCriteria[Test Waiver Allowed],MATCH([@[Criteria Key]],tblCriteria[Criteria Key],0)),"No")="Yes","Met","Not Met"),IF([@[Test Status]]="Submitted",IF([@[Test Score]]="","Pending",IF([@[Test Score]]&gt;=IFERROR(INDEX(tblCriteria[Minimum Test Score],MATCH([@[Criteria Key]],tblCriteria[Criteria Key],0)),999),"Met","Not Met")),"Pending"))))))</f>
        <v/>
      </c>
      <c r="R88" s="19">
        <f>IF([@[Application ID*]]="","",IF([@[Data Check]]&lt;&gt;"OK","Not Evaluated",IF(IFERROR(INDEX(tblCriteria[Essay Required],MATCH([@[Criteria Key]],tblCriteria[Criteria Key],0)),"")="No","Not Required",IF([@[Essay Status]]="Complete","Met",IF(OR([@[Essay Status]]="",[@[Essay Status]]="Incomplete",[@[Essay Status]]="Not Submitted"),"Pending","Pending")))))</f>
        <v/>
      </c>
      <c r="S88" s="19">
        <f>IF([@[Application ID*]]="","",IF([@[Data Check]]&lt;&gt;"OK","Not Evaluated",IF(IFERROR(INDEX(tblCriteria[References Required],MATCH([@[Criteria Key]],tblCriteria[Criteria Key],0)),0)=0,"Not Required",IF([@[References Received]]="","Pending",IF([@[References Received]]&gt;=IFERROR(INDEX(tblCriteria[References Required],MATCH([@[Criteria Key]],tblCriteria[Criteria Key],0)),99),"Met","Pending")))))</f>
        <v/>
      </c>
      <c r="T88" s="19">
        <f>IF([@[Application ID*]]="","",IF([@[Data Check]]&lt;&gt;"OK","Not Evaluated",IF(IFERROR(INDEX(tblCriteria[Transcript Required],MATCH([@[Criteria Key]],tblCriteria[Criteria Key],0)),"")="No","Not Required",IF([@[Transcript Status]]="Complete","Met",IF(OR([@[Transcript Status]]="",[@[Transcript Status]]="Incomplete",[@[Transcript Status]]="Not Received"),"Pending","Pending")))))</f>
        <v/>
      </c>
      <c r="U88" s="19">
        <f>IF([@[Application ID*]]="","",IF([@[Data Check]]&lt;&gt;"OK","Needs Data",IF(COUNTIF([@[GPA Check]:[Transcript Check]],"Not Met")&gt;0,"Not Eligible",IF(COUNTIF([@[GPA Check]:[Transcript Check]],"Pending")&gt;0,"Incomplete","Eligible"))))</f>
        <v/>
      </c>
      <c r="V88" s="20" t="n"/>
      <c r="W88" s="16" t="n"/>
    </row>
    <row r="89" ht="27" customHeight="1">
      <c r="A89" s="15" t="n"/>
      <c r="B89" s="15" t="n"/>
      <c r="C89" s="15" t="n"/>
      <c r="D89" s="15" t="n"/>
      <c r="E89" s="16" t="n"/>
      <c r="F89" s="17" t="n"/>
      <c r="G89" s="15" t="n"/>
      <c r="H89" s="15" t="n"/>
      <c r="I89" s="36" t="n"/>
      <c r="J89" s="15" t="n"/>
      <c r="K89" s="15" t="n"/>
      <c r="L89" s="15" t="n"/>
      <c r="M89" s="19">
        <f>IF([@[Application ID*]]="","",IF(OR([@[Program*]]="",[@[Entry Term*]]=""),"",[@[Program*]]&amp;"|"&amp;[@[Entry Term*]]))</f>
        <v/>
      </c>
      <c r="N89" s="19">
        <f>IF([@[Application ID*]]="","",IF(COUNTIF(tblReview[Application ID*],[@[Application ID*]])&gt;1,"Duplicate Application ID",IF(OR([@[Program*]]="",[@[Entry Term*]]=""),"Missing Program or Entry Term",IF([@[Submitted Date*]]="","Missing Submitted Date",IF(COUNTIFS(tblCriteria[Criteria Key],[@[Criteria Key]],tblCriteria[Active],"Yes")&lt;&gt;1,"Criteria Missing or Inactive","OK")))))</f>
        <v/>
      </c>
      <c r="O89" s="19">
        <f>IF([@[Application ID*]]="","",IF([@[Data Check]]&lt;&gt;"OK","Not Evaluated",IF([@GPA]="","Pending",IF([@GPA]&gt;=IFERROR(INDEX(tblCriteria[Minimum GPA],MATCH([@[Criteria Key]],tblCriteria[Criteria Key],0)),999),"Met","Not Met"))))</f>
        <v/>
      </c>
      <c r="P89" s="19">
        <f>IF([@[Application ID*]]="","",IF([@[Data Check]]&lt;&gt;"OK","Not Evaluated",IF([@[Prerequisite Credits]]="","Pending",IF([@[Prerequisite Credits]]&gt;=IFERROR(INDEX(tblCriteria[Minimum Prerequisite Credits],MATCH([@[Criteria Key]],tblCriteria[Criteria Key],0)),999),"Met","Not Met"))))</f>
        <v/>
      </c>
      <c r="Q89" s="19">
        <f>IF([@[Application ID*]]="","",IF([@[Data Check]]&lt;&gt;"OK","Not Evaluated",IF(IFERROR(INDEX(tblCriteria[Test Required],MATCH([@[Criteria Key]],tblCriteria[Criteria Key],0)),"")="No","Not Required",IF([@[Test Status]]="","Pending",IF([@[Test Status]]="Not Submitted","Pending",IF([@[Test Status]]="Waived",IF(IFERROR(INDEX(tblCriteria[Test Waiver Allowed],MATCH([@[Criteria Key]],tblCriteria[Criteria Key],0)),"No")="Yes","Met","Not Met"),IF([@[Test Status]]="Submitted",IF([@[Test Score]]="","Pending",IF([@[Test Score]]&gt;=IFERROR(INDEX(tblCriteria[Minimum Test Score],MATCH([@[Criteria Key]],tblCriteria[Criteria Key],0)),999),"Met","Not Met")),"Pending"))))))</f>
        <v/>
      </c>
      <c r="R89" s="19">
        <f>IF([@[Application ID*]]="","",IF([@[Data Check]]&lt;&gt;"OK","Not Evaluated",IF(IFERROR(INDEX(tblCriteria[Essay Required],MATCH([@[Criteria Key]],tblCriteria[Criteria Key],0)),"")="No","Not Required",IF([@[Essay Status]]="Complete","Met",IF(OR([@[Essay Status]]="",[@[Essay Status]]="Incomplete",[@[Essay Status]]="Not Submitted"),"Pending","Pending")))))</f>
        <v/>
      </c>
      <c r="S89" s="19">
        <f>IF([@[Application ID*]]="","",IF([@[Data Check]]&lt;&gt;"OK","Not Evaluated",IF(IFERROR(INDEX(tblCriteria[References Required],MATCH([@[Criteria Key]],tblCriteria[Criteria Key],0)),0)=0,"Not Required",IF([@[References Received]]="","Pending",IF([@[References Received]]&gt;=IFERROR(INDEX(tblCriteria[References Required],MATCH([@[Criteria Key]],tblCriteria[Criteria Key],0)),99),"Met","Pending")))))</f>
        <v/>
      </c>
      <c r="T89" s="19">
        <f>IF([@[Application ID*]]="","",IF([@[Data Check]]&lt;&gt;"OK","Not Evaluated",IF(IFERROR(INDEX(tblCriteria[Transcript Required],MATCH([@[Criteria Key]],tblCriteria[Criteria Key],0)),"")="No","Not Required",IF([@[Transcript Status]]="Complete","Met",IF(OR([@[Transcript Status]]="",[@[Transcript Status]]="Incomplete",[@[Transcript Status]]="Not Received"),"Pending","Pending")))))</f>
        <v/>
      </c>
      <c r="U89" s="19">
        <f>IF([@[Application ID*]]="","",IF([@[Data Check]]&lt;&gt;"OK","Needs Data",IF(COUNTIF([@[GPA Check]:[Transcript Check]],"Not Met")&gt;0,"Not Eligible",IF(COUNTIF([@[GPA Check]:[Transcript Check]],"Pending")&gt;0,"Incomplete","Eligible"))))</f>
        <v/>
      </c>
      <c r="V89" s="20" t="n"/>
      <c r="W89" s="16" t="n"/>
    </row>
    <row r="90" ht="27" customHeight="1">
      <c r="A90" s="15" t="n"/>
      <c r="B90" s="15" t="n"/>
      <c r="C90" s="15" t="n"/>
      <c r="D90" s="15" t="n"/>
      <c r="E90" s="16" t="n"/>
      <c r="F90" s="17" t="n"/>
      <c r="G90" s="15" t="n"/>
      <c r="H90" s="15" t="n"/>
      <c r="I90" s="36" t="n"/>
      <c r="J90" s="15" t="n"/>
      <c r="K90" s="15" t="n"/>
      <c r="L90" s="15" t="n"/>
      <c r="M90" s="19">
        <f>IF([@[Application ID*]]="","",IF(OR([@[Program*]]="",[@[Entry Term*]]=""),"",[@[Program*]]&amp;"|"&amp;[@[Entry Term*]]))</f>
        <v/>
      </c>
      <c r="N90" s="19">
        <f>IF([@[Application ID*]]="","",IF(COUNTIF(tblReview[Application ID*],[@[Application ID*]])&gt;1,"Duplicate Application ID",IF(OR([@[Program*]]="",[@[Entry Term*]]=""),"Missing Program or Entry Term",IF([@[Submitted Date*]]="","Missing Submitted Date",IF(COUNTIFS(tblCriteria[Criteria Key],[@[Criteria Key]],tblCriteria[Active],"Yes")&lt;&gt;1,"Criteria Missing or Inactive","OK")))))</f>
        <v/>
      </c>
      <c r="O90" s="19">
        <f>IF([@[Application ID*]]="","",IF([@[Data Check]]&lt;&gt;"OK","Not Evaluated",IF([@GPA]="","Pending",IF([@GPA]&gt;=IFERROR(INDEX(tblCriteria[Minimum GPA],MATCH([@[Criteria Key]],tblCriteria[Criteria Key],0)),999),"Met","Not Met"))))</f>
        <v/>
      </c>
      <c r="P90" s="19">
        <f>IF([@[Application ID*]]="","",IF([@[Data Check]]&lt;&gt;"OK","Not Evaluated",IF([@[Prerequisite Credits]]="","Pending",IF([@[Prerequisite Credits]]&gt;=IFERROR(INDEX(tblCriteria[Minimum Prerequisite Credits],MATCH([@[Criteria Key]],tblCriteria[Criteria Key],0)),999),"Met","Not Met"))))</f>
        <v/>
      </c>
      <c r="Q90" s="19">
        <f>IF([@[Application ID*]]="","",IF([@[Data Check]]&lt;&gt;"OK","Not Evaluated",IF(IFERROR(INDEX(tblCriteria[Test Required],MATCH([@[Criteria Key]],tblCriteria[Criteria Key],0)),"")="No","Not Required",IF([@[Test Status]]="","Pending",IF([@[Test Status]]="Not Submitted","Pending",IF([@[Test Status]]="Waived",IF(IFERROR(INDEX(tblCriteria[Test Waiver Allowed],MATCH([@[Criteria Key]],tblCriteria[Criteria Key],0)),"No")="Yes","Met","Not Met"),IF([@[Test Status]]="Submitted",IF([@[Test Score]]="","Pending",IF([@[Test Score]]&gt;=IFERROR(INDEX(tblCriteria[Minimum Test Score],MATCH([@[Criteria Key]],tblCriteria[Criteria Key],0)),999),"Met","Not Met")),"Pending"))))))</f>
        <v/>
      </c>
      <c r="R90" s="19">
        <f>IF([@[Application ID*]]="","",IF([@[Data Check]]&lt;&gt;"OK","Not Evaluated",IF(IFERROR(INDEX(tblCriteria[Essay Required],MATCH([@[Criteria Key]],tblCriteria[Criteria Key],0)),"")="No","Not Required",IF([@[Essay Status]]="Complete","Met",IF(OR([@[Essay Status]]="",[@[Essay Status]]="Incomplete",[@[Essay Status]]="Not Submitted"),"Pending","Pending")))))</f>
        <v/>
      </c>
      <c r="S90" s="19">
        <f>IF([@[Application ID*]]="","",IF([@[Data Check]]&lt;&gt;"OK","Not Evaluated",IF(IFERROR(INDEX(tblCriteria[References Required],MATCH([@[Criteria Key]],tblCriteria[Criteria Key],0)),0)=0,"Not Required",IF([@[References Received]]="","Pending",IF([@[References Received]]&gt;=IFERROR(INDEX(tblCriteria[References Required],MATCH([@[Criteria Key]],tblCriteria[Criteria Key],0)),99),"Met","Pending")))))</f>
        <v/>
      </c>
      <c r="T90" s="19">
        <f>IF([@[Application ID*]]="","",IF([@[Data Check]]&lt;&gt;"OK","Not Evaluated",IF(IFERROR(INDEX(tblCriteria[Transcript Required],MATCH([@[Criteria Key]],tblCriteria[Criteria Key],0)),"")="No","Not Required",IF([@[Transcript Status]]="Complete","Met",IF(OR([@[Transcript Status]]="",[@[Transcript Status]]="Incomplete",[@[Transcript Status]]="Not Received"),"Pending","Pending")))))</f>
        <v/>
      </c>
      <c r="U90" s="19">
        <f>IF([@[Application ID*]]="","",IF([@[Data Check]]&lt;&gt;"OK","Needs Data",IF(COUNTIF([@[GPA Check]:[Transcript Check]],"Not Met")&gt;0,"Not Eligible",IF(COUNTIF([@[GPA Check]:[Transcript Check]],"Pending")&gt;0,"Incomplete","Eligible"))))</f>
        <v/>
      </c>
      <c r="V90" s="20" t="n"/>
      <c r="W90" s="16" t="n"/>
    </row>
    <row r="91" ht="27" customHeight="1">
      <c r="A91" s="15" t="n"/>
      <c r="B91" s="15" t="n"/>
      <c r="C91" s="15" t="n"/>
      <c r="D91" s="15" t="n"/>
      <c r="E91" s="16" t="n"/>
      <c r="F91" s="17" t="n"/>
      <c r="G91" s="15" t="n"/>
      <c r="H91" s="15" t="n"/>
      <c r="I91" s="36" t="n"/>
      <c r="J91" s="15" t="n"/>
      <c r="K91" s="15" t="n"/>
      <c r="L91" s="15" t="n"/>
      <c r="M91" s="19">
        <f>IF([@[Application ID*]]="","",IF(OR([@[Program*]]="",[@[Entry Term*]]=""),"",[@[Program*]]&amp;"|"&amp;[@[Entry Term*]]))</f>
        <v/>
      </c>
      <c r="N91" s="19">
        <f>IF([@[Application ID*]]="","",IF(COUNTIF(tblReview[Application ID*],[@[Application ID*]])&gt;1,"Duplicate Application ID",IF(OR([@[Program*]]="",[@[Entry Term*]]=""),"Missing Program or Entry Term",IF([@[Submitted Date*]]="","Missing Submitted Date",IF(COUNTIFS(tblCriteria[Criteria Key],[@[Criteria Key]],tblCriteria[Active],"Yes")&lt;&gt;1,"Criteria Missing or Inactive","OK")))))</f>
        <v/>
      </c>
      <c r="O91" s="19">
        <f>IF([@[Application ID*]]="","",IF([@[Data Check]]&lt;&gt;"OK","Not Evaluated",IF([@GPA]="","Pending",IF([@GPA]&gt;=IFERROR(INDEX(tblCriteria[Minimum GPA],MATCH([@[Criteria Key]],tblCriteria[Criteria Key],0)),999),"Met","Not Met"))))</f>
        <v/>
      </c>
      <c r="P91" s="19">
        <f>IF([@[Application ID*]]="","",IF([@[Data Check]]&lt;&gt;"OK","Not Evaluated",IF([@[Prerequisite Credits]]="","Pending",IF([@[Prerequisite Credits]]&gt;=IFERROR(INDEX(tblCriteria[Minimum Prerequisite Credits],MATCH([@[Criteria Key]],tblCriteria[Criteria Key],0)),999),"Met","Not Met"))))</f>
        <v/>
      </c>
      <c r="Q91" s="19">
        <f>IF([@[Application ID*]]="","",IF([@[Data Check]]&lt;&gt;"OK","Not Evaluated",IF(IFERROR(INDEX(tblCriteria[Test Required],MATCH([@[Criteria Key]],tblCriteria[Criteria Key],0)),"")="No","Not Required",IF([@[Test Status]]="","Pending",IF([@[Test Status]]="Not Submitted","Pending",IF([@[Test Status]]="Waived",IF(IFERROR(INDEX(tblCriteria[Test Waiver Allowed],MATCH([@[Criteria Key]],tblCriteria[Criteria Key],0)),"No")="Yes","Met","Not Met"),IF([@[Test Status]]="Submitted",IF([@[Test Score]]="","Pending",IF([@[Test Score]]&gt;=IFERROR(INDEX(tblCriteria[Minimum Test Score],MATCH([@[Criteria Key]],tblCriteria[Criteria Key],0)),999),"Met","Not Met")),"Pending"))))))</f>
        <v/>
      </c>
      <c r="R91" s="19">
        <f>IF([@[Application ID*]]="","",IF([@[Data Check]]&lt;&gt;"OK","Not Evaluated",IF(IFERROR(INDEX(tblCriteria[Essay Required],MATCH([@[Criteria Key]],tblCriteria[Criteria Key],0)),"")="No","Not Required",IF([@[Essay Status]]="Complete","Met",IF(OR([@[Essay Status]]="",[@[Essay Status]]="Incomplete",[@[Essay Status]]="Not Submitted"),"Pending","Pending")))))</f>
        <v/>
      </c>
      <c r="S91" s="19">
        <f>IF([@[Application ID*]]="","",IF([@[Data Check]]&lt;&gt;"OK","Not Evaluated",IF(IFERROR(INDEX(tblCriteria[References Required],MATCH([@[Criteria Key]],tblCriteria[Criteria Key],0)),0)=0,"Not Required",IF([@[References Received]]="","Pending",IF([@[References Received]]&gt;=IFERROR(INDEX(tblCriteria[References Required],MATCH([@[Criteria Key]],tblCriteria[Criteria Key],0)),99),"Met","Pending")))))</f>
        <v/>
      </c>
      <c r="T91" s="19">
        <f>IF([@[Application ID*]]="","",IF([@[Data Check]]&lt;&gt;"OK","Not Evaluated",IF(IFERROR(INDEX(tblCriteria[Transcript Required],MATCH([@[Criteria Key]],tblCriteria[Criteria Key],0)),"")="No","Not Required",IF([@[Transcript Status]]="Complete","Met",IF(OR([@[Transcript Status]]="",[@[Transcript Status]]="Incomplete",[@[Transcript Status]]="Not Received"),"Pending","Pending")))))</f>
        <v/>
      </c>
      <c r="U91" s="19">
        <f>IF([@[Application ID*]]="","",IF([@[Data Check]]&lt;&gt;"OK","Needs Data",IF(COUNTIF([@[GPA Check]:[Transcript Check]],"Not Met")&gt;0,"Not Eligible",IF(COUNTIF([@[GPA Check]:[Transcript Check]],"Pending")&gt;0,"Incomplete","Eligible"))))</f>
        <v/>
      </c>
      <c r="V91" s="20" t="n"/>
      <c r="W91" s="16" t="n"/>
    </row>
    <row r="92" ht="27" customHeight="1">
      <c r="A92" s="15" t="n"/>
      <c r="B92" s="15" t="n"/>
      <c r="C92" s="15" t="n"/>
      <c r="D92" s="15" t="n"/>
      <c r="E92" s="16" t="n"/>
      <c r="F92" s="17" t="n"/>
      <c r="G92" s="15" t="n"/>
      <c r="H92" s="15" t="n"/>
      <c r="I92" s="36" t="n"/>
      <c r="J92" s="15" t="n"/>
      <c r="K92" s="15" t="n"/>
      <c r="L92" s="15" t="n"/>
      <c r="M92" s="19">
        <f>IF([@[Application ID*]]="","",IF(OR([@[Program*]]="",[@[Entry Term*]]=""),"",[@[Program*]]&amp;"|"&amp;[@[Entry Term*]]))</f>
        <v/>
      </c>
      <c r="N92" s="19">
        <f>IF([@[Application ID*]]="","",IF(COUNTIF(tblReview[Application ID*],[@[Application ID*]])&gt;1,"Duplicate Application ID",IF(OR([@[Program*]]="",[@[Entry Term*]]=""),"Missing Program or Entry Term",IF([@[Submitted Date*]]="","Missing Submitted Date",IF(COUNTIFS(tblCriteria[Criteria Key],[@[Criteria Key]],tblCriteria[Active],"Yes")&lt;&gt;1,"Criteria Missing or Inactive","OK")))))</f>
        <v/>
      </c>
      <c r="O92" s="19">
        <f>IF([@[Application ID*]]="","",IF([@[Data Check]]&lt;&gt;"OK","Not Evaluated",IF([@GPA]="","Pending",IF([@GPA]&gt;=IFERROR(INDEX(tblCriteria[Minimum GPA],MATCH([@[Criteria Key]],tblCriteria[Criteria Key],0)),999),"Met","Not Met"))))</f>
        <v/>
      </c>
      <c r="P92" s="19">
        <f>IF([@[Application ID*]]="","",IF([@[Data Check]]&lt;&gt;"OK","Not Evaluated",IF([@[Prerequisite Credits]]="","Pending",IF([@[Prerequisite Credits]]&gt;=IFERROR(INDEX(tblCriteria[Minimum Prerequisite Credits],MATCH([@[Criteria Key]],tblCriteria[Criteria Key],0)),999),"Met","Not Met"))))</f>
        <v/>
      </c>
      <c r="Q92" s="19">
        <f>IF([@[Application ID*]]="","",IF([@[Data Check]]&lt;&gt;"OK","Not Evaluated",IF(IFERROR(INDEX(tblCriteria[Test Required],MATCH([@[Criteria Key]],tblCriteria[Criteria Key],0)),"")="No","Not Required",IF([@[Test Status]]="","Pending",IF([@[Test Status]]="Not Submitted","Pending",IF([@[Test Status]]="Waived",IF(IFERROR(INDEX(tblCriteria[Test Waiver Allowed],MATCH([@[Criteria Key]],tblCriteria[Criteria Key],0)),"No")="Yes","Met","Not Met"),IF([@[Test Status]]="Submitted",IF([@[Test Score]]="","Pending",IF([@[Test Score]]&gt;=IFERROR(INDEX(tblCriteria[Minimum Test Score],MATCH([@[Criteria Key]],tblCriteria[Criteria Key],0)),999),"Met","Not Met")),"Pending"))))))</f>
        <v/>
      </c>
      <c r="R92" s="19">
        <f>IF([@[Application ID*]]="","",IF([@[Data Check]]&lt;&gt;"OK","Not Evaluated",IF(IFERROR(INDEX(tblCriteria[Essay Required],MATCH([@[Criteria Key]],tblCriteria[Criteria Key],0)),"")="No","Not Required",IF([@[Essay Status]]="Complete","Met",IF(OR([@[Essay Status]]="",[@[Essay Status]]="Incomplete",[@[Essay Status]]="Not Submitted"),"Pending","Pending")))))</f>
        <v/>
      </c>
      <c r="S92" s="19">
        <f>IF([@[Application ID*]]="","",IF([@[Data Check]]&lt;&gt;"OK","Not Evaluated",IF(IFERROR(INDEX(tblCriteria[References Required],MATCH([@[Criteria Key]],tblCriteria[Criteria Key],0)),0)=0,"Not Required",IF([@[References Received]]="","Pending",IF([@[References Received]]&gt;=IFERROR(INDEX(tblCriteria[References Required],MATCH([@[Criteria Key]],tblCriteria[Criteria Key],0)),99),"Met","Pending")))))</f>
        <v/>
      </c>
      <c r="T92" s="19">
        <f>IF([@[Application ID*]]="","",IF([@[Data Check]]&lt;&gt;"OK","Not Evaluated",IF(IFERROR(INDEX(tblCriteria[Transcript Required],MATCH([@[Criteria Key]],tblCriteria[Criteria Key],0)),"")="No","Not Required",IF([@[Transcript Status]]="Complete","Met",IF(OR([@[Transcript Status]]="",[@[Transcript Status]]="Incomplete",[@[Transcript Status]]="Not Received"),"Pending","Pending")))))</f>
        <v/>
      </c>
      <c r="U92" s="19">
        <f>IF([@[Application ID*]]="","",IF([@[Data Check]]&lt;&gt;"OK","Needs Data",IF(COUNTIF([@[GPA Check]:[Transcript Check]],"Not Met")&gt;0,"Not Eligible",IF(COUNTIF([@[GPA Check]:[Transcript Check]],"Pending")&gt;0,"Incomplete","Eligible"))))</f>
        <v/>
      </c>
      <c r="V92" s="20" t="n"/>
      <c r="W92" s="16" t="n"/>
    </row>
    <row r="93" ht="27" customHeight="1">
      <c r="A93" s="15" t="n"/>
      <c r="B93" s="15" t="n"/>
      <c r="C93" s="15" t="n"/>
      <c r="D93" s="15" t="n"/>
      <c r="E93" s="16" t="n"/>
      <c r="F93" s="17" t="n"/>
      <c r="G93" s="15" t="n"/>
      <c r="H93" s="15" t="n"/>
      <c r="I93" s="36" t="n"/>
      <c r="J93" s="15" t="n"/>
      <c r="K93" s="15" t="n"/>
      <c r="L93" s="15" t="n"/>
      <c r="M93" s="19">
        <f>IF([@[Application ID*]]="","",IF(OR([@[Program*]]="",[@[Entry Term*]]=""),"",[@[Program*]]&amp;"|"&amp;[@[Entry Term*]]))</f>
        <v/>
      </c>
      <c r="N93" s="19">
        <f>IF([@[Application ID*]]="","",IF(COUNTIF(tblReview[Application ID*],[@[Application ID*]])&gt;1,"Duplicate Application ID",IF(OR([@[Program*]]="",[@[Entry Term*]]=""),"Missing Program or Entry Term",IF([@[Submitted Date*]]="","Missing Submitted Date",IF(COUNTIFS(tblCriteria[Criteria Key],[@[Criteria Key]],tblCriteria[Active],"Yes")&lt;&gt;1,"Criteria Missing or Inactive","OK")))))</f>
        <v/>
      </c>
      <c r="O93" s="19">
        <f>IF([@[Application ID*]]="","",IF([@[Data Check]]&lt;&gt;"OK","Not Evaluated",IF([@GPA]="","Pending",IF([@GPA]&gt;=IFERROR(INDEX(tblCriteria[Minimum GPA],MATCH([@[Criteria Key]],tblCriteria[Criteria Key],0)),999),"Met","Not Met"))))</f>
        <v/>
      </c>
      <c r="P93" s="19">
        <f>IF([@[Application ID*]]="","",IF([@[Data Check]]&lt;&gt;"OK","Not Evaluated",IF([@[Prerequisite Credits]]="","Pending",IF([@[Prerequisite Credits]]&gt;=IFERROR(INDEX(tblCriteria[Minimum Prerequisite Credits],MATCH([@[Criteria Key]],tblCriteria[Criteria Key],0)),999),"Met","Not Met"))))</f>
        <v/>
      </c>
      <c r="Q93" s="19">
        <f>IF([@[Application ID*]]="","",IF([@[Data Check]]&lt;&gt;"OK","Not Evaluated",IF(IFERROR(INDEX(tblCriteria[Test Required],MATCH([@[Criteria Key]],tblCriteria[Criteria Key],0)),"")="No","Not Required",IF([@[Test Status]]="","Pending",IF([@[Test Status]]="Not Submitted","Pending",IF([@[Test Status]]="Waived",IF(IFERROR(INDEX(tblCriteria[Test Waiver Allowed],MATCH([@[Criteria Key]],tblCriteria[Criteria Key],0)),"No")="Yes","Met","Not Met"),IF([@[Test Status]]="Submitted",IF([@[Test Score]]="","Pending",IF([@[Test Score]]&gt;=IFERROR(INDEX(tblCriteria[Minimum Test Score],MATCH([@[Criteria Key]],tblCriteria[Criteria Key],0)),999),"Met","Not Met")),"Pending"))))))</f>
        <v/>
      </c>
      <c r="R93" s="19">
        <f>IF([@[Application ID*]]="","",IF([@[Data Check]]&lt;&gt;"OK","Not Evaluated",IF(IFERROR(INDEX(tblCriteria[Essay Required],MATCH([@[Criteria Key]],tblCriteria[Criteria Key],0)),"")="No","Not Required",IF([@[Essay Status]]="Complete","Met",IF(OR([@[Essay Status]]="",[@[Essay Status]]="Incomplete",[@[Essay Status]]="Not Submitted"),"Pending","Pending")))))</f>
        <v/>
      </c>
      <c r="S93" s="19">
        <f>IF([@[Application ID*]]="","",IF([@[Data Check]]&lt;&gt;"OK","Not Evaluated",IF(IFERROR(INDEX(tblCriteria[References Required],MATCH([@[Criteria Key]],tblCriteria[Criteria Key],0)),0)=0,"Not Required",IF([@[References Received]]="","Pending",IF([@[References Received]]&gt;=IFERROR(INDEX(tblCriteria[References Required],MATCH([@[Criteria Key]],tblCriteria[Criteria Key],0)),99),"Met","Pending")))))</f>
        <v/>
      </c>
      <c r="T93" s="19">
        <f>IF([@[Application ID*]]="","",IF([@[Data Check]]&lt;&gt;"OK","Not Evaluated",IF(IFERROR(INDEX(tblCriteria[Transcript Required],MATCH([@[Criteria Key]],tblCriteria[Criteria Key],0)),"")="No","Not Required",IF([@[Transcript Status]]="Complete","Met",IF(OR([@[Transcript Status]]="",[@[Transcript Status]]="Incomplete",[@[Transcript Status]]="Not Received"),"Pending","Pending")))))</f>
        <v/>
      </c>
      <c r="U93" s="19">
        <f>IF([@[Application ID*]]="","",IF([@[Data Check]]&lt;&gt;"OK","Needs Data",IF(COUNTIF([@[GPA Check]:[Transcript Check]],"Not Met")&gt;0,"Not Eligible",IF(COUNTIF([@[GPA Check]:[Transcript Check]],"Pending")&gt;0,"Incomplete","Eligible"))))</f>
        <v/>
      </c>
      <c r="V93" s="20" t="n"/>
      <c r="W93" s="16" t="n"/>
    </row>
    <row r="94" ht="27" customHeight="1">
      <c r="A94" s="15" t="n"/>
      <c r="B94" s="15" t="n"/>
      <c r="C94" s="15" t="n"/>
      <c r="D94" s="15" t="n"/>
      <c r="E94" s="16" t="n"/>
      <c r="F94" s="17" t="n"/>
      <c r="G94" s="15" t="n"/>
      <c r="H94" s="15" t="n"/>
      <c r="I94" s="36" t="n"/>
      <c r="J94" s="15" t="n"/>
      <c r="K94" s="15" t="n"/>
      <c r="L94" s="15" t="n"/>
      <c r="M94" s="19">
        <f>IF([@[Application ID*]]="","",IF(OR([@[Program*]]="",[@[Entry Term*]]=""),"",[@[Program*]]&amp;"|"&amp;[@[Entry Term*]]))</f>
        <v/>
      </c>
      <c r="N94" s="19">
        <f>IF([@[Application ID*]]="","",IF(COUNTIF(tblReview[Application ID*],[@[Application ID*]])&gt;1,"Duplicate Application ID",IF(OR([@[Program*]]="",[@[Entry Term*]]=""),"Missing Program or Entry Term",IF([@[Submitted Date*]]="","Missing Submitted Date",IF(COUNTIFS(tblCriteria[Criteria Key],[@[Criteria Key]],tblCriteria[Active],"Yes")&lt;&gt;1,"Criteria Missing or Inactive","OK")))))</f>
        <v/>
      </c>
      <c r="O94" s="19">
        <f>IF([@[Application ID*]]="","",IF([@[Data Check]]&lt;&gt;"OK","Not Evaluated",IF([@GPA]="","Pending",IF([@GPA]&gt;=IFERROR(INDEX(tblCriteria[Minimum GPA],MATCH([@[Criteria Key]],tblCriteria[Criteria Key],0)),999),"Met","Not Met"))))</f>
        <v/>
      </c>
      <c r="P94" s="19">
        <f>IF([@[Application ID*]]="","",IF([@[Data Check]]&lt;&gt;"OK","Not Evaluated",IF([@[Prerequisite Credits]]="","Pending",IF([@[Prerequisite Credits]]&gt;=IFERROR(INDEX(tblCriteria[Minimum Prerequisite Credits],MATCH([@[Criteria Key]],tblCriteria[Criteria Key],0)),999),"Met","Not Met"))))</f>
        <v/>
      </c>
      <c r="Q94" s="19">
        <f>IF([@[Application ID*]]="","",IF([@[Data Check]]&lt;&gt;"OK","Not Evaluated",IF(IFERROR(INDEX(tblCriteria[Test Required],MATCH([@[Criteria Key]],tblCriteria[Criteria Key],0)),"")="No","Not Required",IF([@[Test Status]]="","Pending",IF([@[Test Status]]="Not Submitted","Pending",IF([@[Test Status]]="Waived",IF(IFERROR(INDEX(tblCriteria[Test Waiver Allowed],MATCH([@[Criteria Key]],tblCriteria[Criteria Key],0)),"No")="Yes","Met","Not Met"),IF([@[Test Status]]="Submitted",IF([@[Test Score]]="","Pending",IF([@[Test Score]]&gt;=IFERROR(INDEX(tblCriteria[Minimum Test Score],MATCH([@[Criteria Key]],tblCriteria[Criteria Key],0)),999),"Met","Not Met")),"Pending"))))))</f>
        <v/>
      </c>
      <c r="R94" s="19">
        <f>IF([@[Application ID*]]="","",IF([@[Data Check]]&lt;&gt;"OK","Not Evaluated",IF(IFERROR(INDEX(tblCriteria[Essay Required],MATCH([@[Criteria Key]],tblCriteria[Criteria Key],0)),"")="No","Not Required",IF([@[Essay Status]]="Complete","Met",IF(OR([@[Essay Status]]="",[@[Essay Status]]="Incomplete",[@[Essay Status]]="Not Submitted"),"Pending","Pending")))))</f>
        <v/>
      </c>
      <c r="S94" s="19">
        <f>IF([@[Application ID*]]="","",IF([@[Data Check]]&lt;&gt;"OK","Not Evaluated",IF(IFERROR(INDEX(tblCriteria[References Required],MATCH([@[Criteria Key]],tblCriteria[Criteria Key],0)),0)=0,"Not Required",IF([@[References Received]]="","Pending",IF([@[References Received]]&gt;=IFERROR(INDEX(tblCriteria[References Required],MATCH([@[Criteria Key]],tblCriteria[Criteria Key],0)),99),"Met","Pending")))))</f>
        <v/>
      </c>
      <c r="T94" s="19">
        <f>IF([@[Application ID*]]="","",IF([@[Data Check]]&lt;&gt;"OK","Not Evaluated",IF(IFERROR(INDEX(tblCriteria[Transcript Required],MATCH([@[Criteria Key]],tblCriteria[Criteria Key],0)),"")="No","Not Required",IF([@[Transcript Status]]="Complete","Met",IF(OR([@[Transcript Status]]="",[@[Transcript Status]]="Incomplete",[@[Transcript Status]]="Not Received"),"Pending","Pending")))))</f>
        <v/>
      </c>
      <c r="U94" s="19">
        <f>IF([@[Application ID*]]="","",IF([@[Data Check]]&lt;&gt;"OK","Needs Data",IF(COUNTIF([@[GPA Check]:[Transcript Check]],"Not Met")&gt;0,"Not Eligible",IF(COUNTIF([@[GPA Check]:[Transcript Check]],"Pending")&gt;0,"Incomplete","Eligible"))))</f>
        <v/>
      </c>
      <c r="V94" s="20" t="n"/>
      <c r="W94" s="16" t="n"/>
    </row>
    <row r="95" ht="27" customHeight="1">
      <c r="A95" s="15" t="n"/>
      <c r="B95" s="15" t="n"/>
      <c r="C95" s="15" t="n"/>
      <c r="D95" s="15" t="n"/>
      <c r="E95" s="16" t="n"/>
      <c r="F95" s="17" t="n"/>
      <c r="G95" s="15" t="n"/>
      <c r="H95" s="15" t="n"/>
      <c r="I95" s="36" t="n"/>
      <c r="J95" s="15" t="n"/>
      <c r="K95" s="15" t="n"/>
      <c r="L95" s="15" t="n"/>
      <c r="M95" s="19">
        <f>IF([@[Application ID*]]="","",IF(OR([@[Program*]]="",[@[Entry Term*]]=""),"",[@[Program*]]&amp;"|"&amp;[@[Entry Term*]]))</f>
        <v/>
      </c>
      <c r="N95" s="19">
        <f>IF([@[Application ID*]]="","",IF(COUNTIF(tblReview[Application ID*],[@[Application ID*]])&gt;1,"Duplicate Application ID",IF(OR([@[Program*]]="",[@[Entry Term*]]=""),"Missing Program or Entry Term",IF([@[Submitted Date*]]="","Missing Submitted Date",IF(COUNTIFS(tblCriteria[Criteria Key],[@[Criteria Key]],tblCriteria[Active],"Yes")&lt;&gt;1,"Criteria Missing or Inactive","OK")))))</f>
        <v/>
      </c>
      <c r="O95" s="19">
        <f>IF([@[Application ID*]]="","",IF([@[Data Check]]&lt;&gt;"OK","Not Evaluated",IF([@GPA]="","Pending",IF([@GPA]&gt;=IFERROR(INDEX(tblCriteria[Minimum GPA],MATCH([@[Criteria Key]],tblCriteria[Criteria Key],0)),999),"Met","Not Met"))))</f>
        <v/>
      </c>
      <c r="P95" s="19">
        <f>IF([@[Application ID*]]="","",IF([@[Data Check]]&lt;&gt;"OK","Not Evaluated",IF([@[Prerequisite Credits]]="","Pending",IF([@[Prerequisite Credits]]&gt;=IFERROR(INDEX(tblCriteria[Minimum Prerequisite Credits],MATCH([@[Criteria Key]],tblCriteria[Criteria Key],0)),999),"Met","Not Met"))))</f>
        <v/>
      </c>
      <c r="Q95" s="19">
        <f>IF([@[Application ID*]]="","",IF([@[Data Check]]&lt;&gt;"OK","Not Evaluated",IF(IFERROR(INDEX(tblCriteria[Test Required],MATCH([@[Criteria Key]],tblCriteria[Criteria Key],0)),"")="No","Not Required",IF([@[Test Status]]="","Pending",IF([@[Test Status]]="Not Submitted","Pending",IF([@[Test Status]]="Waived",IF(IFERROR(INDEX(tblCriteria[Test Waiver Allowed],MATCH([@[Criteria Key]],tblCriteria[Criteria Key],0)),"No")="Yes","Met","Not Met"),IF([@[Test Status]]="Submitted",IF([@[Test Score]]="","Pending",IF([@[Test Score]]&gt;=IFERROR(INDEX(tblCriteria[Minimum Test Score],MATCH([@[Criteria Key]],tblCriteria[Criteria Key],0)),999),"Met","Not Met")),"Pending"))))))</f>
        <v/>
      </c>
      <c r="R95" s="19">
        <f>IF([@[Application ID*]]="","",IF([@[Data Check]]&lt;&gt;"OK","Not Evaluated",IF(IFERROR(INDEX(tblCriteria[Essay Required],MATCH([@[Criteria Key]],tblCriteria[Criteria Key],0)),"")="No","Not Required",IF([@[Essay Status]]="Complete","Met",IF(OR([@[Essay Status]]="",[@[Essay Status]]="Incomplete",[@[Essay Status]]="Not Submitted"),"Pending","Pending")))))</f>
        <v/>
      </c>
      <c r="S95" s="19">
        <f>IF([@[Application ID*]]="","",IF([@[Data Check]]&lt;&gt;"OK","Not Evaluated",IF(IFERROR(INDEX(tblCriteria[References Required],MATCH([@[Criteria Key]],tblCriteria[Criteria Key],0)),0)=0,"Not Required",IF([@[References Received]]="","Pending",IF([@[References Received]]&gt;=IFERROR(INDEX(tblCriteria[References Required],MATCH([@[Criteria Key]],tblCriteria[Criteria Key],0)),99),"Met","Pending")))))</f>
        <v/>
      </c>
      <c r="T95" s="19">
        <f>IF([@[Application ID*]]="","",IF([@[Data Check]]&lt;&gt;"OK","Not Evaluated",IF(IFERROR(INDEX(tblCriteria[Transcript Required],MATCH([@[Criteria Key]],tblCriteria[Criteria Key],0)),"")="No","Not Required",IF([@[Transcript Status]]="Complete","Met",IF(OR([@[Transcript Status]]="",[@[Transcript Status]]="Incomplete",[@[Transcript Status]]="Not Received"),"Pending","Pending")))))</f>
        <v/>
      </c>
      <c r="U95" s="19">
        <f>IF([@[Application ID*]]="","",IF([@[Data Check]]&lt;&gt;"OK","Needs Data",IF(COUNTIF([@[GPA Check]:[Transcript Check]],"Not Met")&gt;0,"Not Eligible",IF(COUNTIF([@[GPA Check]:[Transcript Check]],"Pending")&gt;0,"Incomplete","Eligible"))))</f>
        <v/>
      </c>
      <c r="V95" s="20" t="n"/>
      <c r="W95" s="16" t="n"/>
    </row>
    <row r="96" ht="27" customHeight="1">
      <c r="A96" s="15" t="n"/>
      <c r="B96" s="15" t="n"/>
      <c r="C96" s="15" t="n"/>
      <c r="D96" s="15" t="n"/>
      <c r="E96" s="16" t="n"/>
      <c r="F96" s="17" t="n"/>
      <c r="G96" s="15" t="n"/>
      <c r="H96" s="15" t="n"/>
      <c r="I96" s="36" t="n"/>
      <c r="J96" s="15" t="n"/>
      <c r="K96" s="15" t="n"/>
      <c r="L96" s="15" t="n"/>
      <c r="M96" s="19">
        <f>IF([@[Application ID*]]="","",IF(OR([@[Program*]]="",[@[Entry Term*]]=""),"",[@[Program*]]&amp;"|"&amp;[@[Entry Term*]]))</f>
        <v/>
      </c>
      <c r="N96" s="19">
        <f>IF([@[Application ID*]]="","",IF(COUNTIF(tblReview[Application ID*],[@[Application ID*]])&gt;1,"Duplicate Application ID",IF(OR([@[Program*]]="",[@[Entry Term*]]=""),"Missing Program or Entry Term",IF([@[Submitted Date*]]="","Missing Submitted Date",IF(COUNTIFS(tblCriteria[Criteria Key],[@[Criteria Key]],tblCriteria[Active],"Yes")&lt;&gt;1,"Criteria Missing or Inactive","OK")))))</f>
        <v/>
      </c>
      <c r="O96" s="19">
        <f>IF([@[Application ID*]]="","",IF([@[Data Check]]&lt;&gt;"OK","Not Evaluated",IF([@GPA]="","Pending",IF([@GPA]&gt;=IFERROR(INDEX(tblCriteria[Minimum GPA],MATCH([@[Criteria Key]],tblCriteria[Criteria Key],0)),999),"Met","Not Met"))))</f>
        <v/>
      </c>
      <c r="P96" s="19">
        <f>IF([@[Application ID*]]="","",IF([@[Data Check]]&lt;&gt;"OK","Not Evaluated",IF([@[Prerequisite Credits]]="","Pending",IF([@[Prerequisite Credits]]&gt;=IFERROR(INDEX(tblCriteria[Minimum Prerequisite Credits],MATCH([@[Criteria Key]],tblCriteria[Criteria Key],0)),999),"Met","Not Met"))))</f>
        <v/>
      </c>
      <c r="Q96" s="19">
        <f>IF([@[Application ID*]]="","",IF([@[Data Check]]&lt;&gt;"OK","Not Evaluated",IF(IFERROR(INDEX(tblCriteria[Test Required],MATCH([@[Criteria Key]],tblCriteria[Criteria Key],0)),"")="No","Not Required",IF([@[Test Status]]="","Pending",IF([@[Test Status]]="Not Submitted","Pending",IF([@[Test Status]]="Waived",IF(IFERROR(INDEX(tblCriteria[Test Waiver Allowed],MATCH([@[Criteria Key]],tblCriteria[Criteria Key],0)),"No")="Yes","Met","Not Met"),IF([@[Test Status]]="Submitted",IF([@[Test Score]]="","Pending",IF([@[Test Score]]&gt;=IFERROR(INDEX(tblCriteria[Minimum Test Score],MATCH([@[Criteria Key]],tblCriteria[Criteria Key],0)),999),"Met","Not Met")),"Pending"))))))</f>
        <v/>
      </c>
      <c r="R96" s="19">
        <f>IF([@[Application ID*]]="","",IF([@[Data Check]]&lt;&gt;"OK","Not Evaluated",IF(IFERROR(INDEX(tblCriteria[Essay Required],MATCH([@[Criteria Key]],tblCriteria[Criteria Key],0)),"")="No","Not Required",IF([@[Essay Status]]="Complete","Met",IF(OR([@[Essay Status]]="",[@[Essay Status]]="Incomplete",[@[Essay Status]]="Not Submitted"),"Pending","Pending")))))</f>
        <v/>
      </c>
      <c r="S96" s="19">
        <f>IF([@[Application ID*]]="","",IF([@[Data Check]]&lt;&gt;"OK","Not Evaluated",IF(IFERROR(INDEX(tblCriteria[References Required],MATCH([@[Criteria Key]],tblCriteria[Criteria Key],0)),0)=0,"Not Required",IF([@[References Received]]="","Pending",IF([@[References Received]]&gt;=IFERROR(INDEX(tblCriteria[References Required],MATCH([@[Criteria Key]],tblCriteria[Criteria Key],0)),99),"Met","Pending")))))</f>
        <v/>
      </c>
      <c r="T96" s="19">
        <f>IF([@[Application ID*]]="","",IF([@[Data Check]]&lt;&gt;"OK","Not Evaluated",IF(IFERROR(INDEX(tblCriteria[Transcript Required],MATCH([@[Criteria Key]],tblCriteria[Criteria Key],0)),"")="No","Not Required",IF([@[Transcript Status]]="Complete","Met",IF(OR([@[Transcript Status]]="",[@[Transcript Status]]="Incomplete",[@[Transcript Status]]="Not Received"),"Pending","Pending")))))</f>
        <v/>
      </c>
      <c r="U96" s="19">
        <f>IF([@[Application ID*]]="","",IF([@[Data Check]]&lt;&gt;"OK","Needs Data",IF(COUNTIF([@[GPA Check]:[Transcript Check]],"Not Met")&gt;0,"Not Eligible",IF(COUNTIF([@[GPA Check]:[Transcript Check]],"Pending")&gt;0,"Incomplete","Eligible"))))</f>
        <v/>
      </c>
      <c r="V96" s="20" t="n"/>
      <c r="W96" s="16" t="n"/>
    </row>
    <row r="97" ht="27" customHeight="1">
      <c r="A97" s="15" t="n"/>
      <c r="B97" s="15" t="n"/>
      <c r="C97" s="15" t="n"/>
      <c r="D97" s="15" t="n"/>
      <c r="E97" s="16" t="n"/>
      <c r="F97" s="17" t="n"/>
      <c r="G97" s="15" t="n"/>
      <c r="H97" s="15" t="n"/>
      <c r="I97" s="36" t="n"/>
      <c r="J97" s="15" t="n"/>
      <c r="K97" s="15" t="n"/>
      <c r="L97" s="15" t="n"/>
      <c r="M97" s="19">
        <f>IF([@[Application ID*]]="","",IF(OR([@[Program*]]="",[@[Entry Term*]]=""),"",[@[Program*]]&amp;"|"&amp;[@[Entry Term*]]))</f>
        <v/>
      </c>
      <c r="N97" s="19">
        <f>IF([@[Application ID*]]="","",IF(COUNTIF(tblReview[Application ID*],[@[Application ID*]])&gt;1,"Duplicate Application ID",IF(OR([@[Program*]]="",[@[Entry Term*]]=""),"Missing Program or Entry Term",IF([@[Submitted Date*]]="","Missing Submitted Date",IF(COUNTIFS(tblCriteria[Criteria Key],[@[Criteria Key]],tblCriteria[Active],"Yes")&lt;&gt;1,"Criteria Missing or Inactive","OK")))))</f>
        <v/>
      </c>
      <c r="O97" s="19">
        <f>IF([@[Application ID*]]="","",IF([@[Data Check]]&lt;&gt;"OK","Not Evaluated",IF([@GPA]="","Pending",IF([@GPA]&gt;=IFERROR(INDEX(tblCriteria[Minimum GPA],MATCH([@[Criteria Key]],tblCriteria[Criteria Key],0)),999),"Met","Not Met"))))</f>
        <v/>
      </c>
      <c r="P97" s="19">
        <f>IF([@[Application ID*]]="","",IF([@[Data Check]]&lt;&gt;"OK","Not Evaluated",IF([@[Prerequisite Credits]]="","Pending",IF([@[Prerequisite Credits]]&gt;=IFERROR(INDEX(tblCriteria[Minimum Prerequisite Credits],MATCH([@[Criteria Key]],tblCriteria[Criteria Key],0)),999),"Met","Not Met"))))</f>
        <v/>
      </c>
      <c r="Q97" s="19">
        <f>IF([@[Application ID*]]="","",IF([@[Data Check]]&lt;&gt;"OK","Not Evaluated",IF(IFERROR(INDEX(tblCriteria[Test Required],MATCH([@[Criteria Key]],tblCriteria[Criteria Key],0)),"")="No","Not Required",IF([@[Test Status]]="","Pending",IF([@[Test Status]]="Not Submitted","Pending",IF([@[Test Status]]="Waived",IF(IFERROR(INDEX(tblCriteria[Test Waiver Allowed],MATCH([@[Criteria Key]],tblCriteria[Criteria Key],0)),"No")="Yes","Met","Not Met"),IF([@[Test Status]]="Submitted",IF([@[Test Score]]="","Pending",IF([@[Test Score]]&gt;=IFERROR(INDEX(tblCriteria[Minimum Test Score],MATCH([@[Criteria Key]],tblCriteria[Criteria Key],0)),999),"Met","Not Met")),"Pending"))))))</f>
        <v/>
      </c>
      <c r="R97" s="19">
        <f>IF([@[Application ID*]]="","",IF([@[Data Check]]&lt;&gt;"OK","Not Evaluated",IF(IFERROR(INDEX(tblCriteria[Essay Required],MATCH([@[Criteria Key]],tblCriteria[Criteria Key],0)),"")="No","Not Required",IF([@[Essay Status]]="Complete","Met",IF(OR([@[Essay Status]]="",[@[Essay Status]]="Incomplete",[@[Essay Status]]="Not Submitted"),"Pending","Pending")))))</f>
        <v/>
      </c>
      <c r="S97" s="19">
        <f>IF([@[Application ID*]]="","",IF([@[Data Check]]&lt;&gt;"OK","Not Evaluated",IF(IFERROR(INDEX(tblCriteria[References Required],MATCH([@[Criteria Key]],tblCriteria[Criteria Key],0)),0)=0,"Not Required",IF([@[References Received]]="","Pending",IF([@[References Received]]&gt;=IFERROR(INDEX(tblCriteria[References Required],MATCH([@[Criteria Key]],tblCriteria[Criteria Key],0)),99),"Met","Pending")))))</f>
        <v/>
      </c>
      <c r="T97" s="19">
        <f>IF([@[Application ID*]]="","",IF([@[Data Check]]&lt;&gt;"OK","Not Evaluated",IF(IFERROR(INDEX(tblCriteria[Transcript Required],MATCH([@[Criteria Key]],tblCriteria[Criteria Key],0)),"")="No","Not Required",IF([@[Transcript Status]]="Complete","Met",IF(OR([@[Transcript Status]]="",[@[Transcript Status]]="Incomplete",[@[Transcript Status]]="Not Received"),"Pending","Pending")))))</f>
        <v/>
      </c>
      <c r="U97" s="19">
        <f>IF([@[Application ID*]]="","",IF([@[Data Check]]&lt;&gt;"OK","Needs Data",IF(COUNTIF([@[GPA Check]:[Transcript Check]],"Not Met")&gt;0,"Not Eligible",IF(COUNTIF([@[GPA Check]:[Transcript Check]],"Pending")&gt;0,"Incomplete","Eligible"))))</f>
        <v/>
      </c>
      <c r="V97" s="20" t="n"/>
      <c r="W97" s="16" t="n"/>
    </row>
    <row r="98" ht="27" customHeight="1">
      <c r="A98" s="15" t="n"/>
      <c r="B98" s="15" t="n"/>
      <c r="C98" s="15" t="n"/>
      <c r="D98" s="15" t="n"/>
      <c r="E98" s="16" t="n"/>
      <c r="F98" s="17" t="n"/>
      <c r="G98" s="15" t="n"/>
      <c r="H98" s="15" t="n"/>
      <c r="I98" s="36" t="n"/>
      <c r="J98" s="15" t="n"/>
      <c r="K98" s="15" t="n"/>
      <c r="L98" s="15" t="n"/>
      <c r="M98" s="19">
        <f>IF([@[Application ID*]]="","",IF(OR([@[Program*]]="",[@[Entry Term*]]=""),"",[@[Program*]]&amp;"|"&amp;[@[Entry Term*]]))</f>
        <v/>
      </c>
      <c r="N98" s="19">
        <f>IF([@[Application ID*]]="","",IF(COUNTIF(tblReview[Application ID*],[@[Application ID*]])&gt;1,"Duplicate Application ID",IF(OR([@[Program*]]="",[@[Entry Term*]]=""),"Missing Program or Entry Term",IF([@[Submitted Date*]]="","Missing Submitted Date",IF(COUNTIFS(tblCriteria[Criteria Key],[@[Criteria Key]],tblCriteria[Active],"Yes")&lt;&gt;1,"Criteria Missing or Inactive","OK")))))</f>
        <v/>
      </c>
      <c r="O98" s="19">
        <f>IF([@[Application ID*]]="","",IF([@[Data Check]]&lt;&gt;"OK","Not Evaluated",IF([@GPA]="","Pending",IF([@GPA]&gt;=IFERROR(INDEX(tblCriteria[Minimum GPA],MATCH([@[Criteria Key]],tblCriteria[Criteria Key],0)),999),"Met","Not Met"))))</f>
        <v/>
      </c>
      <c r="P98" s="19">
        <f>IF([@[Application ID*]]="","",IF([@[Data Check]]&lt;&gt;"OK","Not Evaluated",IF([@[Prerequisite Credits]]="","Pending",IF([@[Prerequisite Credits]]&gt;=IFERROR(INDEX(tblCriteria[Minimum Prerequisite Credits],MATCH([@[Criteria Key]],tblCriteria[Criteria Key],0)),999),"Met","Not Met"))))</f>
        <v/>
      </c>
      <c r="Q98" s="19">
        <f>IF([@[Application ID*]]="","",IF([@[Data Check]]&lt;&gt;"OK","Not Evaluated",IF(IFERROR(INDEX(tblCriteria[Test Required],MATCH([@[Criteria Key]],tblCriteria[Criteria Key],0)),"")="No","Not Required",IF([@[Test Status]]="","Pending",IF([@[Test Status]]="Not Submitted","Pending",IF([@[Test Status]]="Waived",IF(IFERROR(INDEX(tblCriteria[Test Waiver Allowed],MATCH([@[Criteria Key]],tblCriteria[Criteria Key],0)),"No")="Yes","Met","Not Met"),IF([@[Test Status]]="Submitted",IF([@[Test Score]]="","Pending",IF([@[Test Score]]&gt;=IFERROR(INDEX(tblCriteria[Minimum Test Score],MATCH([@[Criteria Key]],tblCriteria[Criteria Key],0)),999),"Met","Not Met")),"Pending"))))))</f>
        <v/>
      </c>
      <c r="R98" s="19">
        <f>IF([@[Application ID*]]="","",IF([@[Data Check]]&lt;&gt;"OK","Not Evaluated",IF(IFERROR(INDEX(tblCriteria[Essay Required],MATCH([@[Criteria Key]],tblCriteria[Criteria Key],0)),"")="No","Not Required",IF([@[Essay Status]]="Complete","Met",IF(OR([@[Essay Status]]="",[@[Essay Status]]="Incomplete",[@[Essay Status]]="Not Submitted"),"Pending","Pending")))))</f>
        <v/>
      </c>
      <c r="S98" s="19">
        <f>IF([@[Application ID*]]="","",IF([@[Data Check]]&lt;&gt;"OK","Not Evaluated",IF(IFERROR(INDEX(tblCriteria[References Required],MATCH([@[Criteria Key]],tblCriteria[Criteria Key],0)),0)=0,"Not Required",IF([@[References Received]]="","Pending",IF([@[References Received]]&gt;=IFERROR(INDEX(tblCriteria[References Required],MATCH([@[Criteria Key]],tblCriteria[Criteria Key],0)),99),"Met","Pending")))))</f>
        <v/>
      </c>
      <c r="T98" s="19">
        <f>IF([@[Application ID*]]="","",IF([@[Data Check]]&lt;&gt;"OK","Not Evaluated",IF(IFERROR(INDEX(tblCriteria[Transcript Required],MATCH([@[Criteria Key]],tblCriteria[Criteria Key],0)),"")="No","Not Required",IF([@[Transcript Status]]="Complete","Met",IF(OR([@[Transcript Status]]="",[@[Transcript Status]]="Incomplete",[@[Transcript Status]]="Not Received"),"Pending","Pending")))))</f>
        <v/>
      </c>
      <c r="U98" s="19">
        <f>IF([@[Application ID*]]="","",IF([@[Data Check]]&lt;&gt;"OK","Needs Data",IF(COUNTIF([@[GPA Check]:[Transcript Check]],"Not Met")&gt;0,"Not Eligible",IF(COUNTIF([@[GPA Check]:[Transcript Check]],"Pending")&gt;0,"Incomplete","Eligible"))))</f>
        <v/>
      </c>
      <c r="V98" s="20" t="n"/>
      <c r="W98" s="16" t="n"/>
    </row>
    <row r="99" ht="27" customHeight="1">
      <c r="A99" s="15" t="n"/>
      <c r="B99" s="15" t="n"/>
      <c r="C99" s="15" t="n"/>
      <c r="D99" s="15" t="n"/>
      <c r="E99" s="16" t="n"/>
      <c r="F99" s="17" t="n"/>
      <c r="G99" s="15" t="n"/>
      <c r="H99" s="15" t="n"/>
      <c r="I99" s="36" t="n"/>
      <c r="J99" s="15" t="n"/>
      <c r="K99" s="15" t="n"/>
      <c r="L99" s="15" t="n"/>
      <c r="M99" s="19">
        <f>IF([@[Application ID*]]="","",IF(OR([@[Program*]]="",[@[Entry Term*]]=""),"",[@[Program*]]&amp;"|"&amp;[@[Entry Term*]]))</f>
        <v/>
      </c>
      <c r="N99" s="19">
        <f>IF([@[Application ID*]]="","",IF(COUNTIF(tblReview[Application ID*],[@[Application ID*]])&gt;1,"Duplicate Application ID",IF(OR([@[Program*]]="",[@[Entry Term*]]=""),"Missing Program or Entry Term",IF([@[Submitted Date*]]="","Missing Submitted Date",IF(COUNTIFS(tblCriteria[Criteria Key],[@[Criteria Key]],tblCriteria[Active],"Yes")&lt;&gt;1,"Criteria Missing or Inactive","OK")))))</f>
        <v/>
      </c>
      <c r="O99" s="19">
        <f>IF([@[Application ID*]]="","",IF([@[Data Check]]&lt;&gt;"OK","Not Evaluated",IF([@GPA]="","Pending",IF([@GPA]&gt;=IFERROR(INDEX(tblCriteria[Minimum GPA],MATCH([@[Criteria Key]],tblCriteria[Criteria Key],0)),999),"Met","Not Met"))))</f>
        <v/>
      </c>
      <c r="P99" s="19">
        <f>IF([@[Application ID*]]="","",IF([@[Data Check]]&lt;&gt;"OK","Not Evaluated",IF([@[Prerequisite Credits]]="","Pending",IF([@[Prerequisite Credits]]&gt;=IFERROR(INDEX(tblCriteria[Minimum Prerequisite Credits],MATCH([@[Criteria Key]],tblCriteria[Criteria Key],0)),999),"Met","Not Met"))))</f>
        <v/>
      </c>
      <c r="Q99" s="19">
        <f>IF([@[Application ID*]]="","",IF([@[Data Check]]&lt;&gt;"OK","Not Evaluated",IF(IFERROR(INDEX(tblCriteria[Test Required],MATCH([@[Criteria Key]],tblCriteria[Criteria Key],0)),"")="No","Not Required",IF([@[Test Status]]="","Pending",IF([@[Test Status]]="Not Submitted","Pending",IF([@[Test Status]]="Waived",IF(IFERROR(INDEX(tblCriteria[Test Waiver Allowed],MATCH([@[Criteria Key]],tblCriteria[Criteria Key],0)),"No")="Yes","Met","Not Met"),IF([@[Test Status]]="Submitted",IF([@[Test Score]]="","Pending",IF([@[Test Score]]&gt;=IFERROR(INDEX(tblCriteria[Minimum Test Score],MATCH([@[Criteria Key]],tblCriteria[Criteria Key],0)),999),"Met","Not Met")),"Pending"))))))</f>
        <v/>
      </c>
      <c r="R99" s="19">
        <f>IF([@[Application ID*]]="","",IF([@[Data Check]]&lt;&gt;"OK","Not Evaluated",IF(IFERROR(INDEX(tblCriteria[Essay Required],MATCH([@[Criteria Key]],tblCriteria[Criteria Key],0)),"")="No","Not Required",IF([@[Essay Status]]="Complete","Met",IF(OR([@[Essay Status]]="",[@[Essay Status]]="Incomplete",[@[Essay Status]]="Not Submitted"),"Pending","Pending")))))</f>
        <v/>
      </c>
      <c r="S99" s="19">
        <f>IF([@[Application ID*]]="","",IF([@[Data Check]]&lt;&gt;"OK","Not Evaluated",IF(IFERROR(INDEX(tblCriteria[References Required],MATCH([@[Criteria Key]],tblCriteria[Criteria Key],0)),0)=0,"Not Required",IF([@[References Received]]="","Pending",IF([@[References Received]]&gt;=IFERROR(INDEX(tblCriteria[References Required],MATCH([@[Criteria Key]],tblCriteria[Criteria Key],0)),99),"Met","Pending")))))</f>
        <v/>
      </c>
      <c r="T99" s="19">
        <f>IF([@[Application ID*]]="","",IF([@[Data Check]]&lt;&gt;"OK","Not Evaluated",IF(IFERROR(INDEX(tblCriteria[Transcript Required],MATCH([@[Criteria Key]],tblCriteria[Criteria Key],0)),"")="No","Not Required",IF([@[Transcript Status]]="Complete","Met",IF(OR([@[Transcript Status]]="",[@[Transcript Status]]="Incomplete",[@[Transcript Status]]="Not Received"),"Pending","Pending")))))</f>
        <v/>
      </c>
      <c r="U99" s="19">
        <f>IF([@[Application ID*]]="","",IF([@[Data Check]]&lt;&gt;"OK","Needs Data",IF(COUNTIF([@[GPA Check]:[Transcript Check]],"Not Met")&gt;0,"Not Eligible",IF(COUNTIF([@[GPA Check]:[Transcript Check]],"Pending")&gt;0,"Incomplete","Eligible"))))</f>
        <v/>
      </c>
      <c r="V99" s="20" t="n"/>
      <c r="W99" s="16" t="n"/>
    </row>
    <row r="100" ht="27" customHeight="1">
      <c r="A100" s="15" t="n"/>
      <c r="B100" s="15" t="n"/>
      <c r="C100" s="15" t="n"/>
      <c r="D100" s="15" t="n"/>
      <c r="E100" s="16" t="n"/>
      <c r="F100" s="17" t="n"/>
      <c r="G100" s="15" t="n"/>
      <c r="H100" s="15" t="n"/>
      <c r="I100" s="36" t="n"/>
      <c r="J100" s="15" t="n"/>
      <c r="K100" s="15" t="n"/>
      <c r="L100" s="15" t="n"/>
      <c r="M100" s="19">
        <f>IF([@[Application ID*]]="","",IF(OR([@[Program*]]="",[@[Entry Term*]]=""),"",[@[Program*]]&amp;"|"&amp;[@[Entry Term*]]))</f>
        <v/>
      </c>
      <c r="N100" s="19">
        <f>IF([@[Application ID*]]="","",IF(COUNTIF(tblReview[Application ID*],[@[Application ID*]])&gt;1,"Duplicate Application ID",IF(OR([@[Program*]]="",[@[Entry Term*]]=""),"Missing Program or Entry Term",IF([@[Submitted Date*]]="","Missing Submitted Date",IF(COUNTIFS(tblCriteria[Criteria Key],[@[Criteria Key]],tblCriteria[Active],"Yes")&lt;&gt;1,"Criteria Missing or Inactive","OK")))))</f>
        <v/>
      </c>
      <c r="O100" s="19">
        <f>IF([@[Application ID*]]="","",IF([@[Data Check]]&lt;&gt;"OK","Not Evaluated",IF([@GPA]="","Pending",IF([@GPA]&gt;=IFERROR(INDEX(tblCriteria[Minimum GPA],MATCH([@[Criteria Key]],tblCriteria[Criteria Key],0)),999),"Met","Not Met"))))</f>
        <v/>
      </c>
      <c r="P100" s="19">
        <f>IF([@[Application ID*]]="","",IF([@[Data Check]]&lt;&gt;"OK","Not Evaluated",IF([@[Prerequisite Credits]]="","Pending",IF([@[Prerequisite Credits]]&gt;=IFERROR(INDEX(tblCriteria[Minimum Prerequisite Credits],MATCH([@[Criteria Key]],tblCriteria[Criteria Key],0)),999),"Met","Not Met"))))</f>
        <v/>
      </c>
      <c r="Q100" s="19">
        <f>IF([@[Application ID*]]="","",IF([@[Data Check]]&lt;&gt;"OK","Not Evaluated",IF(IFERROR(INDEX(tblCriteria[Test Required],MATCH([@[Criteria Key]],tblCriteria[Criteria Key],0)),"")="No","Not Required",IF([@[Test Status]]="","Pending",IF([@[Test Status]]="Not Submitted","Pending",IF([@[Test Status]]="Waived",IF(IFERROR(INDEX(tblCriteria[Test Waiver Allowed],MATCH([@[Criteria Key]],tblCriteria[Criteria Key],0)),"No")="Yes","Met","Not Met"),IF([@[Test Status]]="Submitted",IF([@[Test Score]]="","Pending",IF([@[Test Score]]&gt;=IFERROR(INDEX(tblCriteria[Minimum Test Score],MATCH([@[Criteria Key]],tblCriteria[Criteria Key],0)),999),"Met","Not Met")),"Pending"))))))</f>
        <v/>
      </c>
      <c r="R100" s="19">
        <f>IF([@[Application ID*]]="","",IF([@[Data Check]]&lt;&gt;"OK","Not Evaluated",IF(IFERROR(INDEX(tblCriteria[Essay Required],MATCH([@[Criteria Key]],tblCriteria[Criteria Key],0)),"")="No","Not Required",IF([@[Essay Status]]="Complete","Met",IF(OR([@[Essay Status]]="",[@[Essay Status]]="Incomplete",[@[Essay Status]]="Not Submitted"),"Pending","Pending")))))</f>
        <v/>
      </c>
      <c r="S100" s="19">
        <f>IF([@[Application ID*]]="","",IF([@[Data Check]]&lt;&gt;"OK","Not Evaluated",IF(IFERROR(INDEX(tblCriteria[References Required],MATCH([@[Criteria Key]],tblCriteria[Criteria Key],0)),0)=0,"Not Required",IF([@[References Received]]="","Pending",IF([@[References Received]]&gt;=IFERROR(INDEX(tblCriteria[References Required],MATCH([@[Criteria Key]],tblCriteria[Criteria Key],0)),99),"Met","Pending")))))</f>
        <v/>
      </c>
      <c r="T100" s="19">
        <f>IF([@[Application ID*]]="","",IF([@[Data Check]]&lt;&gt;"OK","Not Evaluated",IF(IFERROR(INDEX(tblCriteria[Transcript Required],MATCH([@[Criteria Key]],tblCriteria[Criteria Key],0)),"")="No","Not Required",IF([@[Transcript Status]]="Complete","Met",IF(OR([@[Transcript Status]]="",[@[Transcript Status]]="Incomplete",[@[Transcript Status]]="Not Received"),"Pending","Pending")))))</f>
        <v/>
      </c>
      <c r="U100" s="19">
        <f>IF([@[Application ID*]]="","",IF([@[Data Check]]&lt;&gt;"OK","Needs Data",IF(COUNTIF([@[GPA Check]:[Transcript Check]],"Not Met")&gt;0,"Not Eligible",IF(COUNTIF([@[GPA Check]:[Transcript Check]],"Pending")&gt;0,"Incomplete","Eligible"))))</f>
        <v/>
      </c>
      <c r="V100" s="20" t="n"/>
      <c r="W100" s="16" t="n"/>
    </row>
    <row r="101" ht="27" customHeight="1">
      <c r="A101" s="15" t="n"/>
      <c r="B101" s="15" t="n"/>
      <c r="C101" s="15" t="n"/>
      <c r="D101" s="15" t="n"/>
      <c r="E101" s="16" t="n"/>
      <c r="F101" s="17" t="n"/>
      <c r="G101" s="15" t="n"/>
      <c r="H101" s="15" t="n"/>
      <c r="I101" s="36" t="n"/>
      <c r="J101" s="15" t="n"/>
      <c r="K101" s="15" t="n"/>
      <c r="L101" s="15" t="n"/>
      <c r="M101" s="19">
        <f>IF([@[Application ID*]]="","",IF(OR([@[Program*]]="",[@[Entry Term*]]=""),"",[@[Program*]]&amp;"|"&amp;[@[Entry Term*]]))</f>
        <v/>
      </c>
      <c r="N101" s="19">
        <f>IF([@[Application ID*]]="","",IF(COUNTIF(tblReview[Application ID*],[@[Application ID*]])&gt;1,"Duplicate Application ID",IF(OR([@[Program*]]="",[@[Entry Term*]]=""),"Missing Program or Entry Term",IF([@[Submitted Date*]]="","Missing Submitted Date",IF(COUNTIFS(tblCriteria[Criteria Key],[@[Criteria Key]],tblCriteria[Active],"Yes")&lt;&gt;1,"Criteria Missing or Inactive","OK")))))</f>
        <v/>
      </c>
      <c r="O101" s="19">
        <f>IF([@[Application ID*]]="","",IF([@[Data Check]]&lt;&gt;"OK","Not Evaluated",IF([@GPA]="","Pending",IF([@GPA]&gt;=IFERROR(INDEX(tblCriteria[Minimum GPA],MATCH([@[Criteria Key]],tblCriteria[Criteria Key],0)),999),"Met","Not Met"))))</f>
        <v/>
      </c>
      <c r="P101" s="19">
        <f>IF([@[Application ID*]]="","",IF([@[Data Check]]&lt;&gt;"OK","Not Evaluated",IF([@[Prerequisite Credits]]="","Pending",IF([@[Prerequisite Credits]]&gt;=IFERROR(INDEX(tblCriteria[Minimum Prerequisite Credits],MATCH([@[Criteria Key]],tblCriteria[Criteria Key],0)),999),"Met","Not Met"))))</f>
        <v/>
      </c>
      <c r="Q101" s="19">
        <f>IF([@[Application ID*]]="","",IF([@[Data Check]]&lt;&gt;"OK","Not Evaluated",IF(IFERROR(INDEX(tblCriteria[Test Required],MATCH([@[Criteria Key]],tblCriteria[Criteria Key],0)),"")="No","Not Required",IF([@[Test Status]]="","Pending",IF([@[Test Status]]="Not Submitted","Pending",IF([@[Test Status]]="Waived",IF(IFERROR(INDEX(tblCriteria[Test Waiver Allowed],MATCH([@[Criteria Key]],tblCriteria[Criteria Key],0)),"No")="Yes","Met","Not Met"),IF([@[Test Status]]="Submitted",IF([@[Test Score]]="","Pending",IF([@[Test Score]]&gt;=IFERROR(INDEX(tblCriteria[Minimum Test Score],MATCH([@[Criteria Key]],tblCriteria[Criteria Key],0)),999),"Met","Not Met")),"Pending"))))))</f>
        <v/>
      </c>
      <c r="R101" s="19">
        <f>IF([@[Application ID*]]="","",IF([@[Data Check]]&lt;&gt;"OK","Not Evaluated",IF(IFERROR(INDEX(tblCriteria[Essay Required],MATCH([@[Criteria Key]],tblCriteria[Criteria Key],0)),"")="No","Not Required",IF([@[Essay Status]]="Complete","Met",IF(OR([@[Essay Status]]="",[@[Essay Status]]="Incomplete",[@[Essay Status]]="Not Submitted"),"Pending","Pending")))))</f>
        <v/>
      </c>
      <c r="S101" s="19">
        <f>IF([@[Application ID*]]="","",IF([@[Data Check]]&lt;&gt;"OK","Not Evaluated",IF(IFERROR(INDEX(tblCriteria[References Required],MATCH([@[Criteria Key]],tblCriteria[Criteria Key],0)),0)=0,"Not Required",IF([@[References Received]]="","Pending",IF([@[References Received]]&gt;=IFERROR(INDEX(tblCriteria[References Required],MATCH([@[Criteria Key]],tblCriteria[Criteria Key],0)),99),"Met","Pending")))))</f>
        <v/>
      </c>
      <c r="T101" s="19">
        <f>IF([@[Application ID*]]="","",IF([@[Data Check]]&lt;&gt;"OK","Not Evaluated",IF(IFERROR(INDEX(tblCriteria[Transcript Required],MATCH([@[Criteria Key]],tblCriteria[Criteria Key],0)),"")="No","Not Required",IF([@[Transcript Status]]="Complete","Met",IF(OR([@[Transcript Status]]="",[@[Transcript Status]]="Incomplete",[@[Transcript Status]]="Not Received"),"Pending","Pending")))))</f>
        <v/>
      </c>
      <c r="U101" s="19">
        <f>IF([@[Application ID*]]="","",IF([@[Data Check]]&lt;&gt;"OK","Needs Data",IF(COUNTIF([@[GPA Check]:[Transcript Check]],"Not Met")&gt;0,"Not Eligible",IF(COUNTIF([@[GPA Check]:[Transcript Check]],"Pending")&gt;0,"Incomplete","Eligible"))))</f>
        <v/>
      </c>
      <c r="V101" s="20" t="n"/>
      <c r="W101" s="16" t="n"/>
    </row>
    <row r="102" ht="27" customHeight="1">
      <c r="A102" s="15" t="n"/>
      <c r="B102" s="15" t="n"/>
      <c r="C102" s="15" t="n"/>
      <c r="D102" s="15" t="n"/>
      <c r="E102" s="16" t="n"/>
      <c r="F102" s="17" t="n"/>
      <c r="G102" s="15" t="n"/>
      <c r="H102" s="15" t="n"/>
      <c r="I102" s="36" t="n"/>
      <c r="J102" s="15" t="n"/>
      <c r="K102" s="15" t="n"/>
      <c r="L102" s="15" t="n"/>
      <c r="M102" s="19">
        <f>IF([@[Application ID*]]="","",IF(OR([@[Program*]]="",[@[Entry Term*]]=""),"",[@[Program*]]&amp;"|"&amp;[@[Entry Term*]]))</f>
        <v/>
      </c>
      <c r="N102" s="19">
        <f>IF([@[Application ID*]]="","",IF(COUNTIF(tblReview[Application ID*],[@[Application ID*]])&gt;1,"Duplicate Application ID",IF(OR([@[Program*]]="",[@[Entry Term*]]=""),"Missing Program or Entry Term",IF([@[Submitted Date*]]="","Missing Submitted Date",IF(COUNTIFS(tblCriteria[Criteria Key],[@[Criteria Key]],tblCriteria[Active],"Yes")&lt;&gt;1,"Criteria Missing or Inactive","OK")))))</f>
        <v/>
      </c>
      <c r="O102" s="19">
        <f>IF([@[Application ID*]]="","",IF([@[Data Check]]&lt;&gt;"OK","Not Evaluated",IF([@GPA]="","Pending",IF([@GPA]&gt;=IFERROR(INDEX(tblCriteria[Minimum GPA],MATCH([@[Criteria Key]],tblCriteria[Criteria Key],0)),999),"Met","Not Met"))))</f>
        <v/>
      </c>
      <c r="P102" s="19">
        <f>IF([@[Application ID*]]="","",IF([@[Data Check]]&lt;&gt;"OK","Not Evaluated",IF([@[Prerequisite Credits]]="","Pending",IF([@[Prerequisite Credits]]&gt;=IFERROR(INDEX(tblCriteria[Minimum Prerequisite Credits],MATCH([@[Criteria Key]],tblCriteria[Criteria Key],0)),999),"Met","Not Met"))))</f>
        <v/>
      </c>
      <c r="Q102" s="19">
        <f>IF([@[Application ID*]]="","",IF([@[Data Check]]&lt;&gt;"OK","Not Evaluated",IF(IFERROR(INDEX(tblCriteria[Test Required],MATCH([@[Criteria Key]],tblCriteria[Criteria Key],0)),"")="No","Not Required",IF([@[Test Status]]="","Pending",IF([@[Test Status]]="Not Submitted","Pending",IF([@[Test Status]]="Waived",IF(IFERROR(INDEX(tblCriteria[Test Waiver Allowed],MATCH([@[Criteria Key]],tblCriteria[Criteria Key],0)),"No")="Yes","Met","Not Met"),IF([@[Test Status]]="Submitted",IF([@[Test Score]]="","Pending",IF([@[Test Score]]&gt;=IFERROR(INDEX(tblCriteria[Minimum Test Score],MATCH([@[Criteria Key]],tblCriteria[Criteria Key],0)),999),"Met","Not Met")),"Pending"))))))</f>
        <v/>
      </c>
      <c r="R102" s="19">
        <f>IF([@[Application ID*]]="","",IF([@[Data Check]]&lt;&gt;"OK","Not Evaluated",IF(IFERROR(INDEX(tblCriteria[Essay Required],MATCH([@[Criteria Key]],tblCriteria[Criteria Key],0)),"")="No","Not Required",IF([@[Essay Status]]="Complete","Met",IF(OR([@[Essay Status]]="",[@[Essay Status]]="Incomplete",[@[Essay Status]]="Not Submitted"),"Pending","Pending")))))</f>
        <v/>
      </c>
      <c r="S102" s="19">
        <f>IF([@[Application ID*]]="","",IF([@[Data Check]]&lt;&gt;"OK","Not Evaluated",IF(IFERROR(INDEX(tblCriteria[References Required],MATCH([@[Criteria Key]],tblCriteria[Criteria Key],0)),0)=0,"Not Required",IF([@[References Received]]="","Pending",IF([@[References Received]]&gt;=IFERROR(INDEX(tblCriteria[References Required],MATCH([@[Criteria Key]],tblCriteria[Criteria Key],0)),99),"Met","Pending")))))</f>
        <v/>
      </c>
      <c r="T102" s="19">
        <f>IF([@[Application ID*]]="","",IF([@[Data Check]]&lt;&gt;"OK","Not Evaluated",IF(IFERROR(INDEX(tblCriteria[Transcript Required],MATCH([@[Criteria Key]],tblCriteria[Criteria Key],0)),"")="No","Not Required",IF([@[Transcript Status]]="Complete","Met",IF(OR([@[Transcript Status]]="",[@[Transcript Status]]="Incomplete",[@[Transcript Status]]="Not Received"),"Pending","Pending")))))</f>
        <v/>
      </c>
      <c r="U102" s="19">
        <f>IF([@[Application ID*]]="","",IF([@[Data Check]]&lt;&gt;"OK","Needs Data",IF(COUNTIF([@[GPA Check]:[Transcript Check]],"Not Met")&gt;0,"Not Eligible",IF(COUNTIF([@[GPA Check]:[Transcript Check]],"Pending")&gt;0,"Incomplete","Eligible"))))</f>
        <v/>
      </c>
      <c r="V102" s="20" t="n"/>
      <c r="W102" s="16" t="n"/>
    </row>
    <row r="103" ht="27" customHeight="1">
      <c r="A103" s="15" t="n"/>
      <c r="B103" s="15" t="n"/>
      <c r="C103" s="15" t="n"/>
      <c r="D103" s="15" t="n"/>
      <c r="E103" s="16" t="n"/>
      <c r="F103" s="17" t="n"/>
      <c r="G103" s="15" t="n"/>
      <c r="H103" s="15" t="n"/>
      <c r="I103" s="36" t="n"/>
      <c r="J103" s="15" t="n"/>
      <c r="K103" s="15" t="n"/>
      <c r="L103" s="15" t="n"/>
      <c r="M103" s="19">
        <f>IF([@[Application ID*]]="","",IF(OR([@[Program*]]="",[@[Entry Term*]]=""),"",[@[Program*]]&amp;"|"&amp;[@[Entry Term*]]))</f>
        <v/>
      </c>
      <c r="N103" s="19">
        <f>IF([@[Application ID*]]="","",IF(COUNTIF(tblReview[Application ID*],[@[Application ID*]])&gt;1,"Duplicate Application ID",IF(OR([@[Program*]]="",[@[Entry Term*]]=""),"Missing Program or Entry Term",IF([@[Submitted Date*]]="","Missing Submitted Date",IF(COUNTIFS(tblCriteria[Criteria Key],[@[Criteria Key]],tblCriteria[Active],"Yes")&lt;&gt;1,"Criteria Missing or Inactive","OK")))))</f>
        <v/>
      </c>
      <c r="O103" s="19">
        <f>IF([@[Application ID*]]="","",IF([@[Data Check]]&lt;&gt;"OK","Not Evaluated",IF([@GPA]="","Pending",IF([@GPA]&gt;=IFERROR(INDEX(tblCriteria[Minimum GPA],MATCH([@[Criteria Key]],tblCriteria[Criteria Key],0)),999),"Met","Not Met"))))</f>
        <v/>
      </c>
      <c r="P103" s="19">
        <f>IF([@[Application ID*]]="","",IF([@[Data Check]]&lt;&gt;"OK","Not Evaluated",IF([@[Prerequisite Credits]]="","Pending",IF([@[Prerequisite Credits]]&gt;=IFERROR(INDEX(tblCriteria[Minimum Prerequisite Credits],MATCH([@[Criteria Key]],tblCriteria[Criteria Key],0)),999),"Met","Not Met"))))</f>
        <v/>
      </c>
      <c r="Q103" s="19">
        <f>IF([@[Application ID*]]="","",IF([@[Data Check]]&lt;&gt;"OK","Not Evaluated",IF(IFERROR(INDEX(tblCriteria[Test Required],MATCH([@[Criteria Key]],tblCriteria[Criteria Key],0)),"")="No","Not Required",IF([@[Test Status]]="","Pending",IF([@[Test Status]]="Not Submitted","Pending",IF([@[Test Status]]="Waived",IF(IFERROR(INDEX(tblCriteria[Test Waiver Allowed],MATCH([@[Criteria Key]],tblCriteria[Criteria Key],0)),"No")="Yes","Met","Not Met"),IF([@[Test Status]]="Submitted",IF([@[Test Score]]="","Pending",IF([@[Test Score]]&gt;=IFERROR(INDEX(tblCriteria[Minimum Test Score],MATCH([@[Criteria Key]],tblCriteria[Criteria Key],0)),999),"Met","Not Met")),"Pending"))))))</f>
        <v/>
      </c>
      <c r="R103" s="19">
        <f>IF([@[Application ID*]]="","",IF([@[Data Check]]&lt;&gt;"OK","Not Evaluated",IF(IFERROR(INDEX(tblCriteria[Essay Required],MATCH([@[Criteria Key]],tblCriteria[Criteria Key],0)),"")="No","Not Required",IF([@[Essay Status]]="Complete","Met",IF(OR([@[Essay Status]]="",[@[Essay Status]]="Incomplete",[@[Essay Status]]="Not Submitted"),"Pending","Pending")))))</f>
        <v/>
      </c>
      <c r="S103" s="19">
        <f>IF([@[Application ID*]]="","",IF([@[Data Check]]&lt;&gt;"OK","Not Evaluated",IF(IFERROR(INDEX(tblCriteria[References Required],MATCH([@[Criteria Key]],tblCriteria[Criteria Key],0)),0)=0,"Not Required",IF([@[References Received]]="","Pending",IF([@[References Received]]&gt;=IFERROR(INDEX(tblCriteria[References Required],MATCH([@[Criteria Key]],tblCriteria[Criteria Key],0)),99),"Met","Pending")))))</f>
        <v/>
      </c>
      <c r="T103" s="19">
        <f>IF([@[Application ID*]]="","",IF([@[Data Check]]&lt;&gt;"OK","Not Evaluated",IF(IFERROR(INDEX(tblCriteria[Transcript Required],MATCH([@[Criteria Key]],tblCriteria[Criteria Key],0)),"")="No","Not Required",IF([@[Transcript Status]]="Complete","Met",IF(OR([@[Transcript Status]]="",[@[Transcript Status]]="Incomplete",[@[Transcript Status]]="Not Received"),"Pending","Pending")))))</f>
        <v/>
      </c>
      <c r="U103" s="19">
        <f>IF([@[Application ID*]]="","",IF([@[Data Check]]&lt;&gt;"OK","Needs Data",IF(COUNTIF([@[GPA Check]:[Transcript Check]],"Not Met")&gt;0,"Not Eligible",IF(COUNTIF([@[GPA Check]:[Transcript Check]],"Pending")&gt;0,"Incomplete","Eligible"))))</f>
        <v/>
      </c>
      <c r="V103" s="20" t="n"/>
      <c r="W103" s="16" t="n"/>
    </row>
    <row r="104" ht="27" customHeight="1">
      <c r="A104" s="15" t="n"/>
      <c r="B104" s="15" t="n"/>
      <c r="C104" s="15" t="n"/>
      <c r="D104" s="15" t="n"/>
      <c r="E104" s="16" t="n"/>
      <c r="F104" s="17" t="n"/>
      <c r="G104" s="15" t="n"/>
      <c r="H104" s="15" t="n"/>
      <c r="I104" s="36" t="n"/>
      <c r="J104" s="15" t="n"/>
      <c r="K104" s="15" t="n"/>
      <c r="L104" s="15" t="n"/>
      <c r="M104" s="19">
        <f>IF([@[Application ID*]]="","",IF(OR([@[Program*]]="",[@[Entry Term*]]=""),"",[@[Program*]]&amp;"|"&amp;[@[Entry Term*]]))</f>
        <v/>
      </c>
      <c r="N104" s="19">
        <f>IF([@[Application ID*]]="","",IF(COUNTIF(tblReview[Application ID*],[@[Application ID*]])&gt;1,"Duplicate Application ID",IF(OR([@[Program*]]="",[@[Entry Term*]]=""),"Missing Program or Entry Term",IF([@[Submitted Date*]]="","Missing Submitted Date",IF(COUNTIFS(tblCriteria[Criteria Key],[@[Criteria Key]],tblCriteria[Active],"Yes")&lt;&gt;1,"Criteria Missing or Inactive","OK")))))</f>
        <v/>
      </c>
      <c r="O104" s="19">
        <f>IF([@[Application ID*]]="","",IF([@[Data Check]]&lt;&gt;"OK","Not Evaluated",IF([@GPA]="","Pending",IF([@GPA]&gt;=IFERROR(INDEX(tblCriteria[Minimum GPA],MATCH([@[Criteria Key]],tblCriteria[Criteria Key],0)),999),"Met","Not Met"))))</f>
        <v/>
      </c>
      <c r="P104" s="19">
        <f>IF([@[Application ID*]]="","",IF([@[Data Check]]&lt;&gt;"OK","Not Evaluated",IF([@[Prerequisite Credits]]="","Pending",IF([@[Prerequisite Credits]]&gt;=IFERROR(INDEX(tblCriteria[Minimum Prerequisite Credits],MATCH([@[Criteria Key]],tblCriteria[Criteria Key],0)),999),"Met","Not Met"))))</f>
        <v/>
      </c>
      <c r="Q104" s="19">
        <f>IF([@[Application ID*]]="","",IF([@[Data Check]]&lt;&gt;"OK","Not Evaluated",IF(IFERROR(INDEX(tblCriteria[Test Required],MATCH([@[Criteria Key]],tblCriteria[Criteria Key],0)),"")="No","Not Required",IF([@[Test Status]]="","Pending",IF([@[Test Status]]="Not Submitted","Pending",IF([@[Test Status]]="Waived",IF(IFERROR(INDEX(tblCriteria[Test Waiver Allowed],MATCH([@[Criteria Key]],tblCriteria[Criteria Key],0)),"No")="Yes","Met","Not Met"),IF([@[Test Status]]="Submitted",IF([@[Test Score]]="","Pending",IF([@[Test Score]]&gt;=IFERROR(INDEX(tblCriteria[Minimum Test Score],MATCH([@[Criteria Key]],tblCriteria[Criteria Key],0)),999),"Met","Not Met")),"Pending"))))))</f>
        <v/>
      </c>
      <c r="R104" s="19">
        <f>IF([@[Application ID*]]="","",IF([@[Data Check]]&lt;&gt;"OK","Not Evaluated",IF(IFERROR(INDEX(tblCriteria[Essay Required],MATCH([@[Criteria Key]],tblCriteria[Criteria Key],0)),"")="No","Not Required",IF([@[Essay Status]]="Complete","Met",IF(OR([@[Essay Status]]="",[@[Essay Status]]="Incomplete",[@[Essay Status]]="Not Submitted"),"Pending","Pending")))))</f>
        <v/>
      </c>
      <c r="S104" s="19">
        <f>IF([@[Application ID*]]="","",IF([@[Data Check]]&lt;&gt;"OK","Not Evaluated",IF(IFERROR(INDEX(tblCriteria[References Required],MATCH([@[Criteria Key]],tblCriteria[Criteria Key],0)),0)=0,"Not Required",IF([@[References Received]]="","Pending",IF([@[References Received]]&gt;=IFERROR(INDEX(tblCriteria[References Required],MATCH([@[Criteria Key]],tblCriteria[Criteria Key],0)),99),"Met","Pending")))))</f>
        <v/>
      </c>
      <c r="T104" s="19">
        <f>IF([@[Application ID*]]="","",IF([@[Data Check]]&lt;&gt;"OK","Not Evaluated",IF(IFERROR(INDEX(tblCriteria[Transcript Required],MATCH([@[Criteria Key]],tblCriteria[Criteria Key],0)),"")="No","Not Required",IF([@[Transcript Status]]="Complete","Met",IF(OR([@[Transcript Status]]="",[@[Transcript Status]]="Incomplete",[@[Transcript Status]]="Not Received"),"Pending","Pending")))))</f>
        <v/>
      </c>
      <c r="U104" s="19">
        <f>IF([@[Application ID*]]="","",IF([@[Data Check]]&lt;&gt;"OK","Needs Data",IF(COUNTIF([@[GPA Check]:[Transcript Check]],"Not Met")&gt;0,"Not Eligible",IF(COUNTIF([@[GPA Check]:[Transcript Check]],"Pending")&gt;0,"Incomplete","Eligible"))))</f>
        <v/>
      </c>
      <c r="V104" s="20" t="n"/>
      <c r="W104" s="16" t="n"/>
    </row>
  </sheetData>
  <autoFilter ref="A4:W104"/>
  <mergeCells count="2">
    <mergeCell ref="A2:W2"/>
    <mergeCell ref="A1:W1"/>
  </mergeCells>
  <conditionalFormatting sqref="N5:N104">
    <cfRule type="expression" priority="1" dxfId="1">
      <formula>N5="OK"</formula>
    </cfRule>
    <cfRule type="expression" priority="2" dxfId="0">
      <formula>AND(N5&lt;&gt;"",N5&lt;&gt;"OK")</formula>
    </cfRule>
  </conditionalFormatting>
  <conditionalFormatting sqref="O5:T104">
    <cfRule type="expression" priority="3" dxfId="1">
      <formula>O5="Met"</formula>
    </cfRule>
    <cfRule type="expression" priority="4" dxfId="0">
      <formula>O5="Not Met"</formula>
    </cfRule>
    <cfRule type="expression" priority="5" dxfId="2">
      <formula>O5="Pending"</formula>
    </cfRule>
    <cfRule type="expression" priority="6" dxfId="3">
      <formula>O5="Not Required"</formula>
    </cfRule>
    <cfRule type="expression" priority="7" dxfId="4">
      <formula>O5="Not Evaluated"</formula>
    </cfRule>
  </conditionalFormatting>
  <conditionalFormatting sqref="U5:U104">
    <cfRule type="expression" priority="8" dxfId="1">
      <formula>U5="Eligible"</formula>
    </cfRule>
    <cfRule type="expression" priority="9" dxfId="0">
      <formula>U5="Not Eligible"</formula>
    </cfRule>
    <cfRule type="expression" priority="10" dxfId="2">
      <formula>U5="Incomplete"</formula>
    </cfRule>
    <cfRule type="expression" priority="11" dxfId="5">
      <formula>U5="Needs Data"</formula>
    </cfRule>
  </conditionalFormatting>
  <conditionalFormatting sqref="E5:E104">
    <cfRule type="expression" priority="12" dxfId="2">
      <formula>AND($A5&lt;&gt;"",$E5&lt;TODAY()-14,OR($U5="Incomplete",$U5="Needs Data"))</formula>
    </cfRule>
  </conditionalFormatting>
  <conditionalFormatting sqref="W5:W104">
    <cfRule type="expression" priority="13" dxfId="0">
      <formula>AND($A5&lt;&gt;"",OR($U5="Eligible",$U5="Not Eligible"),$W5="")</formula>
    </cfRule>
  </conditionalFormatting>
  <conditionalFormatting sqref="I5:I104">
    <cfRule type="expression" priority="14" dxfId="2">
      <formula>AND($A5&lt;&gt;"",$H5="Submitted",$I5="")</formula>
    </cfRule>
    <cfRule type="expression" priority="15" dxfId="2">
      <formula>AND($A5&lt;&gt;"",$H5&lt;&gt;"Submitted",$I5&lt;&gt;"")</formula>
    </cfRule>
  </conditionalFormatting>
  <dataValidations count="11">
    <dataValidation sqref="C5:C104" showDropDown="0" showInputMessage="1" showErrorMessage="1" allowBlank="0" errorTitle="Invalid Selection" error="Select a value from the Program list." promptTitle="Program" prompt="Choose a value from the dropdown list." type="list">
      <formula1>"Applied Data Analytics Certificate,Business Operations Diploma,Health Services Administration Certificate,Instructional Design Certificate"</formula1>
    </dataValidation>
    <dataValidation sqref="D5:D104" showDropDown="0" showInputMessage="1" showErrorMessage="1" allowBlank="0" errorTitle="Invalid Selection" error="Select a value from the Entry Term list." promptTitle="Entry Term" prompt="Choose a value from the dropdown list." type="list">
      <formula1>"Fall 2026,Spring 2027"</formula1>
    </dataValidation>
    <dataValidation sqref="E5:E104" showDropDown="0" showInputMessage="0" showErrorMessage="1" allowBlank="0" errorTitle="Invalid Date" error="Enter a date from 01/01/2025 through 12/31/2027." type="date" operator="between">
      <formula1>DATE(2025,1,1)</formula1>
      <formula2>DATE(2027,12,31)</formula2>
    </dataValidation>
    <dataValidation sqref="F5:F104" showDropDown="0" showInputMessage="0" showErrorMessage="1" allowBlank="0" errorTitle="Invalid Value" error="Enter a valid GPA from 0.00 through 4.00." type="decimal" operator="between">
      <formula1>0</formula1>
      <formula2>4</formula2>
    </dataValidation>
    <dataValidation sqref="G5:G104" showDropDown="0" showInputMessage="0" showErrorMessage="1" allowBlank="0" errorTitle="Invalid Value" error="Enter a valid whole number from 0 through 120." type="whole" operator="between">
      <formula1>0</formula1>
      <formula2>120</formula2>
    </dataValidation>
    <dataValidation sqref="H5:H104" showDropDown="0" showInputMessage="1" showErrorMessage="1" allowBlank="0" errorTitle="Invalid Selection" error="Select a value from the Test Status list." promptTitle="Test Status" prompt="Choose a value from the dropdown list." type="list">
      <formula1>"Submitted,Waived,Not Submitted,Not Required"</formula1>
    </dataValidation>
    <dataValidation sqref="I5:I104" showDropDown="0" showInputMessage="0" showErrorMessage="1" allowBlank="0" errorTitle="Invalid Value" error="Enter a valid test score from 0 through 100." type="decimal" operator="between">
      <formula1>0</formula1>
      <formula2>100</formula2>
    </dataValidation>
    <dataValidation sqref="J5:J104" showDropDown="0" showInputMessage="1" showErrorMessage="1" allowBlank="0" errorTitle="Invalid Selection" error="Select a value from the Essay Status list." promptTitle="Essay Status" prompt="Choose a value from the dropdown list." type="list">
      <formula1>"Complete,Incomplete,Not Submitted,Not Required"</formula1>
    </dataValidation>
    <dataValidation sqref="K5:K104" showDropDown="0" showInputMessage="0" showErrorMessage="1" allowBlank="0" errorTitle="Invalid Value" error="Enter a valid reference count from 0 through 5." type="whole" operator="between">
      <formula1>0</formula1>
      <formula2>5</formula2>
    </dataValidation>
    <dataValidation sqref="L5:L104" showDropDown="0" showInputMessage="1" showErrorMessage="1" allowBlank="0" errorTitle="Invalid Selection" error="Select a value from the Transcript Status list." promptTitle="Transcript Status" prompt="Choose a value from the dropdown list." type="list">
      <formula1>"Complete,Incomplete,Not Received,Not Required"</formula1>
    </dataValidation>
    <dataValidation sqref="W5:W104" showDropDown="0" showInputMessage="0" showErrorMessage="1" allowBlank="0" errorTitle="Invalid Date" error="Enter a date from 01/01/2025 through 12/31/2027." type="date" operator="between">
      <formula1>DATE(2025,1,1)</formula1>
      <formula2>DATE(2027,12,31)</formula2>
    </dataValidation>
  </dataValidations>
  <pageMargins left="0.75" right="0.75" top="1" bottom="1" header="0.5" footer="0.5"/>
  <pageSetup orientation="landscape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101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8" customWidth="1" min="1" max="1"/>
    <col width="11" customWidth="1" min="2" max="2"/>
    <col width="40" customWidth="1" min="3" max="3"/>
    <col width="16" customWidth="1" min="4" max="4"/>
    <col width="14" customWidth="1" min="5" max="5"/>
    <col width="24" customWidth="1" min="6" max="6"/>
    <col width="15" customWidth="1" min="7" max="7"/>
    <col width="18" customWidth="1" min="8" max="8"/>
    <col width="20" customWidth="1" min="9" max="9"/>
    <col width="17" customWidth="1" min="10" max="10"/>
    <col width="20" customWidth="1" min="11" max="11"/>
    <col width="20" customWidth="1" min="12" max="12"/>
    <col width="28" customWidth="1" min="13" max="13"/>
  </cols>
  <sheetData>
    <row r="1" ht="29" customHeight="1">
      <c r="A1" s="1" t="inlineStr">
        <is>
          <t>Criteria Setup</t>
        </is>
      </c>
    </row>
    <row r="2" ht="22" customHeight="1">
      <c r="A2" s="2" t="inlineStr">
        <is>
          <t>Maintain one active criteria row for each Program and Entry Term combination.</t>
        </is>
      </c>
    </row>
    <row r="3">
      <c r="A3" s="14" t="inlineStr">
        <is>
          <t>Changes affect all matching application rows.</t>
        </is>
      </c>
    </row>
    <row r="4" ht="32" customHeight="1">
      <c r="A4" s="5" t="inlineStr">
        <is>
          <t>Criteria Key</t>
        </is>
      </c>
      <c r="B4" s="5" t="inlineStr">
        <is>
          <t>Active</t>
        </is>
      </c>
      <c r="C4" s="5" t="inlineStr">
        <is>
          <t>Program</t>
        </is>
      </c>
      <c r="D4" s="5" t="inlineStr">
        <is>
          <t>Entry Term</t>
        </is>
      </c>
      <c r="E4" s="5" t="inlineStr">
        <is>
          <t>Minimum GPA</t>
        </is>
      </c>
      <c r="F4" s="5" t="inlineStr">
        <is>
          <t>Minimum Prerequisite Credits</t>
        </is>
      </c>
      <c r="G4" s="5" t="inlineStr">
        <is>
          <t>Test Required</t>
        </is>
      </c>
      <c r="H4" s="5" t="inlineStr">
        <is>
          <t>Minimum Test Score</t>
        </is>
      </c>
      <c r="I4" s="5" t="inlineStr">
        <is>
          <t>Test Waiver Allowed</t>
        </is>
      </c>
      <c r="J4" s="5" t="inlineStr">
        <is>
          <t>Essay Required</t>
        </is>
      </c>
      <c r="K4" s="5" t="inlineStr">
        <is>
          <t>References Required</t>
        </is>
      </c>
      <c r="L4" s="5" t="inlineStr">
        <is>
          <t>Transcript Required</t>
        </is>
      </c>
      <c r="M4" s="5" t="inlineStr">
        <is>
          <t>Setup Check</t>
        </is>
      </c>
    </row>
    <row r="5" ht="25" customHeight="1">
      <c r="A5" s="11">
        <f>IF(OR([@Program]="",[@[Entry Term]]=""),"",[@Program]&amp;"|"&amp;[@[Entry Term]])</f>
        <v/>
      </c>
      <c r="B5" s="21" t="inlineStr">
        <is>
          <t>Yes</t>
        </is>
      </c>
      <c r="C5" s="21" t="inlineStr">
        <is>
          <t>Applied Data Analytics Certificate</t>
        </is>
      </c>
      <c r="D5" s="21" t="inlineStr">
        <is>
          <t>Fall 2026</t>
        </is>
      </c>
      <c r="E5" s="22" t="n">
        <v>2.75</v>
      </c>
      <c r="F5" s="21" t="n">
        <v>9</v>
      </c>
      <c r="G5" s="21" t="inlineStr">
        <is>
          <t>Yes</t>
        </is>
      </c>
      <c r="H5" s="37" t="n">
        <v>75</v>
      </c>
      <c r="I5" s="21" t="inlineStr">
        <is>
          <t>No</t>
        </is>
      </c>
      <c r="J5" s="21" t="inlineStr">
        <is>
          <t>Yes</t>
        </is>
      </c>
      <c r="K5" s="21" t="n">
        <v>1</v>
      </c>
      <c r="L5" s="21" t="inlineStr">
        <is>
          <t>Yes</t>
        </is>
      </c>
      <c r="M5" s="11">
        <f>IF(COUNTA([@Active]:[@[Transcript Required]])=0,"",IF(OR([@Program]="",[@[Entry Term]]=""),"Missing Program or Entry Term",IF(AND([@Active]="Yes",COUNTIFS(tblCriteria[Criteria Key],[@[Criteria Key]],tblCriteria[Active],"Yes")&gt;1),"Duplicate Active Criteria",IF([@Active]="","Missing Active Setting",IF(OR([@[Minimum GPA]]="",[@[Minimum Prerequisite Credits]]=""),"Missing Threshold",IF(AND([@[Test Required]]="Yes",[@[Minimum Test Score]]=""),"Missing Test Score",IF(AND([@[Test Required]]="No",[@[Minimum Test Score]]&lt;&gt;""),"Remove Test Score",IF(AND([@[Test Required]]="No",[@[Test Waiver Allowed]]="Yes"),"Waiver Not Applicable","OK"))))))))</f>
        <v/>
      </c>
    </row>
    <row r="6" ht="25" customHeight="1">
      <c r="A6" s="11">
        <f>IF(OR([@Program]="",[@[Entry Term]]=""),"",[@Program]&amp;"|"&amp;[@[Entry Term]])</f>
        <v/>
      </c>
      <c r="B6" s="21" t="inlineStr">
        <is>
          <t>Yes</t>
        </is>
      </c>
      <c r="C6" s="21" t="inlineStr">
        <is>
          <t>Business Operations Diploma</t>
        </is>
      </c>
      <c r="D6" s="21" t="inlineStr">
        <is>
          <t>Fall 2026</t>
        </is>
      </c>
      <c r="E6" s="22" t="n">
        <v>2.5</v>
      </c>
      <c r="F6" s="21" t="n">
        <v>3</v>
      </c>
      <c r="G6" s="21" t="inlineStr">
        <is>
          <t>No</t>
        </is>
      </c>
      <c r="H6" s="37" t="n"/>
      <c r="I6" s="21" t="inlineStr">
        <is>
          <t>No</t>
        </is>
      </c>
      <c r="J6" s="21" t="inlineStr">
        <is>
          <t>Yes</t>
        </is>
      </c>
      <c r="K6" s="21" t="n">
        <v>0</v>
      </c>
      <c r="L6" s="21" t="inlineStr">
        <is>
          <t>Yes</t>
        </is>
      </c>
      <c r="M6" s="11">
        <f>IF(COUNTA([@Active]:[@[Transcript Required]])=0,"",IF(OR([@Program]="",[@[Entry Term]]=""),"Missing Program or Entry Term",IF(AND([@Active]="Yes",COUNTIFS(tblCriteria[Criteria Key],[@[Criteria Key]],tblCriteria[Active],"Yes")&gt;1),"Duplicate Active Criteria",IF([@Active]="","Missing Active Setting",IF(OR([@[Minimum GPA]]="",[@[Minimum Prerequisite Credits]]=""),"Missing Threshold",IF(AND([@[Test Required]]="Yes",[@[Minimum Test Score]]=""),"Missing Test Score",IF(AND([@[Test Required]]="No",[@[Minimum Test Score]]&lt;&gt;""),"Remove Test Score",IF(AND([@[Test Required]]="No",[@[Test Waiver Allowed]]="Yes"),"Waiver Not Applicable","OK"))))))))</f>
        <v/>
      </c>
    </row>
    <row r="7" ht="25" customHeight="1">
      <c r="A7" s="11">
        <f>IF(OR([@Program]="",[@[Entry Term]]=""),"",[@Program]&amp;"|"&amp;[@[Entry Term]])</f>
        <v/>
      </c>
      <c r="B7" s="21" t="inlineStr">
        <is>
          <t>Yes</t>
        </is>
      </c>
      <c r="C7" s="21" t="inlineStr">
        <is>
          <t>Health Services Administration Certificate</t>
        </is>
      </c>
      <c r="D7" s="21" t="inlineStr">
        <is>
          <t>Fall 2026</t>
        </is>
      </c>
      <c r="E7" s="22" t="n">
        <v>3</v>
      </c>
      <c r="F7" s="21" t="n">
        <v>12</v>
      </c>
      <c r="G7" s="21" t="inlineStr">
        <is>
          <t>Yes</t>
        </is>
      </c>
      <c r="H7" s="37" t="n">
        <v>80</v>
      </c>
      <c r="I7" s="21" t="inlineStr">
        <is>
          <t>Yes</t>
        </is>
      </c>
      <c r="J7" s="21" t="inlineStr">
        <is>
          <t>Yes</t>
        </is>
      </c>
      <c r="K7" s="21" t="n">
        <v>2</v>
      </c>
      <c r="L7" s="21" t="inlineStr">
        <is>
          <t>Yes</t>
        </is>
      </c>
      <c r="M7" s="11">
        <f>IF(COUNTA([@Active]:[@[Transcript Required]])=0,"",IF(OR([@Program]="",[@[Entry Term]]=""),"Missing Program or Entry Term",IF(AND([@Active]="Yes",COUNTIFS(tblCriteria[Criteria Key],[@[Criteria Key]],tblCriteria[Active],"Yes")&gt;1),"Duplicate Active Criteria",IF([@Active]="","Missing Active Setting",IF(OR([@[Minimum GPA]]="",[@[Minimum Prerequisite Credits]]=""),"Missing Threshold",IF(AND([@[Test Required]]="Yes",[@[Minimum Test Score]]=""),"Missing Test Score",IF(AND([@[Test Required]]="No",[@[Minimum Test Score]]&lt;&gt;""),"Remove Test Score",IF(AND([@[Test Required]]="No",[@[Test Waiver Allowed]]="Yes"),"Waiver Not Applicable","OK"))))))))</f>
        <v/>
      </c>
    </row>
    <row r="8" ht="25" customHeight="1">
      <c r="A8" s="11">
        <f>IF(OR([@Program]="",[@[Entry Term]]=""),"",[@Program]&amp;"|"&amp;[@[Entry Term]])</f>
        <v/>
      </c>
      <c r="B8" s="21" t="inlineStr">
        <is>
          <t>Yes</t>
        </is>
      </c>
      <c r="C8" s="21" t="inlineStr">
        <is>
          <t>Instructional Design Certificate</t>
        </is>
      </c>
      <c r="D8" s="21" t="inlineStr">
        <is>
          <t>Fall 2026</t>
        </is>
      </c>
      <c r="E8" s="22" t="n">
        <v>2.75</v>
      </c>
      <c r="F8" s="21" t="n">
        <v>6</v>
      </c>
      <c r="G8" s="21" t="inlineStr">
        <is>
          <t>No</t>
        </is>
      </c>
      <c r="H8" s="37" t="n"/>
      <c r="I8" s="21" t="inlineStr">
        <is>
          <t>No</t>
        </is>
      </c>
      <c r="J8" s="21" t="inlineStr">
        <is>
          <t>Yes</t>
        </is>
      </c>
      <c r="K8" s="21" t="n">
        <v>1</v>
      </c>
      <c r="L8" s="21" t="inlineStr">
        <is>
          <t>Yes</t>
        </is>
      </c>
      <c r="M8" s="11">
        <f>IF(COUNTA([@Active]:[@[Transcript Required]])=0,"",IF(OR([@Program]="",[@[Entry Term]]=""),"Missing Program or Entry Term",IF(AND([@Active]="Yes",COUNTIFS(tblCriteria[Criteria Key],[@[Criteria Key]],tblCriteria[Active],"Yes")&gt;1),"Duplicate Active Criteria",IF([@Active]="","Missing Active Setting",IF(OR([@[Minimum GPA]]="",[@[Minimum Prerequisite Credits]]=""),"Missing Threshold",IF(AND([@[Test Required]]="Yes",[@[Minimum Test Score]]=""),"Missing Test Score",IF(AND([@[Test Required]]="No",[@[Minimum Test Score]]&lt;&gt;""),"Remove Test Score",IF(AND([@[Test Required]]="No",[@[Test Waiver Allowed]]="Yes"),"Waiver Not Applicable","OK"))))))))</f>
        <v/>
      </c>
    </row>
    <row r="9" ht="25" customHeight="1">
      <c r="A9" s="11">
        <f>IF(OR([@Program]="",[@[Entry Term]]=""),"",[@Program]&amp;"|"&amp;[@[Entry Term]])</f>
        <v/>
      </c>
      <c r="B9" s="21" t="inlineStr">
        <is>
          <t>Yes</t>
        </is>
      </c>
      <c r="C9" s="21" t="inlineStr">
        <is>
          <t>Applied Data Analytics Certificate</t>
        </is>
      </c>
      <c r="D9" s="21" t="inlineStr">
        <is>
          <t>Spring 2027</t>
        </is>
      </c>
      <c r="E9" s="22" t="n">
        <v>3</v>
      </c>
      <c r="F9" s="21" t="n">
        <v>12</v>
      </c>
      <c r="G9" s="21" t="inlineStr">
        <is>
          <t>Yes</t>
        </is>
      </c>
      <c r="H9" s="37" t="n">
        <v>78</v>
      </c>
      <c r="I9" s="21" t="inlineStr">
        <is>
          <t>No</t>
        </is>
      </c>
      <c r="J9" s="21" t="inlineStr">
        <is>
          <t>Yes</t>
        </is>
      </c>
      <c r="K9" s="21" t="n">
        <v>1</v>
      </c>
      <c r="L9" s="21" t="inlineStr">
        <is>
          <t>Yes</t>
        </is>
      </c>
      <c r="M9" s="11">
        <f>IF(COUNTA([@Active]:[@[Transcript Required]])=0,"",IF(OR([@Program]="",[@[Entry Term]]=""),"Missing Program or Entry Term",IF(AND([@Active]="Yes",COUNTIFS(tblCriteria[Criteria Key],[@[Criteria Key]],tblCriteria[Active],"Yes")&gt;1),"Duplicate Active Criteria",IF([@Active]="","Missing Active Setting",IF(OR([@[Minimum GPA]]="",[@[Minimum Prerequisite Credits]]=""),"Missing Threshold",IF(AND([@[Test Required]]="Yes",[@[Minimum Test Score]]=""),"Missing Test Score",IF(AND([@[Test Required]]="No",[@[Minimum Test Score]]&lt;&gt;""),"Remove Test Score",IF(AND([@[Test Required]]="No",[@[Test Waiver Allowed]]="Yes"),"Waiver Not Applicable","OK"))))))))</f>
        <v/>
      </c>
    </row>
    <row r="10" ht="25" customHeight="1">
      <c r="A10" s="11">
        <f>IF(OR([@Program]="",[@[Entry Term]]=""),"",[@Program]&amp;"|"&amp;[@[Entry Term]])</f>
        <v/>
      </c>
      <c r="B10" s="21" t="inlineStr">
        <is>
          <t>Yes</t>
        </is>
      </c>
      <c r="C10" s="21" t="inlineStr">
        <is>
          <t>Business Operations Diploma</t>
        </is>
      </c>
      <c r="D10" s="21" t="inlineStr">
        <is>
          <t>Spring 2027</t>
        </is>
      </c>
      <c r="E10" s="22" t="n">
        <v>2.5</v>
      </c>
      <c r="F10" s="21" t="n">
        <v>3</v>
      </c>
      <c r="G10" s="21" t="inlineStr">
        <is>
          <t>No</t>
        </is>
      </c>
      <c r="H10" s="37" t="n"/>
      <c r="I10" s="21" t="inlineStr">
        <is>
          <t>No</t>
        </is>
      </c>
      <c r="J10" s="21" t="inlineStr">
        <is>
          <t>No</t>
        </is>
      </c>
      <c r="K10" s="21" t="n">
        <v>0</v>
      </c>
      <c r="L10" s="21" t="inlineStr">
        <is>
          <t>Yes</t>
        </is>
      </c>
      <c r="M10" s="11">
        <f>IF(COUNTA([@Active]:[@[Transcript Required]])=0,"",IF(OR([@Program]="",[@[Entry Term]]=""),"Missing Program or Entry Term",IF(AND([@Active]="Yes",COUNTIFS(tblCriteria[Criteria Key],[@[Criteria Key]],tblCriteria[Active],"Yes")&gt;1),"Duplicate Active Criteria",IF([@Active]="","Missing Active Setting",IF(OR([@[Minimum GPA]]="",[@[Minimum Prerequisite Credits]]=""),"Missing Threshold",IF(AND([@[Test Required]]="Yes",[@[Minimum Test Score]]=""),"Missing Test Score",IF(AND([@[Test Required]]="No",[@[Minimum Test Score]]&lt;&gt;""),"Remove Test Score",IF(AND([@[Test Required]]="No",[@[Test Waiver Allowed]]="Yes"),"Waiver Not Applicable","OK"))))))))</f>
        <v/>
      </c>
    </row>
    <row r="11" ht="25" customHeight="1">
      <c r="A11" s="11">
        <f>IF(OR([@Program]="",[@[Entry Term]]=""),"",[@Program]&amp;"|"&amp;[@[Entry Term]])</f>
        <v/>
      </c>
      <c r="B11" s="21" t="n"/>
      <c r="C11" s="21" t="n"/>
      <c r="D11" s="21" t="n"/>
      <c r="E11" s="22" t="n"/>
      <c r="F11" s="21" t="n"/>
      <c r="G11" s="21" t="n"/>
      <c r="H11" s="37" t="n"/>
      <c r="I11" s="21" t="n"/>
      <c r="J11" s="21" t="n"/>
      <c r="K11" s="21" t="n"/>
      <c r="L11" s="21" t="n"/>
      <c r="M11" s="11">
        <f>IF(COUNTA([@Active]:[@[Transcript Required]])=0,"",IF(OR([@Program]="",[@[Entry Term]]=""),"Missing Program or Entry Term",IF(AND([@Active]="Yes",COUNTIFS(tblCriteria[Criteria Key],[@[Criteria Key]],tblCriteria[Active],"Yes")&gt;1),"Duplicate Active Criteria",IF([@Active]="","Missing Active Setting",IF(OR([@[Minimum GPA]]="",[@[Minimum Prerequisite Credits]]=""),"Missing Threshold",IF(AND([@[Test Required]]="Yes",[@[Minimum Test Score]]=""),"Missing Test Score",IF(AND([@[Test Required]]="No",[@[Minimum Test Score]]&lt;&gt;""),"Remove Test Score",IF(AND([@[Test Required]]="No",[@[Test Waiver Allowed]]="Yes"),"Waiver Not Applicable","OK"))))))))</f>
        <v/>
      </c>
    </row>
    <row r="12" ht="25" customHeight="1">
      <c r="A12" s="11">
        <f>IF(OR([@Program]="",[@[Entry Term]]=""),"",[@Program]&amp;"|"&amp;[@[Entry Term]])</f>
        <v/>
      </c>
      <c r="B12" s="21" t="n"/>
      <c r="C12" s="21" t="n"/>
      <c r="D12" s="21" t="n"/>
      <c r="E12" s="22" t="n"/>
      <c r="F12" s="21" t="n"/>
      <c r="G12" s="21" t="n"/>
      <c r="H12" s="37" t="n"/>
      <c r="I12" s="21" t="n"/>
      <c r="J12" s="21" t="n"/>
      <c r="K12" s="21" t="n"/>
      <c r="L12" s="21" t="n"/>
      <c r="M12" s="11">
        <f>IF(COUNTA([@Active]:[@[Transcript Required]])=0,"",IF(OR([@Program]="",[@[Entry Term]]=""),"Missing Program or Entry Term",IF(AND([@Active]="Yes",COUNTIFS(tblCriteria[Criteria Key],[@[Criteria Key]],tblCriteria[Active],"Yes")&gt;1),"Duplicate Active Criteria",IF([@Active]="","Missing Active Setting",IF(OR([@[Minimum GPA]]="",[@[Minimum Prerequisite Credits]]=""),"Missing Threshold",IF(AND([@[Test Required]]="Yes",[@[Minimum Test Score]]=""),"Missing Test Score",IF(AND([@[Test Required]]="No",[@[Minimum Test Score]]&lt;&gt;""),"Remove Test Score",IF(AND([@[Test Required]]="No",[@[Test Waiver Allowed]]="Yes"),"Waiver Not Applicable","OK"))))))))</f>
        <v/>
      </c>
    </row>
    <row r="13" ht="25" customHeight="1">
      <c r="A13" s="11">
        <f>IF(OR([@Program]="",[@[Entry Term]]=""),"",[@Program]&amp;"|"&amp;[@[Entry Term]])</f>
        <v/>
      </c>
      <c r="B13" s="21" t="n"/>
      <c r="C13" s="21" t="n"/>
      <c r="D13" s="21" t="n"/>
      <c r="E13" s="22" t="n"/>
      <c r="F13" s="21" t="n"/>
      <c r="G13" s="21" t="n"/>
      <c r="H13" s="37" t="n"/>
      <c r="I13" s="21" t="n"/>
      <c r="J13" s="21" t="n"/>
      <c r="K13" s="21" t="n"/>
      <c r="L13" s="21" t="n"/>
      <c r="M13" s="11">
        <f>IF(COUNTA([@Active]:[@[Transcript Required]])=0,"",IF(OR([@Program]="",[@[Entry Term]]=""),"Missing Program or Entry Term",IF(AND([@Active]="Yes",COUNTIFS(tblCriteria[Criteria Key],[@[Criteria Key]],tblCriteria[Active],"Yes")&gt;1),"Duplicate Active Criteria",IF([@Active]="","Missing Active Setting",IF(OR([@[Minimum GPA]]="",[@[Minimum Prerequisite Credits]]=""),"Missing Threshold",IF(AND([@[Test Required]]="Yes",[@[Minimum Test Score]]=""),"Missing Test Score",IF(AND([@[Test Required]]="No",[@[Minimum Test Score]]&lt;&gt;""),"Remove Test Score",IF(AND([@[Test Required]]="No",[@[Test Waiver Allowed]]="Yes"),"Waiver Not Applicable","OK"))))))))</f>
        <v/>
      </c>
    </row>
    <row r="14" ht="25" customHeight="1">
      <c r="A14" s="11">
        <f>IF(OR([@Program]="",[@[Entry Term]]=""),"",[@Program]&amp;"|"&amp;[@[Entry Term]])</f>
        <v/>
      </c>
      <c r="B14" s="21" t="n"/>
      <c r="C14" s="21" t="n"/>
      <c r="D14" s="21" t="n"/>
      <c r="E14" s="22" t="n"/>
      <c r="F14" s="21" t="n"/>
      <c r="G14" s="21" t="n"/>
      <c r="H14" s="37" t="n"/>
      <c r="I14" s="21" t="n"/>
      <c r="J14" s="21" t="n"/>
      <c r="K14" s="21" t="n"/>
      <c r="L14" s="21" t="n"/>
      <c r="M14" s="11">
        <f>IF(COUNTA([@Active]:[@[Transcript Required]])=0,"",IF(OR([@Program]="",[@[Entry Term]]=""),"Missing Program or Entry Term",IF(AND([@Active]="Yes",COUNTIFS(tblCriteria[Criteria Key],[@[Criteria Key]],tblCriteria[Active],"Yes")&gt;1),"Duplicate Active Criteria",IF([@Active]="","Missing Active Setting",IF(OR([@[Minimum GPA]]="",[@[Minimum Prerequisite Credits]]=""),"Missing Threshold",IF(AND([@[Test Required]]="Yes",[@[Minimum Test Score]]=""),"Missing Test Score",IF(AND([@[Test Required]]="No",[@[Minimum Test Score]]&lt;&gt;""),"Remove Test Score",IF(AND([@[Test Required]]="No",[@[Test Waiver Allowed]]="Yes"),"Waiver Not Applicable","OK"))))))))</f>
        <v/>
      </c>
    </row>
    <row r="15" ht="25" customHeight="1">
      <c r="A15" s="11">
        <f>IF(OR([@Program]="",[@[Entry Term]]=""),"",[@Program]&amp;"|"&amp;[@[Entry Term]])</f>
        <v/>
      </c>
      <c r="B15" s="21" t="n"/>
      <c r="C15" s="21" t="n"/>
      <c r="D15" s="21" t="n"/>
      <c r="E15" s="22" t="n"/>
      <c r="F15" s="21" t="n"/>
      <c r="G15" s="21" t="n"/>
      <c r="H15" s="37" t="n"/>
      <c r="I15" s="21" t="n"/>
      <c r="J15" s="21" t="n"/>
      <c r="K15" s="21" t="n"/>
      <c r="L15" s="21" t="n"/>
      <c r="M15" s="11">
        <f>IF(COUNTA([@Active]:[@[Transcript Required]])=0,"",IF(OR([@Program]="",[@[Entry Term]]=""),"Missing Program or Entry Term",IF(AND([@Active]="Yes",COUNTIFS(tblCriteria[Criteria Key],[@[Criteria Key]],tblCriteria[Active],"Yes")&gt;1),"Duplicate Active Criteria",IF([@Active]="","Missing Active Setting",IF(OR([@[Minimum GPA]]="",[@[Minimum Prerequisite Credits]]=""),"Missing Threshold",IF(AND([@[Test Required]]="Yes",[@[Minimum Test Score]]=""),"Missing Test Score",IF(AND([@[Test Required]]="No",[@[Minimum Test Score]]&lt;&gt;""),"Remove Test Score",IF(AND([@[Test Required]]="No",[@[Test Waiver Allowed]]="Yes"),"Waiver Not Applicable","OK"))))))))</f>
        <v/>
      </c>
    </row>
    <row r="16" ht="25" customHeight="1">
      <c r="A16" s="11">
        <f>IF(OR([@Program]="",[@[Entry Term]]=""),"",[@Program]&amp;"|"&amp;[@[Entry Term]])</f>
        <v/>
      </c>
      <c r="B16" s="21" t="n"/>
      <c r="C16" s="21" t="n"/>
      <c r="D16" s="21" t="n"/>
      <c r="E16" s="22" t="n"/>
      <c r="F16" s="21" t="n"/>
      <c r="G16" s="21" t="n"/>
      <c r="H16" s="37" t="n"/>
      <c r="I16" s="21" t="n"/>
      <c r="J16" s="21" t="n"/>
      <c r="K16" s="21" t="n"/>
      <c r="L16" s="21" t="n"/>
      <c r="M16" s="11">
        <f>IF(COUNTA([@Active]:[@[Transcript Required]])=0,"",IF(OR([@Program]="",[@[Entry Term]]=""),"Missing Program or Entry Term",IF(AND([@Active]="Yes",COUNTIFS(tblCriteria[Criteria Key],[@[Criteria Key]],tblCriteria[Active],"Yes")&gt;1),"Duplicate Active Criteria",IF([@Active]="","Missing Active Setting",IF(OR([@[Minimum GPA]]="",[@[Minimum Prerequisite Credits]]=""),"Missing Threshold",IF(AND([@[Test Required]]="Yes",[@[Minimum Test Score]]=""),"Missing Test Score",IF(AND([@[Test Required]]="No",[@[Minimum Test Score]]&lt;&gt;""),"Remove Test Score",IF(AND([@[Test Required]]="No",[@[Test Waiver Allowed]]="Yes"),"Waiver Not Applicable","OK"))))))))</f>
        <v/>
      </c>
    </row>
    <row r="17" ht="25" customHeight="1">
      <c r="A17" s="11">
        <f>IF(OR([@Program]="",[@[Entry Term]]=""),"",[@Program]&amp;"|"&amp;[@[Entry Term]])</f>
        <v/>
      </c>
      <c r="B17" s="21" t="n"/>
      <c r="C17" s="21" t="n"/>
      <c r="D17" s="21" t="n"/>
      <c r="E17" s="22" t="n"/>
      <c r="F17" s="21" t="n"/>
      <c r="G17" s="21" t="n"/>
      <c r="H17" s="37" t="n"/>
      <c r="I17" s="21" t="n"/>
      <c r="J17" s="21" t="n"/>
      <c r="K17" s="21" t="n"/>
      <c r="L17" s="21" t="n"/>
      <c r="M17" s="11">
        <f>IF(COUNTA([@Active]:[@[Transcript Required]])=0,"",IF(OR([@Program]="",[@[Entry Term]]=""),"Missing Program or Entry Term",IF(AND([@Active]="Yes",COUNTIFS(tblCriteria[Criteria Key],[@[Criteria Key]],tblCriteria[Active],"Yes")&gt;1),"Duplicate Active Criteria",IF([@Active]="","Missing Active Setting",IF(OR([@[Minimum GPA]]="",[@[Minimum Prerequisite Credits]]=""),"Missing Threshold",IF(AND([@[Test Required]]="Yes",[@[Minimum Test Score]]=""),"Missing Test Score",IF(AND([@[Test Required]]="No",[@[Minimum Test Score]]&lt;&gt;""),"Remove Test Score",IF(AND([@[Test Required]]="No",[@[Test Waiver Allowed]]="Yes"),"Waiver Not Applicable","OK"))))))))</f>
        <v/>
      </c>
    </row>
    <row r="18" ht="25" customHeight="1">
      <c r="A18" s="11">
        <f>IF(OR([@Program]="",[@[Entry Term]]=""),"",[@Program]&amp;"|"&amp;[@[Entry Term]])</f>
        <v/>
      </c>
      <c r="B18" s="21" t="n"/>
      <c r="C18" s="21" t="n"/>
      <c r="D18" s="21" t="n"/>
      <c r="E18" s="22" t="n"/>
      <c r="F18" s="21" t="n"/>
      <c r="G18" s="21" t="n"/>
      <c r="H18" s="37" t="n"/>
      <c r="I18" s="21" t="n"/>
      <c r="J18" s="21" t="n"/>
      <c r="K18" s="21" t="n"/>
      <c r="L18" s="21" t="n"/>
      <c r="M18" s="11">
        <f>IF(COUNTA([@Active]:[@[Transcript Required]])=0,"",IF(OR([@Program]="",[@[Entry Term]]=""),"Missing Program or Entry Term",IF(AND([@Active]="Yes",COUNTIFS(tblCriteria[Criteria Key],[@[Criteria Key]],tblCriteria[Active],"Yes")&gt;1),"Duplicate Active Criteria",IF([@Active]="","Missing Active Setting",IF(OR([@[Minimum GPA]]="",[@[Minimum Prerequisite Credits]]=""),"Missing Threshold",IF(AND([@[Test Required]]="Yes",[@[Minimum Test Score]]=""),"Missing Test Score",IF(AND([@[Test Required]]="No",[@[Minimum Test Score]]&lt;&gt;""),"Remove Test Score",IF(AND([@[Test Required]]="No",[@[Test Waiver Allowed]]="Yes"),"Waiver Not Applicable","OK"))))))))</f>
        <v/>
      </c>
    </row>
    <row r="19" ht="25" customHeight="1">
      <c r="A19" s="11">
        <f>IF(OR([@Program]="",[@[Entry Term]]=""),"",[@Program]&amp;"|"&amp;[@[Entry Term]])</f>
        <v/>
      </c>
      <c r="B19" s="21" t="n"/>
      <c r="C19" s="21" t="n"/>
      <c r="D19" s="21" t="n"/>
      <c r="E19" s="22" t="n"/>
      <c r="F19" s="21" t="n"/>
      <c r="G19" s="21" t="n"/>
      <c r="H19" s="37" t="n"/>
      <c r="I19" s="21" t="n"/>
      <c r="J19" s="21" t="n"/>
      <c r="K19" s="21" t="n"/>
      <c r="L19" s="21" t="n"/>
      <c r="M19" s="11">
        <f>IF(COUNTA([@Active]:[@[Transcript Required]])=0,"",IF(OR([@Program]="",[@[Entry Term]]=""),"Missing Program or Entry Term",IF(AND([@Active]="Yes",COUNTIFS(tblCriteria[Criteria Key],[@[Criteria Key]],tblCriteria[Active],"Yes")&gt;1),"Duplicate Active Criteria",IF([@Active]="","Missing Active Setting",IF(OR([@[Minimum GPA]]="",[@[Minimum Prerequisite Credits]]=""),"Missing Threshold",IF(AND([@[Test Required]]="Yes",[@[Minimum Test Score]]=""),"Missing Test Score",IF(AND([@[Test Required]]="No",[@[Minimum Test Score]]&lt;&gt;""),"Remove Test Score",IF(AND([@[Test Required]]="No",[@[Test Waiver Allowed]]="Yes"),"Waiver Not Applicable","OK"))))))))</f>
        <v/>
      </c>
    </row>
    <row r="20" ht="25" customHeight="1">
      <c r="A20" s="11">
        <f>IF(OR([@Program]="",[@[Entry Term]]=""),"",[@Program]&amp;"|"&amp;[@[Entry Term]])</f>
        <v/>
      </c>
      <c r="B20" s="21" t="n"/>
      <c r="C20" s="21" t="n"/>
      <c r="D20" s="21" t="n"/>
      <c r="E20" s="22" t="n"/>
      <c r="F20" s="21" t="n"/>
      <c r="G20" s="21" t="n"/>
      <c r="H20" s="37" t="n"/>
      <c r="I20" s="21" t="n"/>
      <c r="J20" s="21" t="n"/>
      <c r="K20" s="21" t="n"/>
      <c r="L20" s="21" t="n"/>
      <c r="M20" s="11">
        <f>IF(COUNTA([@Active]:[@[Transcript Required]])=0,"",IF(OR([@Program]="",[@[Entry Term]]=""),"Missing Program or Entry Term",IF(AND([@Active]="Yes",COUNTIFS(tblCriteria[Criteria Key],[@[Criteria Key]],tblCriteria[Active],"Yes")&gt;1),"Duplicate Active Criteria",IF([@Active]="","Missing Active Setting",IF(OR([@[Minimum GPA]]="",[@[Minimum Prerequisite Credits]]=""),"Missing Threshold",IF(AND([@[Test Required]]="Yes",[@[Minimum Test Score]]=""),"Missing Test Score",IF(AND([@[Test Required]]="No",[@[Minimum Test Score]]&lt;&gt;""),"Remove Test Score",IF(AND([@[Test Required]]="No",[@[Test Waiver Allowed]]="Yes"),"Waiver Not Applicable","OK"))))))))</f>
        <v/>
      </c>
    </row>
    <row r="21" ht="25" customHeight="1">
      <c r="A21" s="11">
        <f>IF(OR([@Program]="",[@[Entry Term]]=""),"",[@Program]&amp;"|"&amp;[@[Entry Term]])</f>
        <v/>
      </c>
      <c r="B21" s="21" t="n"/>
      <c r="C21" s="21" t="n"/>
      <c r="D21" s="21" t="n"/>
      <c r="E21" s="22" t="n"/>
      <c r="F21" s="21" t="n"/>
      <c r="G21" s="21" t="n"/>
      <c r="H21" s="37" t="n"/>
      <c r="I21" s="21" t="n"/>
      <c r="J21" s="21" t="n"/>
      <c r="K21" s="21" t="n"/>
      <c r="L21" s="21" t="n"/>
      <c r="M21" s="11">
        <f>IF(COUNTA([@Active]:[@[Transcript Required]])=0,"",IF(OR([@Program]="",[@[Entry Term]]=""),"Missing Program or Entry Term",IF(AND([@Active]="Yes",COUNTIFS(tblCriteria[Criteria Key],[@[Criteria Key]],tblCriteria[Active],"Yes")&gt;1),"Duplicate Active Criteria",IF([@Active]="","Missing Active Setting",IF(OR([@[Minimum GPA]]="",[@[Minimum Prerequisite Credits]]=""),"Missing Threshold",IF(AND([@[Test Required]]="Yes",[@[Minimum Test Score]]=""),"Missing Test Score",IF(AND([@[Test Required]]="No",[@[Minimum Test Score]]&lt;&gt;""),"Remove Test Score",IF(AND([@[Test Required]]="No",[@[Test Waiver Allowed]]="Yes"),"Waiver Not Applicable","OK"))))))))</f>
        <v/>
      </c>
    </row>
    <row r="22" ht="25" customHeight="1">
      <c r="A22" s="11">
        <f>IF(OR([@Program]="",[@[Entry Term]]=""),"",[@Program]&amp;"|"&amp;[@[Entry Term]])</f>
        <v/>
      </c>
      <c r="B22" s="21" t="n"/>
      <c r="C22" s="21" t="n"/>
      <c r="D22" s="21" t="n"/>
      <c r="E22" s="22" t="n"/>
      <c r="F22" s="21" t="n"/>
      <c r="G22" s="21" t="n"/>
      <c r="H22" s="37" t="n"/>
      <c r="I22" s="21" t="n"/>
      <c r="J22" s="21" t="n"/>
      <c r="K22" s="21" t="n"/>
      <c r="L22" s="21" t="n"/>
      <c r="M22" s="11">
        <f>IF(COUNTA([@Active]:[@[Transcript Required]])=0,"",IF(OR([@Program]="",[@[Entry Term]]=""),"Missing Program or Entry Term",IF(AND([@Active]="Yes",COUNTIFS(tblCriteria[Criteria Key],[@[Criteria Key]],tblCriteria[Active],"Yes")&gt;1),"Duplicate Active Criteria",IF([@Active]="","Missing Active Setting",IF(OR([@[Minimum GPA]]="",[@[Minimum Prerequisite Credits]]=""),"Missing Threshold",IF(AND([@[Test Required]]="Yes",[@[Minimum Test Score]]=""),"Missing Test Score",IF(AND([@[Test Required]]="No",[@[Minimum Test Score]]&lt;&gt;""),"Remove Test Score",IF(AND([@[Test Required]]="No",[@[Test Waiver Allowed]]="Yes"),"Waiver Not Applicable","OK"))))))))</f>
        <v/>
      </c>
    </row>
    <row r="23" ht="25" customHeight="1">
      <c r="A23" s="11">
        <f>IF(OR([@Program]="",[@[Entry Term]]=""),"",[@Program]&amp;"|"&amp;[@[Entry Term]])</f>
        <v/>
      </c>
      <c r="B23" s="21" t="n"/>
      <c r="C23" s="21" t="n"/>
      <c r="D23" s="21" t="n"/>
      <c r="E23" s="22" t="n"/>
      <c r="F23" s="21" t="n"/>
      <c r="G23" s="21" t="n"/>
      <c r="H23" s="37" t="n"/>
      <c r="I23" s="21" t="n"/>
      <c r="J23" s="21" t="n"/>
      <c r="K23" s="21" t="n"/>
      <c r="L23" s="21" t="n"/>
      <c r="M23" s="11">
        <f>IF(COUNTA([@Active]:[@[Transcript Required]])=0,"",IF(OR([@Program]="",[@[Entry Term]]=""),"Missing Program or Entry Term",IF(AND([@Active]="Yes",COUNTIFS(tblCriteria[Criteria Key],[@[Criteria Key]],tblCriteria[Active],"Yes")&gt;1),"Duplicate Active Criteria",IF([@Active]="","Missing Active Setting",IF(OR([@[Minimum GPA]]="",[@[Minimum Prerequisite Credits]]=""),"Missing Threshold",IF(AND([@[Test Required]]="Yes",[@[Minimum Test Score]]=""),"Missing Test Score",IF(AND([@[Test Required]]="No",[@[Minimum Test Score]]&lt;&gt;""),"Remove Test Score",IF(AND([@[Test Required]]="No",[@[Test Waiver Allowed]]="Yes"),"Waiver Not Applicable","OK"))))))))</f>
        <v/>
      </c>
    </row>
    <row r="24" ht="25" customHeight="1">
      <c r="A24" s="11">
        <f>IF(OR([@Program]="",[@[Entry Term]]=""),"",[@Program]&amp;"|"&amp;[@[Entry Term]])</f>
        <v/>
      </c>
      <c r="B24" s="21" t="n"/>
      <c r="C24" s="21" t="n"/>
      <c r="D24" s="21" t="n"/>
      <c r="E24" s="22" t="n"/>
      <c r="F24" s="21" t="n"/>
      <c r="G24" s="21" t="n"/>
      <c r="H24" s="37" t="n"/>
      <c r="I24" s="21" t="n"/>
      <c r="J24" s="21" t="n"/>
      <c r="K24" s="21" t="n"/>
      <c r="L24" s="21" t="n"/>
      <c r="M24" s="11">
        <f>IF(COUNTA([@Active]:[@[Transcript Required]])=0,"",IF(OR([@Program]="",[@[Entry Term]]=""),"Missing Program or Entry Term",IF(AND([@Active]="Yes",COUNTIFS(tblCriteria[Criteria Key],[@[Criteria Key]],tblCriteria[Active],"Yes")&gt;1),"Duplicate Active Criteria",IF([@Active]="","Missing Active Setting",IF(OR([@[Minimum GPA]]="",[@[Minimum Prerequisite Credits]]=""),"Missing Threshold",IF(AND([@[Test Required]]="Yes",[@[Minimum Test Score]]=""),"Missing Test Score",IF(AND([@[Test Required]]="No",[@[Minimum Test Score]]&lt;&gt;""),"Remove Test Score",IF(AND([@[Test Required]]="No",[@[Test Waiver Allowed]]="Yes"),"Waiver Not Applicable","OK"))))))))</f>
        <v/>
      </c>
    </row>
    <row r="25" ht="25" customHeight="1">
      <c r="A25" s="11">
        <f>IF(OR([@Program]="",[@[Entry Term]]=""),"",[@Program]&amp;"|"&amp;[@[Entry Term]])</f>
        <v/>
      </c>
      <c r="B25" s="21" t="n"/>
      <c r="C25" s="21" t="n"/>
      <c r="D25" s="21" t="n"/>
      <c r="E25" s="22" t="n"/>
      <c r="F25" s="21" t="n"/>
      <c r="G25" s="21" t="n"/>
      <c r="H25" s="37" t="n"/>
      <c r="I25" s="21" t="n"/>
      <c r="J25" s="21" t="n"/>
      <c r="K25" s="21" t="n"/>
      <c r="L25" s="21" t="n"/>
      <c r="M25" s="11">
        <f>IF(COUNTA([@Active]:[@[Transcript Required]])=0,"",IF(OR([@Program]="",[@[Entry Term]]=""),"Missing Program or Entry Term",IF(AND([@Active]="Yes",COUNTIFS(tblCriteria[Criteria Key],[@[Criteria Key]],tblCriteria[Active],"Yes")&gt;1),"Duplicate Active Criteria",IF([@Active]="","Missing Active Setting",IF(OR([@[Minimum GPA]]="",[@[Minimum Prerequisite Credits]]=""),"Missing Threshold",IF(AND([@[Test Required]]="Yes",[@[Minimum Test Score]]=""),"Missing Test Score",IF(AND([@[Test Required]]="No",[@[Minimum Test Score]]&lt;&gt;""),"Remove Test Score",IF(AND([@[Test Required]]="No",[@[Test Waiver Allowed]]="Yes"),"Waiver Not Applicable","OK"))))))))</f>
        <v/>
      </c>
    </row>
    <row r="26" ht="25" customHeight="1">
      <c r="A26" s="11">
        <f>IF(OR([@Program]="",[@[Entry Term]]=""),"",[@Program]&amp;"|"&amp;[@[Entry Term]])</f>
        <v/>
      </c>
      <c r="B26" s="21" t="n"/>
      <c r="C26" s="21" t="n"/>
      <c r="D26" s="21" t="n"/>
      <c r="E26" s="22" t="n"/>
      <c r="F26" s="21" t="n"/>
      <c r="G26" s="21" t="n"/>
      <c r="H26" s="37" t="n"/>
      <c r="I26" s="21" t="n"/>
      <c r="J26" s="21" t="n"/>
      <c r="K26" s="21" t="n"/>
      <c r="L26" s="21" t="n"/>
      <c r="M26" s="11">
        <f>IF(COUNTA([@Active]:[@[Transcript Required]])=0,"",IF(OR([@Program]="",[@[Entry Term]]=""),"Missing Program or Entry Term",IF(AND([@Active]="Yes",COUNTIFS(tblCriteria[Criteria Key],[@[Criteria Key]],tblCriteria[Active],"Yes")&gt;1),"Duplicate Active Criteria",IF([@Active]="","Missing Active Setting",IF(OR([@[Minimum GPA]]="",[@[Minimum Prerequisite Credits]]=""),"Missing Threshold",IF(AND([@[Test Required]]="Yes",[@[Minimum Test Score]]=""),"Missing Test Score",IF(AND([@[Test Required]]="No",[@[Minimum Test Score]]&lt;&gt;""),"Remove Test Score",IF(AND([@[Test Required]]="No",[@[Test Waiver Allowed]]="Yes"),"Waiver Not Applicable","OK"))))))))</f>
        <v/>
      </c>
    </row>
    <row r="27" ht="25" customHeight="1">
      <c r="A27" s="11">
        <f>IF(OR([@Program]="",[@[Entry Term]]=""),"",[@Program]&amp;"|"&amp;[@[Entry Term]])</f>
        <v/>
      </c>
      <c r="B27" s="21" t="n"/>
      <c r="C27" s="21" t="n"/>
      <c r="D27" s="21" t="n"/>
      <c r="E27" s="22" t="n"/>
      <c r="F27" s="21" t="n"/>
      <c r="G27" s="21" t="n"/>
      <c r="H27" s="37" t="n"/>
      <c r="I27" s="21" t="n"/>
      <c r="J27" s="21" t="n"/>
      <c r="K27" s="21" t="n"/>
      <c r="L27" s="21" t="n"/>
      <c r="M27" s="11">
        <f>IF(COUNTA([@Active]:[@[Transcript Required]])=0,"",IF(OR([@Program]="",[@[Entry Term]]=""),"Missing Program or Entry Term",IF(AND([@Active]="Yes",COUNTIFS(tblCriteria[Criteria Key],[@[Criteria Key]],tblCriteria[Active],"Yes")&gt;1),"Duplicate Active Criteria",IF([@Active]="","Missing Active Setting",IF(OR([@[Minimum GPA]]="",[@[Minimum Prerequisite Credits]]=""),"Missing Threshold",IF(AND([@[Test Required]]="Yes",[@[Minimum Test Score]]=""),"Missing Test Score",IF(AND([@[Test Required]]="No",[@[Minimum Test Score]]&lt;&gt;""),"Remove Test Score",IF(AND([@[Test Required]]="No",[@[Test Waiver Allowed]]="Yes"),"Waiver Not Applicable","OK"))))))))</f>
        <v/>
      </c>
    </row>
    <row r="28" ht="25" customHeight="1">
      <c r="A28" s="11">
        <f>IF(OR([@Program]="",[@[Entry Term]]=""),"",[@Program]&amp;"|"&amp;[@[Entry Term]])</f>
        <v/>
      </c>
      <c r="B28" s="21" t="n"/>
      <c r="C28" s="21" t="n"/>
      <c r="D28" s="21" t="n"/>
      <c r="E28" s="22" t="n"/>
      <c r="F28" s="21" t="n"/>
      <c r="G28" s="21" t="n"/>
      <c r="H28" s="37" t="n"/>
      <c r="I28" s="21" t="n"/>
      <c r="J28" s="21" t="n"/>
      <c r="K28" s="21" t="n"/>
      <c r="L28" s="21" t="n"/>
      <c r="M28" s="11">
        <f>IF(COUNTA([@Active]:[@[Transcript Required]])=0,"",IF(OR([@Program]="",[@[Entry Term]]=""),"Missing Program or Entry Term",IF(AND([@Active]="Yes",COUNTIFS(tblCriteria[Criteria Key],[@[Criteria Key]],tblCriteria[Active],"Yes")&gt;1),"Duplicate Active Criteria",IF([@Active]="","Missing Active Setting",IF(OR([@[Minimum GPA]]="",[@[Minimum Prerequisite Credits]]=""),"Missing Threshold",IF(AND([@[Test Required]]="Yes",[@[Minimum Test Score]]=""),"Missing Test Score",IF(AND([@[Test Required]]="No",[@[Minimum Test Score]]&lt;&gt;""),"Remove Test Score",IF(AND([@[Test Required]]="No",[@[Test Waiver Allowed]]="Yes"),"Waiver Not Applicable","OK"))))))))</f>
        <v/>
      </c>
    </row>
    <row r="29" ht="25" customHeight="1">
      <c r="A29" s="11">
        <f>IF(OR([@Program]="",[@[Entry Term]]=""),"",[@Program]&amp;"|"&amp;[@[Entry Term]])</f>
        <v/>
      </c>
      <c r="B29" s="21" t="n"/>
      <c r="C29" s="21" t="n"/>
      <c r="D29" s="21" t="n"/>
      <c r="E29" s="22" t="n"/>
      <c r="F29" s="21" t="n"/>
      <c r="G29" s="21" t="n"/>
      <c r="H29" s="37" t="n"/>
      <c r="I29" s="21" t="n"/>
      <c r="J29" s="21" t="n"/>
      <c r="K29" s="21" t="n"/>
      <c r="L29" s="21" t="n"/>
      <c r="M29" s="11">
        <f>IF(COUNTA([@Active]:[@[Transcript Required]])=0,"",IF(OR([@Program]="",[@[Entry Term]]=""),"Missing Program or Entry Term",IF(AND([@Active]="Yes",COUNTIFS(tblCriteria[Criteria Key],[@[Criteria Key]],tblCriteria[Active],"Yes")&gt;1),"Duplicate Active Criteria",IF([@Active]="","Missing Active Setting",IF(OR([@[Minimum GPA]]="",[@[Minimum Prerequisite Credits]]=""),"Missing Threshold",IF(AND([@[Test Required]]="Yes",[@[Minimum Test Score]]=""),"Missing Test Score",IF(AND([@[Test Required]]="No",[@[Minimum Test Score]]&lt;&gt;""),"Remove Test Score",IF(AND([@[Test Required]]="No",[@[Test Waiver Allowed]]="Yes"),"Waiver Not Applicable","OK"))))))))</f>
        <v/>
      </c>
    </row>
    <row r="30" ht="25" customHeight="1">
      <c r="A30" s="11">
        <f>IF(OR([@Program]="",[@[Entry Term]]=""),"",[@Program]&amp;"|"&amp;[@[Entry Term]])</f>
        <v/>
      </c>
      <c r="B30" s="21" t="n"/>
      <c r="C30" s="21" t="n"/>
      <c r="D30" s="21" t="n"/>
      <c r="E30" s="22" t="n"/>
      <c r="F30" s="21" t="n"/>
      <c r="G30" s="21" t="n"/>
      <c r="H30" s="37" t="n"/>
      <c r="I30" s="21" t="n"/>
      <c r="J30" s="21" t="n"/>
      <c r="K30" s="21" t="n"/>
      <c r="L30" s="21" t="n"/>
      <c r="M30" s="11">
        <f>IF(COUNTA([@Active]:[@[Transcript Required]])=0,"",IF(OR([@Program]="",[@[Entry Term]]=""),"Missing Program or Entry Term",IF(AND([@Active]="Yes",COUNTIFS(tblCriteria[Criteria Key],[@[Criteria Key]],tblCriteria[Active],"Yes")&gt;1),"Duplicate Active Criteria",IF([@Active]="","Missing Active Setting",IF(OR([@[Minimum GPA]]="",[@[Minimum Prerequisite Credits]]=""),"Missing Threshold",IF(AND([@[Test Required]]="Yes",[@[Minimum Test Score]]=""),"Missing Test Score",IF(AND([@[Test Required]]="No",[@[Minimum Test Score]]&lt;&gt;""),"Remove Test Score",IF(AND([@[Test Required]]="No",[@[Test Waiver Allowed]]="Yes"),"Waiver Not Applicable","OK"))))))))</f>
        <v/>
      </c>
    </row>
    <row r="31" ht="25" customHeight="1">
      <c r="A31" s="11">
        <f>IF(OR([@Program]="",[@[Entry Term]]=""),"",[@Program]&amp;"|"&amp;[@[Entry Term]])</f>
        <v/>
      </c>
      <c r="B31" s="21" t="n"/>
      <c r="C31" s="21" t="n"/>
      <c r="D31" s="21" t="n"/>
      <c r="E31" s="22" t="n"/>
      <c r="F31" s="21" t="n"/>
      <c r="G31" s="21" t="n"/>
      <c r="H31" s="37" t="n"/>
      <c r="I31" s="21" t="n"/>
      <c r="J31" s="21" t="n"/>
      <c r="K31" s="21" t="n"/>
      <c r="L31" s="21" t="n"/>
      <c r="M31" s="11">
        <f>IF(COUNTA([@Active]:[@[Transcript Required]])=0,"",IF(OR([@Program]="",[@[Entry Term]]=""),"Missing Program or Entry Term",IF(AND([@Active]="Yes",COUNTIFS(tblCriteria[Criteria Key],[@[Criteria Key]],tblCriteria[Active],"Yes")&gt;1),"Duplicate Active Criteria",IF([@Active]="","Missing Active Setting",IF(OR([@[Minimum GPA]]="",[@[Minimum Prerequisite Credits]]=""),"Missing Threshold",IF(AND([@[Test Required]]="Yes",[@[Minimum Test Score]]=""),"Missing Test Score",IF(AND([@[Test Required]]="No",[@[Minimum Test Score]]&lt;&gt;""),"Remove Test Score",IF(AND([@[Test Required]]="No",[@[Test Waiver Allowed]]="Yes"),"Waiver Not Applicable","OK"))))))))</f>
        <v/>
      </c>
    </row>
    <row r="32" ht="25" customHeight="1">
      <c r="A32" s="11">
        <f>IF(OR([@Program]="",[@[Entry Term]]=""),"",[@Program]&amp;"|"&amp;[@[Entry Term]])</f>
        <v/>
      </c>
      <c r="B32" s="21" t="n"/>
      <c r="C32" s="21" t="n"/>
      <c r="D32" s="21" t="n"/>
      <c r="E32" s="22" t="n"/>
      <c r="F32" s="21" t="n"/>
      <c r="G32" s="21" t="n"/>
      <c r="H32" s="37" t="n"/>
      <c r="I32" s="21" t="n"/>
      <c r="J32" s="21" t="n"/>
      <c r="K32" s="21" t="n"/>
      <c r="L32" s="21" t="n"/>
      <c r="M32" s="11">
        <f>IF(COUNTA([@Active]:[@[Transcript Required]])=0,"",IF(OR([@Program]="",[@[Entry Term]]=""),"Missing Program or Entry Term",IF(AND([@Active]="Yes",COUNTIFS(tblCriteria[Criteria Key],[@[Criteria Key]],tblCriteria[Active],"Yes")&gt;1),"Duplicate Active Criteria",IF([@Active]="","Missing Active Setting",IF(OR([@[Minimum GPA]]="",[@[Minimum Prerequisite Credits]]=""),"Missing Threshold",IF(AND([@[Test Required]]="Yes",[@[Minimum Test Score]]=""),"Missing Test Score",IF(AND([@[Test Required]]="No",[@[Minimum Test Score]]&lt;&gt;""),"Remove Test Score",IF(AND([@[Test Required]]="No",[@[Test Waiver Allowed]]="Yes"),"Waiver Not Applicable","OK"))))))))</f>
        <v/>
      </c>
    </row>
    <row r="33" ht="25" customHeight="1">
      <c r="A33" s="11">
        <f>IF(OR([@Program]="",[@[Entry Term]]=""),"",[@Program]&amp;"|"&amp;[@[Entry Term]])</f>
        <v/>
      </c>
      <c r="B33" s="21" t="n"/>
      <c r="C33" s="21" t="n"/>
      <c r="D33" s="21" t="n"/>
      <c r="E33" s="22" t="n"/>
      <c r="F33" s="21" t="n"/>
      <c r="G33" s="21" t="n"/>
      <c r="H33" s="37" t="n"/>
      <c r="I33" s="21" t="n"/>
      <c r="J33" s="21" t="n"/>
      <c r="K33" s="21" t="n"/>
      <c r="L33" s="21" t="n"/>
      <c r="M33" s="11">
        <f>IF(COUNTA([@Active]:[@[Transcript Required]])=0,"",IF(OR([@Program]="",[@[Entry Term]]=""),"Missing Program or Entry Term",IF(AND([@Active]="Yes",COUNTIFS(tblCriteria[Criteria Key],[@[Criteria Key]],tblCriteria[Active],"Yes")&gt;1),"Duplicate Active Criteria",IF([@Active]="","Missing Active Setting",IF(OR([@[Minimum GPA]]="",[@[Minimum Prerequisite Credits]]=""),"Missing Threshold",IF(AND([@[Test Required]]="Yes",[@[Minimum Test Score]]=""),"Missing Test Score",IF(AND([@[Test Required]]="No",[@[Minimum Test Score]]&lt;&gt;""),"Remove Test Score",IF(AND([@[Test Required]]="No",[@[Test Waiver Allowed]]="Yes"),"Waiver Not Applicable","OK"))))))))</f>
        <v/>
      </c>
    </row>
    <row r="34" ht="25" customHeight="1">
      <c r="A34" s="11">
        <f>IF(OR([@Program]="",[@[Entry Term]]=""),"",[@Program]&amp;"|"&amp;[@[Entry Term]])</f>
        <v/>
      </c>
      <c r="B34" s="21" t="n"/>
      <c r="C34" s="21" t="n"/>
      <c r="D34" s="21" t="n"/>
      <c r="E34" s="22" t="n"/>
      <c r="F34" s="21" t="n"/>
      <c r="G34" s="21" t="n"/>
      <c r="H34" s="37" t="n"/>
      <c r="I34" s="21" t="n"/>
      <c r="J34" s="21" t="n"/>
      <c r="K34" s="21" t="n"/>
      <c r="L34" s="21" t="n"/>
      <c r="M34" s="11">
        <f>IF(COUNTA([@Active]:[@[Transcript Required]])=0,"",IF(OR([@Program]="",[@[Entry Term]]=""),"Missing Program or Entry Term",IF(AND([@Active]="Yes",COUNTIFS(tblCriteria[Criteria Key],[@[Criteria Key]],tblCriteria[Active],"Yes")&gt;1),"Duplicate Active Criteria",IF([@Active]="","Missing Active Setting",IF(OR([@[Minimum GPA]]="",[@[Minimum Prerequisite Credits]]=""),"Missing Threshold",IF(AND([@[Test Required]]="Yes",[@[Minimum Test Score]]=""),"Missing Test Score",IF(AND([@[Test Required]]="No",[@[Minimum Test Score]]&lt;&gt;""),"Remove Test Score",IF(AND([@[Test Required]]="No",[@[Test Waiver Allowed]]="Yes"),"Waiver Not Applicable","OK"))))))))</f>
        <v/>
      </c>
    </row>
    <row r="35" ht="25" customHeight="1">
      <c r="A35" s="11">
        <f>IF(OR([@Program]="",[@[Entry Term]]=""),"",[@Program]&amp;"|"&amp;[@[Entry Term]])</f>
        <v/>
      </c>
      <c r="B35" s="21" t="n"/>
      <c r="C35" s="21" t="n"/>
      <c r="D35" s="21" t="n"/>
      <c r="E35" s="22" t="n"/>
      <c r="F35" s="21" t="n"/>
      <c r="G35" s="21" t="n"/>
      <c r="H35" s="37" t="n"/>
      <c r="I35" s="21" t="n"/>
      <c r="J35" s="21" t="n"/>
      <c r="K35" s="21" t="n"/>
      <c r="L35" s="21" t="n"/>
      <c r="M35" s="11">
        <f>IF(COUNTA([@Active]:[@[Transcript Required]])=0,"",IF(OR([@Program]="",[@[Entry Term]]=""),"Missing Program or Entry Term",IF(AND([@Active]="Yes",COUNTIFS(tblCriteria[Criteria Key],[@[Criteria Key]],tblCriteria[Active],"Yes")&gt;1),"Duplicate Active Criteria",IF([@Active]="","Missing Active Setting",IF(OR([@[Minimum GPA]]="",[@[Minimum Prerequisite Credits]]=""),"Missing Threshold",IF(AND([@[Test Required]]="Yes",[@[Minimum Test Score]]=""),"Missing Test Score",IF(AND([@[Test Required]]="No",[@[Minimum Test Score]]&lt;&gt;""),"Remove Test Score",IF(AND([@[Test Required]]="No",[@[Test Waiver Allowed]]="Yes"),"Waiver Not Applicable","OK"))))))))</f>
        <v/>
      </c>
    </row>
    <row r="36" ht="25" customHeight="1">
      <c r="A36" s="11">
        <f>IF(OR([@Program]="",[@[Entry Term]]=""),"",[@Program]&amp;"|"&amp;[@[Entry Term]])</f>
        <v/>
      </c>
      <c r="B36" s="21" t="n"/>
      <c r="C36" s="21" t="n"/>
      <c r="D36" s="21" t="n"/>
      <c r="E36" s="22" t="n"/>
      <c r="F36" s="21" t="n"/>
      <c r="G36" s="21" t="n"/>
      <c r="H36" s="37" t="n"/>
      <c r="I36" s="21" t="n"/>
      <c r="J36" s="21" t="n"/>
      <c r="K36" s="21" t="n"/>
      <c r="L36" s="21" t="n"/>
      <c r="M36" s="11">
        <f>IF(COUNTA([@Active]:[@[Transcript Required]])=0,"",IF(OR([@Program]="",[@[Entry Term]]=""),"Missing Program or Entry Term",IF(AND([@Active]="Yes",COUNTIFS(tblCriteria[Criteria Key],[@[Criteria Key]],tblCriteria[Active],"Yes")&gt;1),"Duplicate Active Criteria",IF([@Active]="","Missing Active Setting",IF(OR([@[Minimum GPA]]="",[@[Minimum Prerequisite Credits]]=""),"Missing Threshold",IF(AND([@[Test Required]]="Yes",[@[Minimum Test Score]]=""),"Missing Test Score",IF(AND([@[Test Required]]="No",[@[Minimum Test Score]]&lt;&gt;""),"Remove Test Score",IF(AND([@[Test Required]]="No",[@[Test Waiver Allowed]]="Yes"),"Waiver Not Applicable","OK"))))))))</f>
        <v/>
      </c>
    </row>
    <row r="37" ht="25" customHeight="1">
      <c r="A37" s="11">
        <f>IF(OR([@Program]="",[@[Entry Term]]=""),"",[@Program]&amp;"|"&amp;[@[Entry Term]])</f>
        <v/>
      </c>
      <c r="B37" s="21" t="n"/>
      <c r="C37" s="21" t="n"/>
      <c r="D37" s="21" t="n"/>
      <c r="E37" s="22" t="n"/>
      <c r="F37" s="21" t="n"/>
      <c r="G37" s="21" t="n"/>
      <c r="H37" s="37" t="n"/>
      <c r="I37" s="21" t="n"/>
      <c r="J37" s="21" t="n"/>
      <c r="K37" s="21" t="n"/>
      <c r="L37" s="21" t="n"/>
      <c r="M37" s="11">
        <f>IF(COUNTA([@Active]:[@[Transcript Required]])=0,"",IF(OR([@Program]="",[@[Entry Term]]=""),"Missing Program or Entry Term",IF(AND([@Active]="Yes",COUNTIFS(tblCriteria[Criteria Key],[@[Criteria Key]],tblCriteria[Active],"Yes")&gt;1),"Duplicate Active Criteria",IF([@Active]="","Missing Active Setting",IF(OR([@[Minimum GPA]]="",[@[Minimum Prerequisite Credits]]=""),"Missing Threshold",IF(AND([@[Test Required]]="Yes",[@[Minimum Test Score]]=""),"Missing Test Score",IF(AND([@[Test Required]]="No",[@[Minimum Test Score]]&lt;&gt;""),"Remove Test Score",IF(AND([@[Test Required]]="No",[@[Test Waiver Allowed]]="Yes"),"Waiver Not Applicable","OK"))))))))</f>
        <v/>
      </c>
    </row>
    <row r="38" ht="25" customHeight="1">
      <c r="A38" s="11">
        <f>IF(OR([@Program]="",[@[Entry Term]]=""),"",[@Program]&amp;"|"&amp;[@[Entry Term]])</f>
        <v/>
      </c>
      <c r="B38" s="21" t="n"/>
      <c r="C38" s="21" t="n"/>
      <c r="D38" s="21" t="n"/>
      <c r="E38" s="22" t="n"/>
      <c r="F38" s="21" t="n"/>
      <c r="G38" s="21" t="n"/>
      <c r="H38" s="37" t="n"/>
      <c r="I38" s="21" t="n"/>
      <c r="J38" s="21" t="n"/>
      <c r="K38" s="21" t="n"/>
      <c r="L38" s="21" t="n"/>
      <c r="M38" s="11">
        <f>IF(COUNTA([@Active]:[@[Transcript Required]])=0,"",IF(OR([@Program]="",[@[Entry Term]]=""),"Missing Program or Entry Term",IF(AND([@Active]="Yes",COUNTIFS(tblCriteria[Criteria Key],[@[Criteria Key]],tblCriteria[Active],"Yes")&gt;1),"Duplicate Active Criteria",IF([@Active]="","Missing Active Setting",IF(OR([@[Minimum GPA]]="",[@[Minimum Prerequisite Credits]]=""),"Missing Threshold",IF(AND([@[Test Required]]="Yes",[@[Minimum Test Score]]=""),"Missing Test Score",IF(AND([@[Test Required]]="No",[@[Minimum Test Score]]&lt;&gt;""),"Remove Test Score",IF(AND([@[Test Required]]="No",[@[Test Waiver Allowed]]="Yes"),"Waiver Not Applicable","OK"))))))))</f>
        <v/>
      </c>
    </row>
    <row r="39" ht="25" customHeight="1">
      <c r="A39" s="11">
        <f>IF(OR([@Program]="",[@[Entry Term]]=""),"",[@Program]&amp;"|"&amp;[@[Entry Term]])</f>
        <v/>
      </c>
      <c r="B39" s="21" t="n"/>
      <c r="C39" s="21" t="n"/>
      <c r="D39" s="21" t="n"/>
      <c r="E39" s="22" t="n"/>
      <c r="F39" s="21" t="n"/>
      <c r="G39" s="21" t="n"/>
      <c r="H39" s="37" t="n"/>
      <c r="I39" s="21" t="n"/>
      <c r="J39" s="21" t="n"/>
      <c r="K39" s="21" t="n"/>
      <c r="L39" s="21" t="n"/>
      <c r="M39" s="11">
        <f>IF(COUNTA([@Active]:[@[Transcript Required]])=0,"",IF(OR([@Program]="",[@[Entry Term]]=""),"Missing Program or Entry Term",IF(AND([@Active]="Yes",COUNTIFS(tblCriteria[Criteria Key],[@[Criteria Key]],tblCriteria[Active],"Yes")&gt;1),"Duplicate Active Criteria",IF([@Active]="","Missing Active Setting",IF(OR([@[Minimum GPA]]="",[@[Minimum Prerequisite Credits]]=""),"Missing Threshold",IF(AND([@[Test Required]]="Yes",[@[Minimum Test Score]]=""),"Missing Test Score",IF(AND([@[Test Required]]="No",[@[Minimum Test Score]]&lt;&gt;""),"Remove Test Score",IF(AND([@[Test Required]]="No",[@[Test Waiver Allowed]]="Yes"),"Waiver Not Applicable","OK"))))))))</f>
        <v/>
      </c>
    </row>
    <row r="40" ht="25" customHeight="1">
      <c r="A40" s="11">
        <f>IF(OR([@Program]="",[@[Entry Term]]=""),"",[@Program]&amp;"|"&amp;[@[Entry Term]])</f>
        <v/>
      </c>
      <c r="B40" s="21" t="n"/>
      <c r="C40" s="21" t="n"/>
      <c r="D40" s="21" t="n"/>
      <c r="E40" s="22" t="n"/>
      <c r="F40" s="21" t="n"/>
      <c r="G40" s="21" t="n"/>
      <c r="H40" s="37" t="n"/>
      <c r="I40" s="21" t="n"/>
      <c r="J40" s="21" t="n"/>
      <c r="K40" s="21" t="n"/>
      <c r="L40" s="21" t="n"/>
      <c r="M40" s="11">
        <f>IF(COUNTA([@Active]:[@[Transcript Required]])=0,"",IF(OR([@Program]="",[@[Entry Term]]=""),"Missing Program or Entry Term",IF(AND([@Active]="Yes",COUNTIFS(tblCriteria[Criteria Key],[@[Criteria Key]],tblCriteria[Active],"Yes")&gt;1),"Duplicate Active Criteria",IF([@Active]="","Missing Active Setting",IF(OR([@[Minimum GPA]]="",[@[Minimum Prerequisite Credits]]=""),"Missing Threshold",IF(AND([@[Test Required]]="Yes",[@[Minimum Test Score]]=""),"Missing Test Score",IF(AND([@[Test Required]]="No",[@[Minimum Test Score]]&lt;&gt;""),"Remove Test Score",IF(AND([@[Test Required]]="No",[@[Test Waiver Allowed]]="Yes"),"Waiver Not Applicable","OK"))))))))</f>
        <v/>
      </c>
    </row>
    <row r="41" ht="25" customHeight="1">
      <c r="A41" s="11">
        <f>IF(OR([@Program]="",[@[Entry Term]]=""),"",[@Program]&amp;"|"&amp;[@[Entry Term]])</f>
        <v/>
      </c>
      <c r="B41" s="21" t="n"/>
      <c r="C41" s="21" t="n"/>
      <c r="D41" s="21" t="n"/>
      <c r="E41" s="22" t="n"/>
      <c r="F41" s="21" t="n"/>
      <c r="G41" s="21" t="n"/>
      <c r="H41" s="37" t="n"/>
      <c r="I41" s="21" t="n"/>
      <c r="J41" s="21" t="n"/>
      <c r="K41" s="21" t="n"/>
      <c r="L41" s="21" t="n"/>
      <c r="M41" s="11">
        <f>IF(COUNTA([@Active]:[@[Transcript Required]])=0,"",IF(OR([@Program]="",[@[Entry Term]]=""),"Missing Program or Entry Term",IF(AND([@Active]="Yes",COUNTIFS(tblCriteria[Criteria Key],[@[Criteria Key]],tblCriteria[Active],"Yes")&gt;1),"Duplicate Active Criteria",IF([@Active]="","Missing Active Setting",IF(OR([@[Minimum GPA]]="",[@[Minimum Prerequisite Credits]]=""),"Missing Threshold",IF(AND([@[Test Required]]="Yes",[@[Minimum Test Score]]=""),"Missing Test Score",IF(AND([@[Test Required]]="No",[@[Minimum Test Score]]&lt;&gt;""),"Remove Test Score",IF(AND([@[Test Required]]="No",[@[Test Waiver Allowed]]="Yes"),"Waiver Not Applicable","OK"))))))))</f>
        <v/>
      </c>
    </row>
    <row r="42" ht="25" customHeight="1">
      <c r="A42" s="11">
        <f>IF(OR([@Program]="",[@[Entry Term]]=""),"",[@Program]&amp;"|"&amp;[@[Entry Term]])</f>
        <v/>
      </c>
      <c r="B42" s="21" t="n"/>
      <c r="C42" s="21" t="n"/>
      <c r="D42" s="21" t="n"/>
      <c r="E42" s="22" t="n"/>
      <c r="F42" s="21" t="n"/>
      <c r="G42" s="21" t="n"/>
      <c r="H42" s="37" t="n"/>
      <c r="I42" s="21" t="n"/>
      <c r="J42" s="21" t="n"/>
      <c r="K42" s="21" t="n"/>
      <c r="L42" s="21" t="n"/>
      <c r="M42" s="11">
        <f>IF(COUNTA([@Active]:[@[Transcript Required]])=0,"",IF(OR([@Program]="",[@[Entry Term]]=""),"Missing Program or Entry Term",IF(AND([@Active]="Yes",COUNTIFS(tblCriteria[Criteria Key],[@[Criteria Key]],tblCriteria[Active],"Yes")&gt;1),"Duplicate Active Criteria",IF([@Active]="","Missing Active Setting",IF(OR([@[Minimum GPA]]="",[@[Minimum Prerequisite Credits]]=""),"Missing Threshold",IF(AND([@[Test Required]]="Yes",[@[Minimum Test Score]]=""),"Missing Test Score",IF(AND([@[Test Required]]="No",[@[Minimum Test Score]]&lt;&gt;""),"Remove Test Score",IF(AND([@[Test Required]]="No",[@[Test Waiver Allowed]]="Yes"),"Waiver Not Applicable","OK"))))))))</f>
        <v/>
      </c>
    </row>
    <row r="43" ht="25" customHeight="1">
      <c r="A43" s="11">
        <f>IF(OR([@Program]="",[@[Entry Term]]=""),"",[@Program]&amp;"|"&amp;[@[Entry Term]])</f>
        <v/>
      </c>
      <c r="B43" s="21" t="n"/>
      <c r="C43" s="21" t="n"/>
      <c r="D43" s="21" t="n"/>
      <c r="E43" s="22" t="n"/>
      <c r="F43" s="21" t="n"/>
      <c r="G43" s="21" t="n"/>
      <c r="H43" s="37" t="n"/>
      <c r="I43" s="21" t="n"/>
      <c r="J43" s="21" t="n"/>
      <c r="K43" s="21" t="n"/>
      <c r="L43" s="21" t="n"/>
      <c r="M43" s="11">
        <f>IF(COUNTA([@Active]:[@[Transcript Required]])=0,"",IF(OR([@Program]="",[@[Entry Term]]=""),"Missing Program or Entry Term",IF(AND([@Active]="Yes",COUNTIFS(tblCriteria[Criteria Key],[@[Criteria Key]],tblCriteria[Active],"Yes")&gt;1),"Duplicate Active Criteria",IF([@Active]="","Missing Active Setting",IF(OR([@[Minimum GPA]]="",[@[Minimum Prerequisite Credits]]=""),"Missing Threshold",IF(AND([@[Test Required]]="Yes",[@[Minimum Test Score]]=""),"Missing Test Score",IF(AND([@[Test Required]]="No",[@[Minimum Test Score]]&lt;&gt;""),"Remove Test Score",IF(AND([@[Test Required]]="No",[@[Test Waiver Allowed]]="Yes"),"Waiver Not Applicable","OK"))))))))</f>
        <v/>
      </c>
    </row>
    <row r="44" ht="25" customHeight="1">
      <c r="A44" s="11">
        <f>IF(OR([@Program]="",[@[Entry Term]]=""),"",[@Program]&amp;"|"&amp;[@[Entry Term]])</f>
        <v/>
      </c>
      <c r="B44" s="21" t="n"/>
      <c r="C44" s="21" t="n"/>
      <c r="D44" s="21" t="n"/>
      <c r="E44" s="22" t="n"/>
      <c r="F44" s="21" t="n"/>
      <c r="G44" s="21" t="n"/>
      <c r="H44" s="37" t="n"/>
      <c r="I44" s="21" t="n"/>
      <c r="J44" s="21" t="n"/>
      <c r="K44" s="21" t="n"/>
      <c r="L44" s="21" t="n"/>
      <c r="M44" s="11">
        <f>IF(COUNTA([@Active]:[@[Transcript Required]])=0,"",IF(OR([@Program]="",[@[Entry Term]]=""),"Missing Program or Entry Term",IF(AND([@Active]="Yes",COUNTIFS(tblCriteria[Criteria Key],[@[Criteria Key]],tblCriteria[Active],"Yes")&gt;1),"Duplicate Active Criteria",IF([@Active]="","Missing Active Setting",IF(OR([@[Minimum GPA]]="",[@[Minimum Prerequisite Credits]]=""),"Missing Threshold",IF(AND([@[Test Required]]="Yes",[@[Minimum Test Score]]=""),"Missing Test Score",IF(AND([@[Test Required]]="No",[@[Minimum Test Score]]&lt;&gt;""),"Remove Test Score",IF(AND([@[Test Required]]="No",[@[Test Waiver Allowed]]="Yes"),"Waiver Not Applicable","OK"))))))))</f>
        <v/>
      </c>
    </row>
    <row r="45" ht="25" customHeight="1">
      <c r="A45" s="11">
        <f>IF(OR([@Program]="",[@[Entry Term]]=""),"",[@Program]&amp;"|"&amp;[@[Entry Term]])</f>
        <v/>
      </c>
      <c r="B45" s="21" t="n"/>
      <c r="C45" s="21" t="n"/>
      <c r="D45" s="21" t="n"/>
      <c r="E45" s="22" t="n"/>
      <c r="F45" s="21" t="n"/>
      <c r="G45" s="21" t="n"/>
      <c r="H45" s="37" t="n"/>
      <c r="I45" s="21" t="n"/>
      <c r="J45" s="21" t="n"/>
      <c r="K45" s="21" t="n"/>
      <c r="L45" s="21" t="n"/>
      <c r="M45" s="11">
        <f>IF(COUNTA([@Active]:[@[Transcript Required]])=0,"",IF(OR([@Program]="",[@[Entry Term]]=""),"Missing Program or Entry Term",IF(AND([@Active]="Yes",COUNTIFS(tblCriteria[Criteria Key],[@[Criteria Key]],tblCriteria[Active],"Yes")&gt;1),"Duplicate Active Criteria",IF([@Active]="","Missing Active Setting",IF(OR([@[Minimum GPA]]="",[@[Minimum Prerequisite Credits]]=""),"Missing Threshold",IF(AND([@[Test Required]]="Yes",[@[Minimum Test Score]]=""),"Missing Test Score",IF(AND([@[Test Required]]="No",[@[Minimum Test Score]]&lt;&gt;""),"Remove Test Score",IF(AND([@[Test Required]]="No",[@[Test Waiver Allowed]]="Yes"),"Waiver Not Applicable","OK"))))))))</f>
        <v/>
      </c>
    </row>
    <row r="46" ht="25" customHeight="1">
      <c r="A46" s="11">
        <f>IF(OR([@Program]="",[@[Entry Term]]=""),"",[@Program]&amp;"|"&amp;[@[Entry Term]])</f>
        <v/>
      </c>
      <c r="B46" s="21" t="n"/>
      <c r="C46" s="21" t="n"/>
      <c r="D46" s="21" t="n"/>
      <c r="E46" s="22" t="n"/>
      <c r="F46" s="21" t="n"/>
      <c r="G46" s="21" t="n"/>
      <c r="H46" s="37" t="n"/>
      <c r="I46" s="21" t="n"/>
      <c r="J46" s="21" t="n"/>
      <c r="K46" s="21" t="n"/>
      <c r="L46" s="21" t="n"/>
      <c r="M46" s="11">
        <f>IF(COUNTA([@Active]:[@[Transcript Required]])=0,"",IF(OR([@Program]="",[@[Entry Term]]=""),"Missing Program or Entry Term",IF(AND([@Active]="Yes",COUNTIFS(tblCriteria[Criteria Key],[@[Criteria Key]],tblCriteria[Active],"Yes")&gt;1),"Duplicate Active Criteria",IF([@Active]="","Missing Active Setting",IF(OR([@[Minimum GPA]]="",[@[Minimum Prerequisite Credits]]=""),"Missing Threshold",IF(AND([@[Test Required]]="Yes",[@[Minimum Test Score]]=""),"Missing Test Score",IF(AND([@[Test Required]]="No",[@[Minimum Test Score]]&lt;&gt;""),"Remove Test Score",IF(AND([@[Test Required]]="No",[@[Test Waiver Allowed]]="Yes"),"Waiver Not Applicable","OK"))))))))</f>
        <v/>
      </c>
    </row>
    <row r="47" ht="25" customHeight="1">
      <c r="A47" s="11">
        <f>IF(OR([@Program]="",[@[Entry Term]]=""),"",[@Program]&amp;"|"&amp;[@[Entry Term]])</f>
        <v/>
      </c>
      <c r="B47" s="21" t="n"/>
      <c r="C47" s="21" t="n"/>
      <c r="D47" s="21" t="n"/>
      <c r="E47" s="22" t="n"/>
      <c r="F47" s="21" t="n"/>
      <c r="G47" s="21" t="n"/>
      <c r="H47" s="37" t="n"/>
      <c r="I47" s="21" t="n"/>
      <c r="J47" s="21" t="n"/>
      <c r="K47" s="21" t="n"/>
      <c r="L47" s="21" t="n"/>
      <c r="M47" s="11">
        <f>IF(COUNTA([@Active]:[@[Transcript Required]])=0,"",IF(OR([@Program]="",[@[Entry Term]]=""),"Missing Program or Entry Term",IF(AND([@Active]="Yes",COUNTIFS(tblCriteria[Criteria Key],[@[Criteria Key]],tblCriteria[Active],"Yes")&gt;1),"Duplicate Active Criteria",IF([@Active]="","Missing Active Setting",IF(OR([@[Minimum GPA]]="",[@[Minimum Prerequisite Credits]]=""),"Missing Threshold",IF(AND([@[Test Required]]="Yes",[@[Minimum Test Score]]=""),"Missing Test Score",IF(AND([@[Test Required]]="No",[@[Minimum Test Score]]&lt;&gt;""),"Remove Test Score",IF(AND([@[Test Required]]="No",[@[Test Waiver Allowed]]="Yes"),"Waiver Not Applicable","OK"))))))))</f>
        <v/>
      </c>
    </row>
    <row r="48" ht="25" customHeight="1">
      <c r="A48" s="11">
        <f>IF(OR([@Program]="",[@[Entry Term]]=""),"",[@Program]&amp;"|"&amp;[@[Entry Term]])</f>
        <v/>
      </c>
      <c r="B48" s="21" t="n"/>
      <c r="C48" s="21" t="n"/>
      <c r="D48" s="21" t="n"/>
      <c r="E48" s="22" t="n"/>
      <c r="F48" s="21" t="n"/>
      <c r="G48" s="21" t="n"/>
      <c r="H48" s="37" t="n"/>
      <c r="I48" s="21" t="n"/>
      <c r="J48" s="21" t="n"/>
      <c r="K48" s="21" t="n"/>
      <c r="L48" s="21" t="n"/>
      <c r="M48" s="11">
        <f>IF(COUNTA([@Active]:[@[Transcript Required]])=0,"",IF(OR([@Program]="",[@[Entry Term]]=""),"Missing Program or Entry Term",IF(AND([@Active]="Yes",COUNTIFS(tblCriteria[Criteria Key],[@[Criteria Key]],tblCriteria[Active],"Yes")&gt;1),"Duplicate Active Criteria",IF([@Active]="","Missing Active Setting",IF(OR([@[Minimum GPA]]="",[@[Minimum Prerequisite Credits]]=""),"Missing Threshold",IF(AND([@[Test Required]]="Yes",[@[Minimum Test Score]]=""),"Missing Test Score",IF(AND([@[Test Required]]="No",[@[Minimum Test Score]]&lt;&gt;""),"Remove Test Score",IF(AND([@[Test Required]]="No",[@[Test Waiver Allowed]]="Yes"),"Waiver Not Applicable","OK"))))))))</f>
        <v/>
      </c>
    </row>
    <row r="49" ht="25" customHeight="1">
      <c r="A49" s="11">
        <f>IF(OR([@Program]="",[@[Entry Term]]=""),"",[@Program]&amp;"|"&amp;[@[Entry Term]])</f>
        <v/>
      </c>
      <c r="B49" s="21" t="n"/>
      <c r="C49" s="21" t="n"/>
      <c r="D49" s="21" t="n"/>
      <c r="E49" s="22" t="n"/>
      <c r="F49" s="21" t="n"/>
      <c r="G49" s="21" t="n"/>
      <c r="H49" s="37" t="n"/>
      <c r="I49" s="21" t="n"/>
      <c r="J49" s="21" t="n"/>
      <c r="K49" s="21" t="n"/>
      <c r="L49" s="21" t="n"/>
      <c r="M49" s="11">
        <f>IF(COUNTA([@Active]:[@[Transcript Required]])=0,"",IF(OR([@Program]="",[@[Entry Term]]=""),"Missing Program or Entry Term",IF(AND([@Active]="Yes",COUNTIFS(tblCriteria[Criteria Key],[@[Criteria Key]],tblCriteria[Active],"Yes")&gt;1),"Duplicate Active Criteria",IF([@Active]="","Missing Active Setting",IF(OR([@[Minimum GPA]]="",[@[Minimum Prerequisite Credits]]=""),"Missing Threshold",IF(AND([@[Test Required]]="Yes",[@[Minimum Test Score]]=""),"Missing Test Score",IF(AND([@[Test Required]]="No",[@[Minimum Test Score]]&lt;&gt;""),"Remove Test Score",IF(AND([@[Test Required]]="No",[@[Test Waiver Allowed]]="Yes"),"Waiver Not Applicable","OK"))))))))</f>
        <v/>
      </c>
    </row>
    <row r="50" ht="25" customHeight="1">
      <c r="A50" s="11">
        <f>IF(OR([@Program]="",[@[Entry Term]]=""),"",[@Program]&amp;"|"&amp;[@[Entry Term]])</f>
        <v/>
      </c>
      <c r="B50" s="21" t="n"/>
      <c r="C50" s="21" t="n"/>
      <c r="D50" s="21" t="n"/>
      <c r="E50" s="22" t="n"/>
      <c r="F50" s="21" t="n"/>
      <c r="G50" s="21" t="n"/>
      <c r="H50" s="37" t="n"/>
      <c r="I50" s="21" t="n"/>
      <c r="J50" s="21" t="n"/>
      <c r="K50" s="21" t="n"/>
      <c r="L50" s="21" t="n"/>
      <c r="M50" s="11">
        <f>IF(COUNTA([@Active]:[@[Transcript Required]])=0,"",IF(OR([@Program]="",[@[Entry Term]]=""),"Missing Program or Entry Term",IF(AND([@Active]="Yes",COUNTIFS(tblCriteria[Criteria Key],[@[Criteria Key]],tblCriteria[Active],"Yes")&gt;1),"Duplicate Active Criteria",IF([@Active]="","Missing Active Setting",IF(OR([@[Minimum GPA]]="",[@[Minimum Prerequisite Credits]]=""),"Missing Threshold",IF(AND([@[Test Required]]="Yes",[@[Minimum Test Score]]=""),"Missing Test Score",IF(AND([@[Test Required]]="No",[@[Minimum Test Score]]&lt;&gt;""),"Remove Test Score",IF(AND([@[Test Required]]="No",[@[Test Waiver Allowed]]="Yes"),"Waiver Not Applicable","OK"))))))))</f>
        <v/>
      </c>
    </row>
    <row r="51" ht="25" customHeight="1">
      <c r="A51" s="11">
        <f>IF(OR([@Program]="",[@[Entry Term]]=""),"",[@Program]&amp;"|"&amp;[@[Entry Term]])</f>
        <v/>
      </c>
      <c r="B51" s="21" t="n"/>
      <c r="C51" s="21" t="n"/>
      <c r="D51" s="21" t="n"/>
      <c r="E51" s="22" t="n"/>
      <c r="F51" s="21" t="n"/>
      <c r="G51" s="21" t="n"/>
      <c r="H51" s="37" t="n"/>
      <c r="I51" s="21" t="n"/>
      <c r="J51" s="21" t="n"/>
      <c r="K51" s="21" t="n"/>
      <c r="L51" s="21" t="n"/>
      <c r="M51" s="11">
        <f>IF(COUNTA([@Active]:[@[Transcript Required]])=0,"",IF(OR([@Program]="",[@[Entry Term]]=""),"Missing Program or Entry Term",IF(AND([@Active]="Yes",COUNTIFS(tblCriteria[Criteria Key],[@[Criteria Key]],tblCriteria[Active],"Yes")&gt;1),"Duplicate Active Criteria",IF([@Active]="","Missing Active Setting",IF(OR([@[Minimum GPA]]="",[@[Minimum Prerequisite Credits]]=""),"Missing Threshold",IF(AND([@[Test Required]]="Yes",[@[Minimum Test Score]]=""),"Missing Test Score",IF(AND([@[Test Required]]="No",[@[Minimum Test Score]]&lt;&gt;""),"Remove Test Score",IF(AND([@[Test Required]]="No",[@[Test Waiver Allowed]]="Yes"),"Waiver Not Applicable","OK"))))))))</f>
        <v/>
      </c>
    </row>
    <row r="52" ht="25" customHeight="1">
      <c r="A52" s="11">
        <f>IF(OR([@Program]="",[@[Entry Term]]=""),"",[@Program]&amp;"|"&amp;[@[Entry Term]])</f>
        <v/>
      </c>
      <c r="B52" s="21" t="n"/>
      <c r="C52" s="21" t="n"/>
      <c r="D52" s="21" t="n"/>
      <c r="E52" s="22" t="n"/>
      <c r="F52" s="21" t="n"/>
      <c r="G52" s="21" t="n"/>
      <c r="H52" s="37" t="n"/>
      <c r="I52" s="21" t="n"/>
      <c r="J52" s="21" t="n"/>
      <c r="K52" s="21" t="n"/>
      <c r="L52" s="21" t="n"/>
      <c r="M52" s="11">
        <f>IF(COUNTA([@Active]:[@[Transcript Required]])=0,"",IF(OR([@Program]="",[@[Entry Term]]=""),"Missing Program or Entry Term",IF(AND([@Active]="Yes",COUNTIFS(tblCriteria[Criteria Key],[@[Criteria Key]],tblCriteria[Active],"Yes")&gt;1),"Duplicate Active Criteria",IF([@Active]="","Missing Active Setting",IF(OR([@[Minimum GPA]]="",[@[Minimum Prerequisite Credits]]=""),"Missing Threshold",IF(AND([@[Test Required]]="Yes",[@[Minimum Test Score]]=""),"Missing Test Score",IF(AND([@[Test Required]]="No",[@[Minimum Test Score]]&lt;&gt;""),"Remove Test Score",IF(AND([@[Test Required]]="No",[@[Test Waiver Allowed]]="Yes"),"Waiver Not Applicable","OK"))))))))</f>
        <v/>
      </c>
    </row>
    <row r="53" ht="25" customHeight="1">
      <c r="A53" s="11">
        <f>IF(OR([@Program]="",[@[Entry Term]]=""),"",[@Program]&amp;"|"&amp;[@[Entry Term]])</f>
        <v/>
      </c>
      <c r="B53" s="21" t="n"/>
      <c r="C53" s="21" t="n"/>
      <c r="D53" s="21" t="n"/>
      <c r="E53" s="22" t="n"/>
      <c r="F53" s="21" t="n"/>
      <c r="G53" s="21" t="n"/>
      <c r="H53" s="37" t="n"/>
      <c r="I53" s="21" t="n"/>
      <c r="J53" s="21" t="n"/>
      <c r="K53" s="21" t="n"/>
      <c r="L53" s="21" t="n"/>
      <c r="M53" s="11">
        <f>IF(COUNTA([@Active]:[@[Transcript Required]])=0,"",IF(OR([@Program]="",[@[Entry Term]]=""),"Missing Program or Entry Term",IF(AND([@Active]="Yes",COUNTIFS(tblCriteria[Criteria Key],[@[Criteria Key]],tblCriteria[Active],"Yes")&gt;1),"Duplicate Active Criteria",IF([@Active]="","Missing Active Setting",IF(OR([@[Minimum GPA]]="",[@[Minimum Prerequisite Credits]]=""),"Missing Threshold",IF(AND([@[Test Required]]="Yes",[@[Minimum Test Score]]=""),"Missing Test Score",IF(AND([@[Test Required]]="No",[@[Minimum Test Score]]&lt;&gt;""),"Remove Test Score",IF(AND([@[Test Required]]="No",[@[Test Waiver Allowed]]="Yes"),"Waiver Not Applicable","OK"))))))))</f>
        <v/>
      </c>
    </row>
    <row r="54" ht="25" customHeight="1">
      <c r="A54" s="11">
        <f>IF(OR([@Program]="",[@[Entry Term]]=""),"",[@Program]&amp;"|"&amp;[@[Entry Term]])</f>
        <v/>
      </c>
      <c r="B54" s="21" t="n"/>
      <c r="C54" s="21" t="n"/>
      <c r="D54" s="21" t="n"/>
      <c r="E54" s="22" t="n"/>
      <c r="F54" s="21" t="n"/>
      <c r="G54" s="21" t="n"/>
      <c r="H54" s="37" t="n"/>
      <c r="I54" s="21" t="n"/>
      <c r="J54" s="21" t="n"/>
      <c r="K54" s="21" t="n"/>
      <c r="L54" s="21" t="n"/>
      <c r="M54" s="11">
        <f>IF(COUNTA([@Active]:[@[Transcript Required]])=0,"",IF(OR([@Program]="",[@[Entry Term]]=""),"Missing Program or Entry Term",IF(AND([@Active]="Yes",COUNTIFS(tblCriteria[Criteria Key],[@[Criteria Key]],tblCriteria[Active],"Yes")&gt;1),"Duplicate Active Criteria",IF([@Active]="","Missing Active Setting",IF(OR([@[Minimum GPA]]="",[@[Minimum Prerequisite Credits]]=""),"Missing Threshold",IF(AND([@[Test Required]]="Yes",[@[Minimum Test Score]]=""),"Missing Test Score",IF(AND([@[Test Required]]="No",[@[Minimum Test Score]]&lt;&gt;""),"Remove Test Score",IF(AND([@[Test Required]]="No",[@[Test Waiver Allowed]]="Yes"),"Waiver Not Applicable","OK"))))))))</f>
        <v/>
      </c>
    </row>
    <row r="55" ht="25" customHeight="1">
      <c r="A55" s="11">
        <f>IF(OR([@Program]="",[@[Entry Term]]=""),"",[@Program]&amp;"|"&amp;[@[Entry Term]])</f>
        <v/>
      </c>
      <c r="B55" s="21" t="n"/>
      <c r="C55" s="21" t="n"/>
      <c r="D55" s="21" t="n"/>
      <c r="E55" s="22" t="n"/>
      <c r="F55" s="21" t="n"/>
      <c r="G55" s="21" t="n"/>
      <c r="H55" s="37" t="n"/>
      <c r="I55" s="21" t="n"/>
      <c r="J55" s="21" t="n"/>
      <c r="K55" s="21" t="n"/>
      <c r="L55" s="21" t="n"/>
      <c r="M55" s="11">
        <f>IF(COUNTA([@Active]:[@[Transcript Required]])=0,"",IF(OR([@Program]="",[@[Entry Term]]=""),"Missing Program or Entry Term",IF(AND([@Active]="Yes",COUNTIFS(tblCriteria[Criteria Key],[@[Criteria Key]],tblCriteria[Active],"Yes")&gt;1),"Duplicate Active Criteria",IF([@Active]="","Missing Active Setting",IF(OR([@[Minimum GPA]]="",[@[Minimum Prerequisite Credits]]=""),"Missing Threshold",IF(AND([@[Test Required]]="Yes",[@[Minimum Test Score]]=""),"Missing Test Score",IF(AND([@[Test Required]]="No",[@[Minimum Test Score]]&lt;&gt;""),"Remove Test Score",IF(AND([@[Test Required]]="No",[@[Test Waiver Allowed]]="Yes"),"Waiver Not Applicable","OK"))))))))</f>
        <v/>
      </c>
    </row>
    <row r="56" ht="25" customHeight="1">
      <c r="A56" s="11">
        <f>IF(OR([@Program]="",[@[Entry Term]]=""),"",[@Program]&amp;"|"&amp;[@[Entry Term]])</f>
        <v/>
      </c>
      <c r="B56" s="21" t="n"/>
      <c r="C56" s="21" t="n"/>
      <c r="D56" s="21" t="n"/>
      <c r="E56" s="22" t="n"/>
      <c r="F56" s="21" t="n"/>
      <c r="G56" s="21" t="n"/>
      <c r="H56" s="37" t="n"/>
      <c r="I56" s="21" t="n"/>
      <c r="J56" s="21" t="n"/>
      <c r="K56" s="21" t="n"/>
      <c r="L56" s="21" t="n"/>
      <c r="M56" s="11">
        <f>IF(COUNTA([@Active]:[@[Transcript Required]])=0,"",IF(OR([@Program]="",[@[Entry Term]]=""),"Missing Program or Entry Term",IF(AND([@Active]="Yes",COUNTIFS(tblCriteria[Criteria Key],[@[Criteria Key]],tblCriteria[Active],"Yes")&gt;1),"Duplicate Active Criteria",IF([@Active]="","Missing Active Setting",IF(OR([@[Minimum GPA]]="",[@[Minimum Prerequisite Credits]]=""),"Missing Threshold",IF(AND([@[Test Required]]="Yes",[@[Minimum Test Score]]=""),"Missing Test Score",IF(AND([@[Test Required]]="No",[@[Minimum Test Score]]&lt;&gt;""),"Remove Test Score",IF(AND([@[Test Required]]="No",[@[Test Waiver Allowed]]="Yes"),"Waiver Not Applicable","OK"))))))))</f>
        <v/>
      </c>
    </row>
    <row r="57" ht="25" customHeight="1">
      <c r="A57" s="11">
        <f>IF(OR([@Program]="",[@[Entry Term]]=""),"",[@Program]&amp;"|"&amp;[@[Entry Term]])</f>
        <v/>
      </c>
      <c r="B57" s="21" t="n"/>
      <c r="C57" s="21" t="n"/>
      <c r="D57" s="21" t="n"/>
      <c r="E57" s="22" t="n"/>
      <c r="F57" s="21" t="n"/>
      <c r="G57" s="21" t="n"/>
      <c r="H57" s="37" t="n"/>
      <c r="I57" s="21" t="n"/>
      <c r="J57" s="21" t="n"/>
      <c r="K57" s="21" t="n"/>
      <c r="L57" s="21" t="n"/>
      <c r="M57" s="11">
        <f>IF(COUNTA([@Active]:[@[Transcript Required]])=0,"",IF(OR([@Program]="",[@[Entry Term]]=""),"Missing Program or Entry Term",IF(AND([@Active]="Yes",COUNTIFS(tblCriteria[Criteria Key],[@[Criteria Key]],tblCriteria[Active],"Yes")&gt;1),"Duplicate Active Criteria",IF([@Active]="","Missing Active Setting",IF(OR([@[Minimum GPA]]="",[@[Minimum Prerequisite Credits]]=""),"Missing Threshold",IF(AND([@[Test Required]]="Yes",[@[Minimum Test Score]]=""),"Missing Test Score",IF(AND([@[Test Required]]="No",[@[Minimum Test Score]]&lt;&gt;""),"Remove Test Score",IF(AND([@[Test Required]]="No",[@[Test Waiver Allowed]]="Yes"),"Waiver Not Applicable","OK"))))))))</f>
        <v/>
      </c>
    </row>
    <row r="58" ht="25" customHeight="1">
      <c r="A58" s="11">
        <f>IF(OR([@Program]="",[@[Entry Term]]=""),"",[@Program]&amp;"|"&amp;[@[Entry Term]])</f>
        <v/>
      </c>
      <c r="B58" s="21" t="n"/>
      <c r="C58" s="21" t="n"/>
      <c r="D58" s="21" t="n"/>
      <c r="E58" s="22" t="n"/>
      <c r="F58" s="21" t="n"/>
      <c r="G58" s="21" t="n"/>
      <c r="H58" s="37" t="n"/>
      <c r="I58" s="21" t="n"/>
      <c r="J58" s="21" t="n"/>
      <c r="K58" s="21" t="n"/>
      <c r="L58" s="21" t="n"/>
      <c r="M58" s="11">
        <f>IF(COUNTA([@Active]:[@[Transcript Required]])=0,"",IF(OR([@Program]="",[@[Entry Term]]=""),"Missing Program or Entry Term",IF(AND([@Active]="Yes",COUNTIFS(tblCriteria[Criteria Key],[@[Criteria Key]],tblCriteria[Active],"Yes")&gt;1),"Duplicate Active Criteria",IF([@Active]="","Missing Active Setting",IF(OR([@[Minimum GPA]]="",[@[Minimum Prerequisite Credits]]=""),"Missing Threshold",IF(AND([@[Test Required]]="Yes",[@[Minimum Test Score]]=""),"Missing Test Score",IF(AND([@[Test Required]]="No",[@[Minimum Test Score]]&lt;&gt;""),"Remove Test Score",IF(AND([@[Test Required]]="No",[@[Test Waiver Allowed]]="Yes"),"Waiver Not Applicable","OK"))))))))</f>
        <v/>
      </c>
    </row>
    <row r="59" ht="25" customHeight="1">
      <c r="A59" s="11">
        <f>IF(OR([@Program]="",[@[Entry Term]]=""),"",[@Program]&amp;"|"&amp;[@[Entry Term]])</f>
        <v/>
      </c>
      <c r="B59" s="21" t="n"/>
      <c r="C59" s="21" t="n"/>
      <c r="D59" s="21" t="n"/>
      <c r="E59" s="22" t="n"/>
      <c r="F59" s="21" t="n"/>
      <c r="G59" s="21" t="n"/>
      <c r="H59" s="37" t="n"/>
      <c r="I59" s="21" t="n"/>
      <c r="J59" s="21" t="n"/>
      <c r="K59" s="21" t="n"/>
      <c r="L59" s="21" t="n"/>
      <c r="M59" s="11">
        <f>IF(COUNTA([@Active]:[@[Transcript Required]])=0,"",IF(OR([@Program]="",[@[Entry Term]]=""),"Missing Program or Entry Term",IF(AND([@Active]="Yes",COUNTIFS(tblCriteria[Criteria Key],[@[Criteria Key]],tblCriteria[Active],"Yes")&gt;1),"Duplicate Active Criteria",IF([@Active]="","Missing Active Setting",IF(OR([@[Minimum GPA]]="",[@[Minimum Prerequisite Credits]]=""),"Missing Threshold",IF(AND([@[Test Required]]="Yes",[@[Minimum Test Score]]=""),"Missing Test Score",IF(AND([@[Test Required]]="No",[@[Minimum Test Score]]&lt;&gt;""),"Remove Test Score",IF(AND([@[Test Required]]="No",[@[Test Waiver Allowed]]="Yes"),"Waiver Not Applicable","OK"))))))))</f>
        <v/>
      </c>
    </row>
    <row r="60" ht="25" customHeight="1">
      <c r="A60" s="11">
        <f>IF(OR([@Program]="",[@[Entry Term]]=""),"",[@Program]&amp;"|"&amp;[@[Entry Term]])</f>
        <v/>
      </c>
      <c r="B60" s="21" t="n"/>
      <c r="C60" s="21" t="n"/>
      <c r="D60" s="21" t="n"/>
      <c r="E60" s="22" t="n"/>
      <c r="F60" s="21" t="n"/>
      <c r="G60" s="21" t="n"/>
      <c r="H60" s="37" t="n"/>
      <c r="I60" s="21" t="n"/>
      <c r="J60" s="21" t="n"/>
      <c r="K60" s="21" t="n"/>
      <c r="L60" s="21" t="n"/>
      <c r="M60" s="11">
        <f>IF(COUNTA([@Active]:[@[Transcript Required]])=0,"",IF(OR([@Program]="",[@[Entry Term]]=""),"Missing Program or Entry Term",IF(AND([@Active]="Yes",COUNTIFS(tblCriteria[Criteria Key],[@[Criteria Key]],tblCriteria[Active],"Yes")&gt;1),"Duplicate Active Criteria",IF([@Active]="","Missing Active Setting",IF(OR([@[Minimum GPA]]="",[@[Minimum Prerequisite Credits]]=""),"Missing Threshold",IF(AND([@[Test Required]]="Yes",[@[Minimum Test Score]]=""),"Missing Test Score",IF(AND([@[Test Required]]="No",[@[Minimum Test Score]]&lt;&gt;""),"Remove Test Score",IF(AND([@[Test Required]]="No",[@[Test Waiver Allowed]]="Yes"),"Waiver Not Applicable","OK"))))))))</f>
        <v/>
      </c>
    </row>
    <row r="61" ht="25" customHeight="1">
      <c r="A61" s="11">
        <f>IF(OR([@Program]="",[@[Entry Term]]=""),"",[@Program]&amp;"|"&amp;[@[Entry Term]])</f>
        <v/>
      </c>
      <c r="B61" s="21" t="n"/>
      <c r="C61" s="21" t="n"/>
      <c r="D61" s="21" t="n"/>
      <c r="E61" s="22" t="n"/>
      <c r="F61" s="21" t="n"/>
      <c r="G61" s="21" t="n"/>
      <c r="H61" s="37" t="n"/>
      <c r="I61" s="21" t="n"/>
      <c r="J61" s="21" t="n"/>
      <c r="K61" s="21" t="n"/>
      <c r="L61" s="21" t="n"/>
      <c r="M61" s="11">
        <f>IF(COUNTA([@Active]:[@[Transcript Required]])=0,"",IF(OR([@Program]="",[@[Entry Term]]=""),"Missing Program or Entry Term",IF(AND([@Active]="Yes",COUNTIFS(tblCriteria[Criteria Key],[@[Criteria Key]],tblCriteria[Active],"Yes")&gt;1),"Duplicate Active Criteria",IF([@Active]="","Missing Active Setting",IF(OR([@[Minimum GPA]]="",[@[Minimum Prerequisite Credits]]=""),"Missing Threshold",IF(AND([@[Test Required]]="Yes",[@[Minimum Test Score]]=""),"Missing Test Score",IF(AND([@[Test Required]]="No",[@[Minimum Test Score]]&lt;&gt;""),"Remove Test Score",IF(AND([@[Test Required]]="No",[@[Test Waiver Allowed]]="Yes"),"Waiver Not Applicable","OK"))))))))</f>
        <v/>
      </c>
    </row>
    <row r="62" ht="25" customHeight="1">
      <c r="A62" s="11">
        <f>IF(OR([@Program]="",[@[Entry Term]]=""),"",[@Program]&amp;"|"&amp;[@[Entry Term]])</f>
        <v/>
      </c>
      <c r="B62" s="21" t="n"/>
      <c r="C62" s="21" t="n"/>
      <c r="D62" s="21" t="n"/>
      <c r="E62" s="22" t="n"/>
      <c r="F62" s="21" t="n"/>
      <c r="G62" s="21" t="n"/>
      <c r="H62" s="37" t="n"/>
      <c r="I62" s="21" t="n"/>
      <c r="J62" s="21" t="n"/>
      <c r="K62" s="21" t="n"/>
      <c r="L62" s="21" t="n"/>
      <c r="M62" s="11">
        <f>IF(COUNTA([@Active]:[@[Transcript Required]])=0,"",IF(OR([@Program]="",[@[Entry Term]]=""),"Missing Program or Entry Term",IF(AND([@Active]="Yes",COUNTIFS(tblCriteria[Criteria Key],[@[Criteria Key]],tblCriteria[Active],"Yes")&gt;1),"Duplicate Active Criteria",IF([@Active]="","Missing Active Setting",IF(OR([@[Minimum GPA]]="",[@[Minimum Prerequisite Credits]]=""),"Missing Threshold",IF(AND([@[Test Required]]="Yes",[@[Minimum Test Score]]=""),"Missing Test Score",IF(AND([@[Test Required]]="No",[@[Minimum Test Score]]&lt;&gt;""),"Remove Test Score",IF(AND([@[Test Required]]="No",[@[Test Waiver Allowed]]="Yes"),"Waiver Not Applicable","OK"))))))))</f>
        <v/>
      </c>
    </row>
    <row r="63" ht="25" customHeight="1">
      <c r="A63" s="11">
        <f>IF(OR([@Program]="",[@[Entry Term]]=""),"",[@Program]&amp;"|"&amp;[@[Entry Term]])</f>
        <v/>
      </c>
      <c r="B63" s="21" t="n"/>
      <c r="C63" s="21" t="n"/>
      <c r="D63" s="21" t="n"/>
      <c r="E63" s="22" t="n"/>
      <c r="F63" s="21" t="n"/>
      <c r="G63" s="21" t="n"/>
      <c r="H63" s="37" t="n"/>
      <c r="I63" s="21" t="n"/>
      <c r="J63" s="21" t="n"/>
      <c r="K63" s="21" t="n"/>
      <c r="L63" s="21" t="n"/>
      <c r="M63" s="11">
        <f>IF(COUNTA([@Active]:[@[Transcript Required]])=0,"",IF(OR([@Program]="",[@[Entry Term]]=""),"Missing Program or Entry Term",IF(AND([@Active]="Yes",COUNTIFS(tblCriteria[Criteria Key],[@[Criteria Key]],tblCriteria[Active],"Yes")&gt;1),"Duplicate Active Criteria",IF([@Active]="","Missing Active Setting",IF(OR([@[Minimum GPA]]="",[@[Minimum Prerequisite Credits]]=""),"Missing Threshold",IF(AND([@[Test Required]]="Yes",[@[Minimum Test Score]]=""),"Missing Test Score",IF(AND([@[Test Required]]="No",[@[Minimum Test Score]]&lt;&gt;""),"Remove Test Score",IF(AND([@[Test Required]]="No",[@[Test Waiver Allowed]]="Yes"),"Waiver Not Applicable","OK"))))))))</f>
        <v/>
      </c>
    </row>
    <row r="64" ht="25" customHeight="1">
      <c r="A64" s="11">
        <f>IF(OR([@Program]="",[@[Entry Term]]=""),"",[@Program]&amp;"|"&amp;[@[Entry Term]])</f>
        <v/>
      </c>
      <c r="B64" s="21" t="n"/>
      <c r="C64" s="21" t="n"/>
      <c r="D64" s="21" t="n"/>
      <c r="E64" s="22" t="n"/>
      <c r="F64" s="21" t="n"/>
      <c r="G64" s="21" t="n"/>
      <c r="H64" s="37" t="n"/>
      <c r="I64" s="21" t="n"/>
      <c r="J64" s="21" t="n"/>
      <c r="K64" s="21" t="n"/>
      <c r="L64" s="21" t="n"/>
      <c r="M64" s="11">
        <f>IF(COUNTA([@Active]:[@[Transcript Required]])=0,"",IF(OR([@Program]="",[@[Entry Term]]=""),"Missing Program or Entry Term",IF(AND([@Active]="Yes",COUNTIFS(tblCriteria[Criteria Key],[@[Criteria Key]],tblCriteria[Active],"Yes")&gt;1),"Duplicate Active Criteria",IF([@Active]="","Missing Active Setting",IF(OR([@[Minimum GPA]]="",[@[Minimum Prerequisite Credits]]=""),"Missing Threshold",IF(AND([@[Test Required]]="Yes",[@[Minimum Test Score]]=""),"Missing Test Score",IF(AND([@[Test Required]]="No",[@[Minimum Test Score]]&lt;&gt;""),"Remove Test Score",IF(AND([@[Test Required]]="No",[@[Test Waiver Allowed]]="Yes"),"Waiver Not Applicable","OK"))))))))</f>
        <v/>
      </c>
    </row>
    <row r="65" ht="25" customHeight="1">
      <c r="A65" s="11">
        <f>IF(OR([@Program]="",[@[Entry Term]]=""),"",[@Program]&amp;"|"&amp;[@[Entry Term]])</f>
        <v/>
      </c>
      <c r="B65" s="21" t="n"/>
      <c r="C65" s="21" t="n"/>
      <c r="D65" s="21" t="n"/>
      <c r="E65" s="22" t="n"/>
      <c r="F65" s="21" t="n"/>
      <c r="G65" s="21" t="n"/>
      <c r="H65" s="37" t="n"/>
      <c r="I65" s="21" t="n"/>
      <c r="J65" s="21" t="n"/>
      <c r="K65" s="21" t="n"/>
      <c r="L65" s="21" t="n"/>
      <c r="M65" s="11">
        <f>IF(COUNTA([@Active]:[@[Transcript Required]])=0,"",IF(OR([@Program]="",[@[Entry Term]]=""),"Missing Program or Entry Term",IF(AND([@Active]="Yes",COUNTIFS(tblCriteria[Criteria Key],[@[Criteria Key]],tblCriteria[Active],"Yes")&gt;1),"Duplicate Active Criteria",IF([@Active]="","Missing Active Setting",IF(OR([@[Minimum GPA]]="",[@[Minimum Prerequisite Credits]]=""),"Missing Threshold",IF(AND([@[Test Required]]="Yes",[@[Minimum Test Score]]=""),"Missing Test Score",IF(AND([@[Test Required]]="No",[@[Minimum Test Score]]&lt;&gt;""),"Remove Test Score",IF(AND([@[Test Required]]="No",[@[Test Waiver Allowed]]="Yes"),"Waiver Not Applicable","OK"))))))))</f>
        <v/>
      </c>
    </row>
    <row r="66" ht="25" customHeight="1">
      <c r="A66" s="11">
        <f>IF(OR([@Program]="",[@[Entry Term]]=""),"",[@Program]&amp;"|"&amp;[@[Entry Term]])</f>
        <v/>
      </c>
      <c r="B66" s="21" t="n"/>
      <c r="C66" s="21" t="n"/>
      <c r="D66" s="21" t="n"/>
      <c r="E66" s="22" t="n"/>
      <c r="F66" s="21" t="n"/>
      <c r="G66" s="21" t="n"/>
      <c r="H66" s="37" t="n"/>
      <c r="I66" s="21" t="n"/>
      <c r="J66" s="21" t="n"/>
      <c r="K66" s="21" t="n"/>
      <c r="L66" s="21" t="n"/>
      <c r="M66" s="11">
        <f>IF(COUNTA([@Active]:[@[Transcript Required]])=0,"",IF(OR([@Program]="",[@[Entry Term]]=""),"Missing Program or Entry Term",IF(AND([@Active]="Yes",COUNTIFS(tblCriteria[Criteria Key],[@[Criteria Key]],tblCriteria[Active],"Yes")&gt;1),"Duplicate Active Criteria",IF([@Active]="","Missing Active Setting",IF(OR([@[Minimum GPA]]="",[@[Minimum Prerequisite Credits]]=""),"Missing Threshold",IF(AND([@[Test Required]]="Yes",[@[Minimum Test Score]]=""),"Missing Test Score",IF(AND([@[Test Required]]="No",[@[Minimum Test Score]]&lt;&gt;""),"Remove Test Score",IF(AND([@[Test Required]]="No",[@[Test Waiver Allowed]]="Yes"),"Waiver Not Applicable","OK"))))))))</f>
        <v/>
      </c>
    </row>
    <row r="67" ht="25" customHeight="1">
      <c r="A67" s="11">
        <f>IF(OR([@Program]="",[@[Entry Term]]=""),"",[@Program]&amp;"|"&amp;[@[Entry Term]])</f>
        <v/>
      </c>
      <c r="B67" s="21" t="n"/>
      <c r="C67" s="21" t="n"/>
      <c r="D67" s="21" t="n"/>
      <c r="E67" s="22" t="n"/>
      <c r="F67" s="21" t="n"/>
      <c r="G67" s="21" t="n"/>
      <c r="H67" s="37" t="n"/>
      <c r="I67" s="21" t="n"/>
      <c r="J67" s="21" t="n"/>
      <c r="K67" s="21" t="n"/>
      <c r="L67" s="21" t="n"/>
      <c r="M67" s="11">
        <f>IF(COUNTA([@Active]:[@[Transcript Required]])=0,"",IF(OR([@Program]="",[@[Entry Term]]=""),"Missing Program or Entry Term",IF(AND([@Active]="Yes",COUNTIFS(tblCriteria[Criteria Key],[@[Criteria Key]],tblCriteria[Active],"Yes")&gt;1),"Duplicate Active Criteria",IF([@Active]="","Missing Active Setting",IF(OR([@[Minimum GPA]]="",[@[Minimum Prerequisite Credits]]=""),"Missing Threshold",IF(AND([@[Test Required]]="Yes",[@[Minimum Test Score]]=""),"Missing Test Score",IF(AND([@[Test Required]]="No",[@[Minimum Test Score]]&lt;&gt;""),"Remove Test Score",IF(AND([@[Test Required]]="No",[@[Test Waiver Allowed]]="Yes"),"Waiver Not Applicable","OK"))))))))</f>
        <v/>
      </c>
    </row>
    <row r="68" ht="25" customHeight="1">
      <c r="A68" s="11">
        <f>IF(OR([@Program]="",[@[Entry Term]]=""),"",[@Program]&amp;"|"&amp;[@[Entry Term]])</f>
        <v/>
      </c>
      <c r="B68" s="21" t="n"/>
      <c r="C68" s="21" t="n"/>
      <c r="D68" s="21" t="n"/>
      <c r="E68" s="22" t="n"/>
      <c r="F68" s="21" t="n"/>
      <c r="G68" s="21" t="n"/>
      <c r="H68" s="37" t="n"/>
      <c r="I68" s="21" t="n"/>
      <c r="J68" s="21" t="n"/>
      <c r="K68" s="21" t="n"/>
      <c r="L68" s="21" t="n"/>
      <c r="M68" s="11">
        <f>IF(COUNTA([@Active]:[@[Transcript Required]])=0,"",IF(OR([@Program]="",[@[Entry Term]]=""),"Missing Program or Entry Term",IF(AND([@Active]="Yes",COUNTIFS(tblCriteria[Criteria Key],[@[Criteria Key]],tblCriteria[Active],"Yes")&gt;1),"Duplicate Active Criteria",IF([@Active]="","Missing Active Setting",IF(OR([@[Minimum GPA]]="",[@[Minimum Prerequisite Credits]]=""),"Missing Threshold",IF(AND([@[Test Required]]="Yes",[@[Minimum Test Score]]=""),"Missing Test Score",IF(AND([@[Test Required]]="No",[@[Minimum Test Score]]&lt;&gt;""),"Remove Test Score",IF(AND([@[Test Required]]="No",[@[Test Waiver Allowed]]="Yes"),"Waiver Not Applicable","OK"))))))))</f>
        <v/>
      </c>
    </row>
    <row r="69" ht="25" customHeight="1">
      <c r="A69" s="11">
        <f>IF(OR([@Program]="",[@[Entry Term]]=""),"",[@Program]&amp;"|"&amp;[@[Entry Term]])</f>
        <v/>
      </c>
      <c r="B69" s="21" t="n"/>
      <c r="C69" s="21" t="n"/>
      <c r="D69" s="21" t="n"/>
      <c r="E69" s="22" t="n"/>
      <c r="F69" s="21" t="n"/>
      <c r="G69" s="21" t="n"/>
      <c r="H69" s="37" t="n"/>
      <c r="I69" s="21" t="n"/>
      <c r="J69" s="21" t="n"/>
      <c r="K69" s="21" t="n"/>
      <c r="L69" s="21" t="n"/>
      <c r="M69" s="11">
        <f>IF(COUNTA([@Active]:[@[Transcript Required]])=0,"",IF(OR([@Program]="",[@[Entry Term]]=""),"Missing Program or Entry Term",IF(AND([@Active]="Yes",COUNTIFS(tblCriteria[Criteria Key],[@[Criteria Key]],tblCriteria[Active],"Yes")&gt;1),"Duplicate Active Criteria",IF([@Active]="","Missing Active Setting",IF(OR([@[Minimum GPA]]="",[@[Minimum Prerequisite Credits]]=""),"Missing Threshold",IF(AND([@[Test Required]]="Yes",[@[Minimum Test Score]]=""),"Missing Test Score",IF(AND([@[Test Required]]="No",[@[Minimum Test Score]]&lt;&gt;""),"Remove Test Score",IF(AND([@[Test Required]]="No",[@[Test Waiver Allowed]]="Yes"),"Waiver Not Applicable","OK"))))))))</f>
        <v/>
      </c>
    </row>
    <row r="70" ht="25" customHeight="1">
      <c r="A70" s="11">
        <f>IF(OR([@Program]="",[@[Entry Term]]=""),"",[@Program]&amp;"|"&amp;[@[Entry Term]])</f>
        <v/>
      </c>
      <c r="B70" s="21" t="n"/>
      <c r="C70" s="21" t="n"/>
      <c r="D70" s="21" t="n"/>
      <c r="E70" s="22" t="n"/>
      <c r="F70" s="21" t="n"/>
      <c r="G70" s="21" t="n"/>
      <c r="H70" s="37" t="n"/>
      <c r="I70" s="21" t="n"/>
      <c r="J70" s="21" t="n"/>
      <c r="K70" s="21" t="n"/>
      <c r="L70" s="21" t="n"/>
      <c r="M70" s="11">
        <f>IF(COUNTA([@Active]:[@[Transcript Required]])=0,"",IF(OR([@Program]="",[@[Entry Term]]=""),"Missing Program or Entry Term",IF(AND([@Active]="Yes",COUNTIFS(tblCriteria[Criteria Key],[@[Criteria Key]],tblCriteria[Active],"Yes")&gt;1),"Duplicate Active Criteria",IF([@Active]="","Missing Active Setting",IF(OR([@[Minimum GPA]]="",[@[Minimum Prerequisite Credits]]=""),"Missing Threshold",IF(AND([@[Test Required]]="Yes",[@[Minimum Test Score]]=""),"Missing Test Score",IF(AND([@[Test Required]]="No",[@[Minimum Test Score]]&lt;&gt;""),"Remove Test Score",IF(AND([@[Test Required]]="No",[@[Test Waiver Allowed]]="Yes"),"Waiver Not Applicable","OK"))))))))</f>
        <v/>
      </c>
    </row>
    <row r="71" ht="25" customHeight="1">
      <c r="A71" s="11">
        <f>IF(OR([@Program]="",[@[Entry Term]]=""),"",[@Program]&amp;"|"&amp;[@[Entry Term]])</f>
        <v/>
      </c>
      <c r="B71" s="21" t="n"/>
      <c r="C71" s="21" t="n"/>
      <c r="D71" s="21" t="n"/>
      <c r="E71" s="22" t="n"/>
      <c r="F71" s="21" t="n"/>
      <c r="G71" s="21" t="n"/>
      <c r="H71" s="37" t="n"/>
      <c r="I71" s="21" t="n"/>
      <c r="J71" s="21" t="n"/>
      <c r="K71" s="21" t="n"/>
      <c r="L71" s="21" t="n"/>
      <c r="M71" s="11">
        <f>IF(COUNTA([@Active]:[@[Transcript Required]])=0,"",IF(OR([@Program]="",[@[Entry Term]]=""),"Missing Program or Entry Term",IF(AND([@Active]="Yes",COUNTIFS(tblCriteria[Criteria Key],[@[Criteria Key]],tblCriteria[Active],"Yes")&gt;1),"Duplicate Active Criteria",IF([@Active]="","Missing Active Setting",IF(OR([@[Minimum GPA]]="",[@[Minimum Prerequisite Credits]]=""),"Missing Threshold",IF(AND([@[Test Required]]="Yes",[@[Minimum Test Score]]=""),"Missing Test Score",IF(AND([@[Test Required]]="No",[@[Minimum Test Score]]&lt;&gt;""),"Remove Test Score",IF(AND([@[Test Required]]="No",[@[Test Waiver Allowed]]="Yes"),"Waiver Not Applicable","OK"))))))))</f>
        <v/>
      </c>
    </row>
    <row r="72" ht="25" customHeight="1">
      <c r="A72" s="11">
        <f>IF(OR([@Program]="",[@[Entry Term]]=""),"",[@Program]&amp;"|"&amp;[@[Entry Term]])</f>
        <v/>
      </c>
      <c r="B72" s="21" t="n"/>
      <c r="C72" s="21" t="n"/>
      <c r="D72" s="21" t="n"/>
      <c r="E72" s="22" t="n"/>
      <c r="F72" s="21" t="n"/>
      <c r="G72" s="21" t="n"/>
      <c r="H72" s="37" t="n"/>
      <c r="I72" s="21" t="n"/>
      <c r="J72" s="21" t="n"/>
      <c r="K72" s="21" t="n"/>
      <c r="L72" s="21" t="n"/>
      <c r="M72" s="11">
        <f>IF(COUNTA([@Active]:[@[Transcript Required]])=0,"",IF(OR([@Program]="",[@[Entry Term]]=""),"Missing Program or Entry Term",IF(AND([@Active]="Yes",COUNTIFS(tblCriteria[Criteria Key],[@[Criteria Key]],tblCriteria[Active],"Yes")&gt;1),"Duplicate Active Criteria",IF([@Active]="","Missing Active Setting",IF(OR([@[Minimum GPA]]="",[@[Minimum Prerequisite Credits]]=""),"Missing Threshold",IF(AND([@[Test Required]]="Yes",[@[Minimum Test Score]]=""),"Missing Test Score",IF(AND([@[Test Required]]="No",[@[Minimum Test Score]]&lt;&gt;""),"Remove Test Score",IF(AND([@[Test Required]]="No",[@[Test Waiver Allowed]]="Yes"),"Waiver Not Applicable","OK"))))))))</f>
        <v/>
      </c>
    </row>
    <row r="73" ht="25" customHeight="1">
      <c r="A73" s="11">
        <f>IF(OR([@Program]="",[@[Entry Term]]=""),"",[@Program]&amp;"|"&amp;[@[Entry Term]])</f>
        <v/>
      </c>
      <c r="B73" s="21" t="n"/>
      <c r="C73" s="21" t="n"/>
      <c r="D73" s="21" t="n"/>
      <c r="E73" s="22" t="n"/>
      <c r="F73" s="21" t="n"/>
      <c r="G73" s="21" t="n"/>
      <c r="H73" s="37" t="n"/>
      <c r="I73" s="21" t="n"/>
      <c r="J73" s="21" t="n"/>
      <c r="K73" s="21" t="n"/>
      <c r="L73" s="21" t="n"/>
      <c r="M73" s="11">
        <f>IF(COUNTA([@Active]:[@[Transcript Required]])=0,"",IF(OR([@Program]="",[@[Entry Term]]=""),"Missing Program or Entry Term",IF(AND([@Active]="Yes",COUNTIFS(tblCriteria[Criteria Key],[@[Criteria Key]],tblCriteria[Active],"Yes")&gt;1),"Duplicate Active Criteria",IF([@Active]="","Missing Active Setting",IF(OR([@[Minimum GPA]]="",[@[Minimum Prerequisite Credits]]=""),"Missing Threshold",IF(AND([@[Test Required]]="Yes",[@[Minimum Test Score]]=""),"Missing Test Score",IF(AND([@[Test Required]]="No",[@[Minimum Test Score]]&lt;&gt;""),"Remove Test Score",IF(AND([@[Test Required]]="No",[@[Test Waiver Allowed]]="Yes"),"Waiver Not Applicable","OK"))))))))</f>
        <v/>
      </c>
    </row>
    <row r="74" ht="25" customHeight="1">
      <c r="A74" s="11">
        <f>IF(OR([@Program]="",[@[Entry Term]]=""),"",[@Program]&amp;"|"&amp;[@[Entry Term]])</f>
        <v/>
      </c>
      <c r="B74" s="21" t="n"/>
      <c r="C74" s="21" t="n"/>
      <c r="D74" s="21" t="n"/>
      <c r="E74" s="22" t="n"/>
      <c r="F74" s="21" t="n"/>
      <c r="G74" s="21" t="n"/>
      <c r="H74" s="37" t="n"/>
      <c r="I74" s="21" t="n"/>
      <c r="J74" s="21" t="n"/>
      <c r="K74" s="21" t="n"/>
      <c r="L74" s="21" t="n"/>
      <c r="M74" s="11">
        <f>IF(COUNTA([@Active]:[@[Transcript Required]])=0,"",IF(OR([@Program]="",[@[Entry Term]]=""),"Missing Program or Entry Term",IF(AND([@Active]="Yes",COUNTIFS(tblCriteria[Criteria Key],[@[Criteria Key]],tblCriteria[Active],"Yes")&gt;1),"Duplicate Active Criteria",IF([@Active]="","Missing Active Setting",IF(OR([@[Minimum GPA]]="",[@[Minimum Prerequisite Credits]]=""),"Missing Threshold",IF(AND([@[Test Required]]="Yes",[@[Minimum Test Score]]=""),"Missing Test Score",IF(AND([@[Test Required]]="No",[@[Minimum Test Score]]&lt;&gt;""),"Remove Test Score",IF(AND([@[Test Required]]="No",[@[Test Waiver Allowed]]="Yes"),"Waiver Not Applicable","OK"))))))))</f>
        <v/>
      </c>
    </row>
    <row r="75" ht="25" customHeight="1">
      <c r="A75" s="11">
        <f>IF(OR([@Program]="",[@[Entry Term]]=""),"",[@Program]&amp;"|"&amp;[@[Entry Term]])</f>
        <v/>
      </c>
      <c r="B75" s="21" t="n"/>
      <c r="C75" s="21" t="n"/>
      <c r="D75" s="21" t="n"/>
      <c r="E75" s="22" t="n"/>
      <c r="F75" s="21" t="n"/>
      <c r="G75" s="21" t="n"/>
      <c r="H75" s="37" t="n"/>
      <c r="I75" s="21" t="n"/>
      <c r="J75" s="21" t="n"/>
      <c r="K75" s="21" t="n"/>
      <c r="L75" s="21" t="n"/>
      <c r="M75" s="11">
        <f>IF(COUNTA([@Active]:[@[Transcript Required]])=0,"",IF(OR([@Program]="",[@[Entry Term]]=""),"Missing Program or Entry Term",IF(AND([@Active]="Yes",COUNTIFS(tblCriteria[Criteria Key],[@[Criteria Key]],tblCriteria[Active],"Yes")&gt;1),"Duplicate Active Criteria",IF([@Active]="","Missing Active Setting",IF(OR([@[Minimum GPA]]="",[@[Minimum Prerequisite Credits]]=""),"Missing Threshold",IF(AND([@[Test Required]]="Yes",[@[Minimum Test Score]]=""),"Missing Test Score",IF(AND([@[Test Required]]="No",[@[Minimum Test Score]]&lt;&gt;""),"Remove Test Score",IF(AND([@[Test Required]]="No",[@[Test Waiver Allowed]]="Yes"),"Waiver Not Applicable","OK"))))))))</f>
        <v/>
      </c>
    </row>
    <row r="76" ht="25" customHeight="1">
      <c r="A76" s="11">
        <f>IF(OR([@Program]="",[@[Entry Term]]=""),"",[@Program]&amp;"|"&amp;[@[Entry Term]])</f>
        <v/>
      </c>
      <c r="B76" s="21" t="n"/>
      <c r="C76" s="21" t="n"/>
      <c r="D76" s="21" t="n"/>
      <c r="E76" s="22" t="n"/>
      <c r="F76" s="21" t="n"/>
      <c r="G76" s="21" t="n"/>
      <c r="H76" s="37" t="n"/>
      <c r="I76" s="21" t="n"/>
      <c r="J76" s="21" t="n"/>
      <c r="K76" s="21" t="n"/>
      <c r="L76" s="21" t="n"/>
      <c r="M76" s="11">
        <f>IF(COUNTA([@Active]:[@[Transcript Required]])=0,"",IF(OR([@Program]="",[@[Entry Term]]=""),"Missing Program or Entry Term",IF(AND([@Active]="Yes",COUNTIFS(tblCriteria[Criteria Key],[@[Criteria Key]],tblCriteria[Active],"Yes")&gt;1),"Duplicate Active Criteria",IF([@Active]="","Missing Active Setting",IF(OR([@[Minimum GPA]]="",[@[Minimum Prerequisite Credits]]=""),"Missing Threshold",IF(AND([@[Test Required]]="Yes",[@[Minimum Test Score]]=""),"Missing Test Score",IF(AND([@[Test Required]]="No",[@[Minimum Test Score]]&lt;&gt;""),"Remove Test Score",IF(AND([@[Test Required]]="No",[@[Test Waiver Allowed]]="Yes"),"Waiver Not Applicable","OK"))))))))</f>
        <v/>
      </c>
    </row>
    <row r="77" ht="25" customHeight="1">
      <c r="A77" s="11">
        <f>IF(OR([@Program]="",[@[Entry Term]]=""),"",[@Program]&amp;"|"&amp;[@[Entry Term]])</f>
        <v/>
      </c>
      <c r="B77" s="21" t="n"/>
      <c r="C77" s="21" t="n"/>
      <c r="D77" s="21" t="n"/>
      <c r="E77" s="22" t="n"/>
      <c r="F77" s="21" t="n"/>
      <c r="G77" s="21" t="n"/>
      <c r="H77" s="37" t="n"/>
      <c r="I77" s="21" t="n"/>
      <c r="J77" s="21" t="n"/>
      <c r="K77" s="21" t="n"/>
      <c r="L77" s="21" t="n"/>
      <c r="M77" s="11">
        <f>IF(COUNTA([@Active]:[@[Transcript Required]])=0,"",IF(OR([@Program]="",[@[Entry Term]]=""),"Missing Program or Entry Term",IF(AND([@Active]="Yes",COUNTIFS(tblCriteria[Criteria Key],[@[Criteria Key]],tblCriteria[Active],"Yes")&gt;1),"Duplicate Active Criteria",IF([@Active]="","Missing Active Setting",IF(OR([@[Minimum GPA]]="",[@[Minimum Prerequisite Credits]]=""),"Missing Threshold",IF(AND([@[Test Required]]="Yes",[@[Minimum Test Score]]=""),"Missing Test Score",IF(AND([@[Test Required]]="No",[@[Minimum Test Score]]&lt;&gt;""),"Remove Test Score",IF(AND([@[Test Required]]="No",[@[Test Waiver Allowed]]="Yes"),"Waiver Not Applicable","OK"))))))))</f>
        <v/>
      </c>
    </row>
    <row r="78" ht="25" customHeight="1">
      <c r="A78" s="11">
        <f>IF(OR([@Program]="",[@[Entry Term]]=""),"",[@Program]&amp;"|"&amp;[@[Entry Term]])</f>
        <v/>
      </c>
      <c r="B78" s="21" t="n"/>
      <c r="C78" s="21" t="n"/>
      <c r="D78" s="21" t="n"/>
      <c r="E78" s="22" t="n"/>
      <c r="F78" s="21" t="n"/>
      <c r="G78" s="21" t="n"/>
      <c r="H78" s="37" t="n"/>
      <c r="I78" s="21" t="n"/>
      <c r="J78" s="21" t="n"/>
      <c r="K78" s="21" t="n"/>
      <c r="L78" s="21" t="n"/>
      <c r="M78" s="11">
        <f>IF(COUNTA([@Active]:[@[Transcript Required]])=0,"",IF(OR([@Program]="",[@[Entry Term]]=""),"Missing Program or Entry Term",IF(AND([@Active]="Yes",COUNTIFS(tblCriteria[Criteria Key],[@[Criteria Key]],tblCriteria[Active],"Yes")&gt;1),"Duplicate Active Criteria",IF([@Active]="","Missing Active Setting",IF(OR([@[Minimum GPA]]="",[@[Minimum Prerequisite Credits]]=""),"Missing Threshold",IF(AND([@[Test Required]]="Yes",[@[Minimum Test Score]]=""),"Missing Test Score",IF(AND([@[Test Required]]="No",[@[Minimum Test Score]]&lt;&gt;""),"Remove Test Score",IF(AND([@[Test Required]]="No",[@[Test Waiver Allowed]]="Yes"),"Waiver Not Applicable","OK"))))))))</f>
        <v/>
      </c>
    </row>
    <row r="79" ht="25" customHeight="1">
      <c r="A79" s="11">
        <f>IF(OR([@Program]="",[@[Entry Term]]=""),"",[@Program]&amp;"|"&amp;[@[Entry Term]])</f>
        <v/>
      </c>
      <c r="B79" s="21" t="n"/>
      <c r="C79" s="21" t="n"/>
      <c r="D79" s="21" t="n"/>
      <c r="E79" s="22" t="n"/>
      <c r="F79" s="21" t="n"/>
      <c r="G79" s="21" t="n"/>
      <c r="H79" s="37" t="n"/>
      <c r="I79" s="21" t="n"/>
      <c r="J79" s="21" t="n"/>
      <c r="K79" s="21" t="n"/>
      <c r="L79" s="21" t="n"/>
      <c r="M79" s="11">
        <f>IF(COUNTA([@Active]:[@[Transcript Required]])=0,"",IF(OR([@Program]="",[@[Entry Term]]=""),"Missing Program or Entry Term",IF(AND([@Active]="Yes",COUNTIFS(tblCriteria[Criteria Key],[@[Criteria Key]],tblCriteria[Active],"Yes")&gt;1),"Duplicate Active Criteria",IF([@Active]="","Missing Active Setting",IF(OR([@[Minimum GPA]]="",[@[Minimum Prerequisite Credits]]=""),"Missing Threshold",IF(AND([@[Test Required]]="Yes",[@[Minimum Test Score]]=""),"Missing Test Score",IF(AND([@[Test Required]]="No",[@[Minimum Test Score]]&lt;&gt;""),"Remove Test Score",IF(AND([@[Test Required]]="No",[@[Test Waiver Allowed]]="Yes"),"Waiver Not Applicable","OK"))))))))</f>
        <v/>
      </c>
    </row>
    <row r="80" ht="25" customHeight="1">
      <c r="A80" s="11">
        <f>IF(OR([@Program]="",[@[Entry Term]]=""),"",[@Program]&amp;"|"&amp;[@[Entry Term]])</f>
        <v/>
      </c>
      <c r="B80" s="21" t="n"/>
      <c r="C80" s="21" t="n"/>
      <c r="D80" s="21" t="n"/>
      <c r="E80" s="22" t="n"/>
      <c r="F80" s="21" t="n"/>
      <c r="G80" s="21" t="n"/>
      <c r="H80" s="37" t="n"/>
      <c r="I80" s="21" t="n"/>
      <c r="J80" s="21" t="n"/>
      <c r="K80" s="21" t="n"/>
      <c r="L80" s="21" t="n"/>
      <c r="M80" s="11">
        <f>IF(COUNTA([@Active]:[@[Transcript Required]])=0,"",IF(OR([@Program]="",[@[Entry Term]]=""),"Missing Program or Entry Term",IF(AND([@Active]="Yes",COUNTIFS(tblCriteria[Criteria Key],[@[Criteria Key]],tblCriteria[Active],"Yes")&gt;1),"Duplicate Active Criteria",IF([@Active]="","Missing Active Setting",IF(OR([@[Minimum GPA]]="",[@[Minimum Prerequisite Credits]]=""),"Missing Threshold",IF(AND([@[Test Required]]="Yes",[@[Minimum Test Score]]=""),"Missing Test Score",IF(AND([@[Test Required]]="No",[@[Minimum Test Score]]&lt;&gt;""),"Remove Test Score",IF(AND([@[Test Required]]="No",[@[Test Waiver Allowed]]="Yes"),"Waiver Not Applicable","OK"))))))))</f>
        <v/>
      </c>
    </row>
    <row r="81" ht="25" customHeight="1">
      <c r="A81" s="11">
        <f>IF(OR([@Program]="",[@[Entry Term]]=""),"",[@Program]&amp;"|"&amp;[@[Entry Term]])</f>
        <v/>
      </c>
      <c r="B81" s="21" t="n"/>
      <c r="C81" s="21" t="n"/>
      <c r="D81" s="21" t="n"/>
      <c r="E81" s="22" t="n"/>
      <c r="F81" s="21" t="n"/>
      <c r="G81" s="21" t="n"/>
      <c r="H81" s="37" t="n"/>
      <c r="I81" s="21" t="n"/>
      <c r="J81" s="21" t="n"/>
      <c r="K81" s="21" t="n"/>
      <c r="L81" s="21" t="n"/>
      <c r="M81" s="11">
        <f>IF(COUNTA([@Active]:[@[Transcript Required]])=0,"",IF(OR([@Program]="",[@[Entry Term]]=""),"Missing Program or Entry Term",IF(AND([@Active]="Yes",COUNTIFS(tblCriteria[Criteria Key],[@[Criteria Key]],tblCriteria[Active],"Yes")&gt;1),"Duplicate Active Criteria",IF([@Active]="","Missing Active Setting",IF(OR([@[Minimum GPA]]="",[@[Minimum Prerequisite Credits]]=""),"Missing Threshold",IF(AND([@[Test Required]]="Yes",[@[Minimum Test Score]]=""),"Missing Test Score",IF(AND([@[Test Required]]="No",[@[Minimum Test Score]]&lt;&gt;""),"Remove Test Score",IF(AND([@[Test Required]]="No",[@[Test Waiver Allowed]]="Yes"),"Waiver Not Applicable","OK"))))))))</f>
        <v/>
      </c>
    </row>
    <row r="82" ht="25" customHeight="1">
      <c r="A82" s="11">
        <f>IF(OR([@Program]="",[@[Entry Term]]=""),"",[@Program]&amp;"|"&amp;[@[Entry Term]])</f>
        <v/>
      </c>
      <c r="B82" s="21" t="n"/>
      <c r="C82" s="21" t="n"/>
      <c r="D82" s="21" t="n"/>
      <c r="E82" s="22" t="n"/>
      <c r="F82" s="21" t="n"/>
      <c r="G82" s="21" t="n"/>
      <c r="H82" s="37" t="n"/>
      <c r="I82" s="21" t="n"/>
      <c r="J82" s="21" t="n"/>
      <c r="K82" s="21" t="n"/>
      <c r="L82" s="21" t="n"/>
      <c r="M82" s="11">
        <f>IF(COUNTA([@Active]:[@[Transcript Required]])=0,"",IF(OR([@Program]="",[@[Entry Term]]=""),"Missing Program or Entry Term",IF(AND([@Active]="Yes",COUNTIFS(tblCriteria[Criteria Key],[@[Criteria Key]],tblCriteria[Active],"Yes")&gt;1),"Duplicate Active Criteria",IF([@Active]="","Missing Active Setting",IF(OR([@[Minimum GPA]]="",[@[Minimum Prerequisite Credits]]=""),"Missing Threshold",IF(AND([@[Test Required]]="Yes",[@[Minimum Test Score]]=""),"Missing Test Score",IF(AND([@[Test Required]]="No",[@[Minimum Test Score]]&lt;&gt;""),"Remove Test Score",IF(AND([@[Test Required]]="No",[@[Test Waiver Allowed]]="Yes"),"Waiver Not Applicable","OK"))))))))</f>
        <v/>
      </c>
    </row>
    <row r="83" ht="25" customHeight="1">
      <c r="A83" s="11">
        <f>IF(OR([@Program]="",[@[Entry Term]]=""),"",[@Program]&amp;"|"&amp;[@[Entry Term]])</f>
        <v/>
      </c>
      <c r="B83" s="21" t="n"/>
      <c r="C83" s="21" t="n"/>
      <c r="D83" s="21" t="n"/>
      <c r="E83" s="22" t="n"/>
      <c r="F83" s="21" t="n"/>
      <c r="G83" s="21" t="n"/>
      <c r="H83" s="37" t="n"/>
      <c r="I83" s="21" t="n"/>
      <c r="J83" s="21" t="n"/>
      <c r="K83" s="21" t="n"/>
      <c r="L83" s="21" t="n"/>
      <c r="M83" s="11">
        <f>IF(COUNTA([@Active]:[@[Transcript Required]])=0,"",IF(OR([@Program]="",[@[Entry Term]]=""),"Missing Program or Entry Term",IF(AND([@Active]="Yes",COUNTIFS(tblCriteria[Criteria Key],[@[Criteria Key]],tblCriteria[Active],"Yes")&gt;1),"Duplicate Active Criteria",IF([@Active]="","Missing Active Setting",IF(OR([@[Minimum GPA]]="",[@[Minimum Prerequisite Credits]]=""),"Missing Threshold",IF(AND([@[Test Required]]="Yes",[@[Minimum Test Score]]=""),"Missing Test Score",IF(AND([@[Test Required]]="No",[@[Minimum Test Score]]&lt;&gt;""),"Remove Test Score",IF(AND([@[Test Required]]="No",[@[Test Waiver Allowed]]="Yes"),"Waiver Not Applicable","OK"))))))))</f>
        <v/>
      </c>
    </row>
    <row r="84" ht="25" customHeight="1">
      <c r="A84" s="11">
        <f>IF(OR([@Program]="",[@[Entry Term]]=""),"",[@Program]&amp;"|"&amp;[@[Entry Term]])</f>
        <v/>
      </c>
      <c r="B84" s="21" t="n"/>
      <c r="C84" s="21" t="n"/>
      <c r="D84" s="21" t="n"/>
      <c r="E84" s="22" t="n"/>
      <c r="F84" s="21" t="n"/>
      <c r="G84" s="21" t="n"/>
      <c r="H84" s="37" t="n"/>
      <c r="I84" s="21" t="n"/>
      <c r="J84" s="21" t="n"/>
      <c r="K84" s="21" t="n"/>
      <c r="L84" s="21" t="n"/>
      <c r="M84" s="11">
        <f>IF(COUNTA([@Active]:[@[Transcript Required]])=0,"",IF(OR([@Program]="",[@[Entry Term]]=""),"Missing Program or Entry Term",IF(AND([@Active]="Yes",COUNTIFS(tblCriteria[Criteria Key],[@[Criteria Key]],tblCriteria[Active],"Yes")&gt;1),"Duplicate Active Criteria",IF([@Active]="","Missing Active Setting",IF(OR([@[Minimum GPA]]="",[@[Minimum Prerequisite Credits]]=""),"Missing Threshold",IF(AND([@[Test Required]]="Yes",[@[Minimum Test Score]]=""),"Missing Test Score",IF(AND([@[Test Required]]="No",[@[Minimum Test Score]]&lt;&gt;""),"Remove Test Score",IF(AND([@[Test Required]]="No",[@[Test Waiver Allowed]]="Yes"),"Waiver Not Applicable","OK"))))))))</f>
        <v/>
      </c>
    </row>
    <row r="85" ht="25" customHeight="1">
      <c r="A85" s="11">
        <f>IF(OR([@Program]="",[@[Entry Term]]=""),"",[@Program]&amp;"|"&amp;[@[Entry Term]])</f>
        <v/>
      </c>
      <c r="B85" s="21" t="n"/>
      <c r="C85" s="21" t="n"/>
      <c r="D85" s="21" t="n"/>
      <c r="E85" s="22" t="n"/>
      <c r="F85" s="21" t="n"/>
      <c r="G85" s="21" t="n"/>
      <c r="H85" s="37" t="n"/>
      <c r="I85" s="21" t="n"/>
      <c r="J85" s="21" t="n"/>
      <c r="K85" s="21" t="n"/>
      <c r="L85" s="21" t="n"/>
      <c r="M85" s="11">
        <f>IF(COUNTA([@Active]:[@[Transcript Required]])=0,"",IF(OR([@Program]="",[@[Entry Term]]=""),"Missing Program or Entry Term",IF(AND([@Active]="Yes",COUNTIFS(tblCriteria[Criteria Key],[@[Criteria Key]],tblCriteria[Active],"Yes")&gt;1),"Duplicate Active Criteria",IF([@Active]="","Missing Active Setting",IF(OR([@[Minimum GPA]]="",[@[Minimum Prerequisite Credits]]=""),"Missing Threshold",IF(AND([@[Test Required]]="Yes",[@[Minimum Test Score]]=""),"Missing Test Score",IF(AND([@[Test Required]]="No",[@[Minimum Test Score]]&lt;&gt;""),"Remove Test Score",IF(AND([@[Test Required]]="No",[@[Test Waiver Allowed]]="Yes"),"Waiver Not Applicable","OK"))))))))</f>
        <v/>
      </c>
    </row>
    <row r="86" ht="25" customHeight="1">
      <c r="A86" s="11">
        <f>IF(OR([@Program]="",[@[Entry Term]]=""),"",[@Program]&amp;"|"&amp;[@[Entry Term]])</f>
        <v/>
      </c>
      <c r="B86" s="21" t="n"/>
      <c r="C86" s="21" t="n"/>
      <c r="D86" s="21" t="n"/>
      <c r="E86" s="22" t="n"/>
      <c r="F86" s="21" t="n"/>
      <c r="G86" s="21" t="n"/>
      <c r="H86" s="37" t="n"/>
      <c r="I86" s="21" t="n"/>
      <c r="J86" s="21" t="n"/>
      <c r="K86" s="21" t="n"/>
      <c r="L86" s="21" t="n"/>
      <c r="M86" s="11">
        <f>IF(COUNTA([@Active]:[@[Transcript Required]])=0,"",IF(OR([@Program]="",[@[Entry Term]]=""),"Missing Program or Entry Term",IF(AND([@Active]="Yes",COUNTIFS(tblCriteria[Criteria Key],[@[Criteria Key]],tblCriteria[Active],"Yes")&gt;1),"Duplicate Active Criteria",IF([@Active]="","Missing Active Setting",IF(OR([@[Minimum GPA]]="",[@[Minimum Prerequisite Credits]]=""),"Missing Threshold",IF(AND([@[Test Required]]="Yes",[@[Minimum Test Score]]=""),"Missing Test Score",IF(AND([@[Test Required]]="No",[@[Minimum Test Score]]&lt;&gt;""),"Remove Test Score",IF(AND([@[Test Required]]="No",[@[Test Waiver Allowed]]="Yes"),"Waiver Not Applicable","OK"))))))))</f>
        <v/>
      </c>
    </row>
    <row r="87" ht="25" customHeight="1">
      <c r="A87" s="11">
        <f>IF(OR([@Program]="",[@[Entry Term]]=""),"",[@Program]&amp;"|"&amp;[@[Entry Term]])</f>
        <v/>
      </c>
      <c r="B87" s="21" t="n"/>
      <c r="C87" s="21" t="n"/>
      <c r="D87" s="21" t="n"/>
      <c r="E87" s="22" t="n"/>
      <c r="F87" s="21" t="n"/>
      <c r="G87" s="21" t="n"/>
      <c r="H87" s="37" t="n"/>
      <c r="I87" s="21" t="n"/>
      <c r="J87" s="21" t="n"/>
      <c r="K87" s="21" t="n"/>
      <c r="L87" s="21" t="n"/>
      <c r="M87" s="11">
        <f>IF(COUNTA([@Active]:[@[Transcript Required]])=0,"",IF(OR([@Program]="",[@[Entry Term]]=""),"Missing Program or Entry Term",IF(AND([@Active]="Yes",COUNTIFS(tblCriteria[Criteria Key],[@[Criteria Key]],tblCriteria[Active],"Yes")&gt;1),"Duplicate Active Criteria",IF([@Active]="","Missing Active Setting",IF(OR([@[Minimum GPA]]="",[@[Minimum Prerequisite Credits]]=""),"Missing Threshold",IF(AND([@[Test Required]]="Yes",[@[Minimum Test Score]]=""),"Missing Test Score",IF(AND([@[Test Required]]="No",[@[Minimum Test Score]]&lt;&gt;""),"Remove Test Score",IF(AND([@[Test Required]]="No",[@[Test Waiver Allowed]]="Yes"),"Waiver Not Applicable","OK"))))))))</f>
        <v/>
      </c>
    </row>
    <row r="88" ht="25" customHeight="1">
      <c r="A88" s="11">
        <f>IF(OR([@Program]="",[@[Entry Term]]=""),"",[@Program]&amp;"|"&amp;[@[Entry Term]])</f>
        <v/>
      </c>
      <c r="B88" s="21" t="n"/>
      <c r="C88" s="21" t="n"/>
      <c r="D88" s="21" t="n"/>
      <c r="E88" s="22" t="n"/>
      <c r="F88" s="21" t="n"/>
      <c r="G88" s="21" t="n"/>
      <c r="H88" s="37" t="n"/>
      <c r="I88" s="21" t="n"/>
      <c r="J88" s="21" t="n"/>
      <c r="K88" s="21" t="n"/>
      <c r="L88" s="21" t="n"/>
      <c r="M88" s="11">
        <f>IF(COUNTA([@Active]:[@[Transcript Required]])=0,"",IF(OR([@Program]="",[@[Entry Term]]=""),"Missing Program or Entry Term",IF(AND([@Active]="Yes",COUNTIFS(tblCriteria[Criteria Key],[@[Criteria Key]],tblCriteria[Active],"Yes")&gt;1),"Duplicate Active Criteria",IF([@Active]="","Missing Active Setting",IF(OR([@[Minimum GPA]]="",[@[Minimum Prerequisite Credits]]=""),"Missing Threshold",IF(AND([@[Test Required]]="Yes",[@[Minimum Test Score]]=""),"Missing Test Score",IF(AND([@[Test Required]]="No",[@[Minimum Test Score]]&lt;&gt;""),"Remove Test Score",IF(AND([@[Test Required]]="No",[@[Test Waiver Allowed]]="Yes"),"Waiver Not Applicable","OK"))))))))</f>
        <v/>
      </c>
    </row>
    <row r="89" ht="25" customHeight="1">
      <c r="A89" s="11">
        <f>IF(OR([@Program]="",[@[Entry Term]]=""),"",[@Program]&amp;"|"&amp;[@[Entry Term]])</f>
        <v/>
      </c>
      <c r="B89" s="21" t="n"/>
      <c r="C89" s="21" t="n"/>
      <c r="D89" s="21" t="n"/>
      <c r="E89" s="22" t="n"/>
      <c r="F89" s="21" t="n"/>
      <c r="G89" s="21" t="n"/>
      <c r="H89" s="37" t="n"/>
      <c r="I89" s="21" t="n"/>
      <c r="J89" s="21" t="n"/>
      <c r="K89" s="21" t="n"/>
      <c r="L89" s="21" t="n"/>
      <c r="M89" s="11">
        <f>IF(COUNTA([@Active]:[@[Transcript Required]])=0,"",IF(OR([@Program]="",[@[Entry Term]]=""),"Missing Program or Entry Term",IF(AND([@Active]="Yes",COUNTIFS(tblCriteria[Criteria Key],[@[Criteria Key]],tblCriteria[Active],"Yes")&gt;1),"Duplicate Active Criteria",IF([@Active]="","Missing Active Setting",IF(OR([@[Minimum GPA]]="",[@[Minimum Prerequisite Credits]]=""),"Missing Threshold",IF(AND([@[Test Required]]="Yes",[@[Minimum Test Score]]=""),"Missing Test Score",IF(AND([@[Test Required]]="No",[@[Minimum Test Score]]&lt;&gt;""),"Remove Test Score",IF(AND([@[Test Required]]="No",[@[Test Waiver Allowed]]="Yes"),"Waiver Not Applicable","OK"))))))))</f>
        <v/>
      </c>
    </row>
    <row r="90" ht="25" customHeight="1">
      <c r="A90" s="11">
        <f>IF(OR([@Program]="",[@[Entry Term]]=""),"",[@Program]&amp;"|"&amp;[@[Entry Term]])</f>
        <v/>
      </c>
      <c r="B90" s="21" t="n"/>
      <c r="C90" s="21" t="n"/>
      <c r="D90" s="21" t="n"/>
      <c r="E90" s="22" t="n"/>
      <c r="F90" s="21" t="n"/>
      <c r="G90" s="21" t="n"/>
      <c r="H90" s="37" t="n"/>
      <c r="I90" s="21" t="n"/>
      <c r="J90" s="21" t="n"/>
      <c r="K90" s="21" t="n"/>
      <c r="L90" s="21" t="n"/>
      <c r="M90" s="11">
        <f>IF(COUNTA([@Active]:[@[Transcript Required]])=0,"",IF(OR([@Program]="",[@[Entry Term]]=""),"Missing Program or Entry Term",IF(AND([@Active]="Yes",COUNTIFS(tblCriteria[Criteria Key],[@[Criteria Key]],tblCriteria[Active],"Yes")&gt;1),"Duplicate Active Criteria",IF([@Active]="","Missing Active Setting",IF(OR([@[Minimum GPA]]="",[@[Minimum Prerequisite Credits]]=""),"Missing Threshold",IF(AND([@[Test Required]]="Yes",[@[Minimum Test Score]]=""),"Missing Test Score",IF(AND([@[Test Required]]="No",[@[Minimum Test Score]]&lt;&gt;""),"Remove Test Score",IF(AND([@[Test Required]]="No",[@[Test Waiver Allowed]]="Yes"),"Waiver Not Applicable","OK"))))))))</f>
        <v/>
      </c>
    </row>
    <row r="91" ht="25" customHeight="1">
      <c r="A91" s="11">
        <f>IF(OR([@Program]="",[@[Entry Term]]=""),"",[@Program]&amp;"|"&amp;[@[Entry Term]])</f>
        <v/>
      </c>
      <c r="B91" s="21" t="n"/>
      <c r="C91" s="21" t="n"/>
      <c r="D91" s="21" t="n"/>
      <c r="E91" s="22" t="n"/>
      <c r="F91" s="21" t="n"/>
      <c r="G91" s="21" t="n"/>
      <c r="H91" s="37" t="n"/>
      <c r="I91" s="21" t="n"/>
      <c r="J91" s="21" t="n"/>
      <c r="K91" s="21" t="n"/>
      <c r="L91" s="21" t="n"/>
      <c r="M91" s="11">
        <f>IF(COUNTA([@Active]:[@[Transcript Required]])=0,"",IF(OR([@Program]="",[@[Entry Term]]=""),"Missing Program or Entry Term",IF(AND([@Active]="Yes",COUNTIFS(tblCriteria[Criteria Key],[@[Criteria Key]],tblCriteria[Active],"Yes")&gt;1),"Duplicate Active Criteria",IF([@Active]="","Missing Active Setting",IF(OR([@[Minimum GPA]]="",[@[Minimum Prerequisite Credits]]=""),"Missing Threshold",IF(AND([@[Test Required]]="Yes",[@[Minimum Test Score]]=""),"Missing Test Score",IF(AND([@[Test Required]]="No",[@[Minimum Test Score]]&lt;&gt;""),"Remove Test Score",IF(AND([@[Test Required]]="No",[@[Test Waiver Allowed]]="Yes"),"Waiver Not Applicable","OK"))))))))</f>
        <v/>
      </c>
    </row>
    <row r="92" ht="25" customHeight="1">
      <c r="A92" s="11">
        <f>IF(OR([@Program]="",[@[Entry Term]]=""),"",[@Program]&amp;"|"&amp;[@[Entry Term]])</f>
        <v/>
      </c>
      <c r="B92" s="21" t="n"/>
      <c r="C92" s="21" t="n"/>
      <c r="D92" s="21" t="n"/>
      <c r="E92" s="22" t="n"/>
      <c r="F92" s="21" t="n"/>
      <c r="G92" s="21" t="n"/>
      <c r="H92" s="37" t="n"/>
      <c r="I92" s="21" t="n"/>
      <c r="J92" s="21" t="n"/>
      <c r="K92" s="21" t="n"/>
      <c r="L92" s="21" t="n"/>
      <c r="M92" s="11">
        <f>IF(COUNTA([@Active]:[@[Transcript Required]])=0,"",IF(OR([@Program]="",[@[Entry Term]]=""),"Missing Program or Entry Term",IF(AND([@Active]="Yes",COUNTIFS(tblCriteria[Criteria Key],[@[Criteria Key]],tblCriteria[Active],"Yes")&gt;1),"Duplicate Active Criteria",IF([@Active]="","Missing Active Setting",IF(OR([@[Minimum GPA]]="",[@[Minimum Prerequisite Credits]]=""),"Missing Threshold",IF(AND([@[Test Required]]="Yes",[@[Minimum Test Score]]=""),"Missing Test Score",IF(AND([@[Test Required]]="No",[@[Minimum Test Score]]&lt;&gt;""),"Remove Test Score",IF(AND([@[Test Required]]="No",[@[Test Waiver Allowed]]="Yes"),"Waiver Not Applicable","OK"))))))))</f>
        <v/>
      </c>
    </row>
    <row r="93" ht="25" customHeight="1">
      <c r="A93" s="11">
        <f>IF(OR([@Program]="",[@[Entry Term]]=""),"",[@Program]&amp;"|"&amp;[@[Entry Term]])</f>
        <v/>
      </c>
      <c r="B93" s="21" t="n"/>
      <c r="C93" s="21" t="n"/>
      <c r="D93" s="21" t="n"/>
      <c r="E93" s="22" t="n"/>
      <c r="F93" s="21" t="n"/>
      <c r="G93" s="21" t="n"/>
      <c r="H93" s="37" t="n"/>
      <c r="I93" s="21" t="n"/>
      <c r="J93" s="21" t="n"/>
      <c r="K93" s="21" t="n"/>
      <c r="L93" s="21" t="n"/>
      <c r="M93" s="11">
        <f>IF(COUNTA([@Active]:[@[Transcript Required]])=0,"",IF(OR([@Program]="",[@[Entry Term]]=""),"Missing Program or Entry Term",IF(AND([@Active]="Yes",COUNTIFS(tblCriteria[Criteria Key],[@[Criteria Key]],tblCriteria[Active],"Yes")&gt;1),"Duplicate Active Criteria",IF([@Active]="","Missing Active Setting",IF(OR([@[Minimum GPA]]="",[@[Minimum Prerequisite Credits]]=""),"Missing Threshold",IF(AND([@[Test Required]]="Yes",[@[Minimum Test Score]]=""),"Missing Test Score",IF(AND([@[Test Required]]="No",[@[Minimum Test Score]]&lt;&gt;""),"Remove Test Score",IF(AND([@[Test Required]]="No",[@[Test Waiver Allowed]]="Yes"),"Waiver Not Applicable","OK"))))))))</f>
        <v/>
      </c>
    </row>
    <row r="94" ht="25" customHeight="1">
      <c r="A94" s="11">
        <f>IF(OR([@Program]="",[@[Entry Term]]=""),"",[@Program]&amp;"|"&amp;[@[Entry Term]])</f>
        <v/>
      </c>
      <c r="B94" s="21" t="n"/>
      <c r="C94" s="21" t="n"/>
      <c r="D94" s="21" t="n"/>
      <c r="E94" s="22" t="n"/>
      <c r="F94" s="21" t="n"/>
      <c r="G94" s="21" t="n"/>
      <c r="H94" s="37" t="n"/>
      <c r="I94" s="21" t="n"/>
      <c r="J94" s="21" t="n"/>
      <c r="K94" s="21" t="n"/>
      <c r="L94" s="21" t="n"/>
      <c r="M94" s="11">
        <f>IF(COUNTA([@Active]:[@[Transcript Required]])=0,"",IF(OR([@Program]="",[@[Entry Term]]=""),"Missing Program or Entry Term",IF(AND([@Active]="Yes",COUNTIFS(tblCriteria[Criteria Key],[@[Criteria Key]],tblCriteria[Active],"Yes")&gt;1),"Duplicate Active Criteria",IF([@Active]="","Missing Active Setting",IF(OR([@[Minimum GPA]]="",[@[Minimum Prerequisite Credits]]=""),"Missing Threshold",IF(AND([@[Test Required]]="Yes",[@[Minimum Test Score]]=""),"Missing Test Score",IF(AND([@[Test Required]]="No",[@[Minimum Test Score]]&lt;&gt;""),"Remove Test Score",IF(AND([@[Test Required]]="No",[@[Test Waiver Allowed]]="Yes"),"Waiver Not Applicable","OK"))))))))</f>
        <v/>
      </c>
    </row>
    <row r="95" ht="25" customHeight="1">
      <c r="A95" s="11">
        <f>IF(OR([@Program]="",[@[Entry Term]]=""),"",[@Program]&amp;"|"&amp;[@[Entry Term]])</f>
        <v/>
      </c>
      <c r="B95" s="21" t="n"/>
      <c r="C95" s="21" t="n"/>
      <c r="D95" s="21" t="n"/>
      <c r="E95" s="22" t="n"/>
      <c r="F95" s="21" t="n"/>
      <c r="G95" s="21" t="n"/>
      <c r="H95" s="37" t="n"/>
      <c r="I95" s="21" t="n"/>
      <c r="J95" s="21" t="n"/>
      <c r="K95" s="21" t="n"/>
      <c r="L95" s="21" t="n"/>
      <c r="M95" s="11">
        <f>IF(COUNTA([@Active]:[@[Transcript Required]])=0,"",IF(OR([@Program]="",[@[Entry Term]]=""),"Missing Program or Entry Term",IF(AND([@Active]="Yes",COUNTIFS(tblCriteria[Criteria Key],[@[Criteria Key]],tblCriteria[Active],"Yes")&gt;1),"Duplicate Active Criteria",IF([@Active]="","Missing Active Setting",IF(OR([@[Minimum GPA]]="",[@[Minimum Prerequisite Credits]]=""),"Missing Threshold",IF(AND([@[Test Required]]="Yes",[@[Minimum Test Score]]=""),"Missing Test Score",IF(AND([@[Test Required]]="No",[@[Minimum Test Score]]&lt;&gt;""),"Remove Test Score",IF(AND([@[Test Required]]="No",[@[Test Waiver Allowed]]="Yes"),"Waiver Not Applicable","OK"))))))))</f>
        <v/>
      </c>
    </row>
    <row r="96" ht="25" customHeight="1">
      <c r="A96" s="11">
        <f>IF(OR([@Program]="",[@[Entry Term]]=""),"",[@Program]&amp;"|"&amp;[@[Entry Term]])</f>
        <v/>
      </c>
      <c r="B96" s="21" t="n"/>
      <c r="C96" s="21" t="n"/>
      <c r="D96" s="21" t="n"/>
      <c r="E96" s="22" t="n"/>
      <c r="F96" s="21" t="n"/>
      <c r="G96" s="21" t="n"/>
      <c r="H96" s="37" t="n"/>
      <c r="I96" s="21" t="n"/>
      <c r="J96" s="21" t="n"/>
      <c r="K96" s="21" t="n"/>
      <c r="L96" s="21" t="n"/>
      <c r="M96" s="11">
        <f>IF(COUNTA([@Active]:[@[Transcript Required]])=0,"",IF(OR([@Program]="",[@[Entry Term]]=""),"Missing Program or Entry Term",IF(AND([@Active]="Yes",COUNTIFS(tblCriteria[Criteria Key],[@[Criteria Key]],tblCriteria[Active],"Yes")&gt;1),"Duplicate Active Criteria",IF([@Active]="","Missing Active Setting",IF(OR([@[Minimum GPA]]="",[@[Minimum Prerequisite Credits]]=""),"Missing Threshold",IF(AND([@[Test Required]]="Yes",[@[Minimum Test Score]]=""),"Missing Test Score",IF(AND([@[Test Required]]="No",[@[Minimum Test Score]]&lt;&gt;""),"Remove Test Score",IF(AND([@[Test Required]]="No",[@[Test Waiver Allowed]]="Yes"),"Waiver Not Applicable","OK"))))))))</f>
        <v/>
      </c>
    </row>
    <row r="97" ht="25" customHeight="1">
      <c r="A97" s="11">
        <f>IF(OR([@Program]="",[@[Entry Term]]=""),"",[@Program]&amp;"|"&amp;[@[Entry Term]])</f>
        <v/>
      </c>
      <c r="B97" s="21" t="n"/>
      <c r="C97" s="21" t="n"/>
      <c r="D97" s="21" t="n"/>
      <c r="E97" s="22" t="n"/>
      <c r="F97" s="21" t="n"/>
      <c r="G97" s="21" t="n"/>
      <c r="H97" s="37" t="n"/>
      <c r="I97" s="21" t="n"/>
      <c r="J97" s="21" t="n"/>
      <c r="K97" s="21" t="n"/>
      <c r="L97" s="21" t="n"/>
      <c r="M97" s="11">
        <f>IF(COUNTA([@Active]:[@[Transcript Required]])=0,"",IF(OR([@Program]="",[@[Entry Term]]=""),"Missing Program or Entry Term",IF(AND([@Active]="Yes",COUNTIFS(tblCriteria[Criteria Key],[@[Criteria Key]],tblCriteria[Active],"Yes")&gt;1),"Duplicate Active Criteria",IF([@Active]="","Missing Active Setting",IF(OR([@[Minimum GPA]]="",[@[Minimum Prerequisite Credits]]=""),"Missing Threshold",IF(AND([@[Test Required]]="Yes",[@[Minimum Test Score]]=""),"Missing Test Score",IF(AND([@[Test Required]]="No",[@[Minimum Test Score]]&lt;&gt;""),"Remove Test Score",IF(AND([@[Test Required]]="No",[@[Test Waiver Allowed]]="Yes"),"Waiver Not Applicable","OK"))))))))</f>
        <v/>
      </c>
    </row>
    <row r="98" ht="25" customHeight="1">
      <c r="A98" s="11">
        <f>IF(OR([@Program]="",[@[Entry Term]]=""),"",[@Program]&amp;"|"&amp;[@[Entry Term]])</f>
        <v/>
      </c>
      <c r="B98" s="21" t="n"/>
      <c r="C98" s="21" t="n"/>
      <c r="D98" s="21" t="n"/>
      <c r="E98" s="22" t="n"/>
      <c r="F98" s="21" t="n"/>
      <c r="G98" s="21" t="n"/>
      <c r="H98" s="37" t="n"/>
      <c r="I98" s="21" t="n"/>
      <c r="J98" s="21" t="n"/>
      <c r="K98" s="21" t="n"/>
      <c r="L98" s="21" t="n"/>
      <c r="M98" s="11">
        <f>IF(COUNTA([@Active]:[@[Transcript Required]])=0,"",IF(OR([@Program]="",[@[Entry Term]]=""),"Missing Program or Entry Term",IF(AND([@Active]="Yes",COUNTIFS(tblCriteria[Criteria Key],[@[Criteria Key]],tblCriteria[Active],"Yes")&gt;1),"Duplicate Active Criteria",IF([@Active]="","Missing Active Setting",IF(OR([@[Minimum GPA]]="",[@[Minimum Prerequisite Credits]]=""),"Missing Threshold",IF(AND([@[Test Required]]="Yes",[@[Minimum Test Score]]=""),"Missing Test Score",IF(AND([@[Test Required]]="No",[@[Minimum Test Score]]&lt;&gt;""),"Remove Test Score",IF(AND([@[Test Required]]="No",[@[Test Waiver Allowed]]="Yes"),"Waiver Not Applicable","OK"))))))))</f>
        <v/>
      </c>
    </row>
    <row r="99" ht="25" customHeight="1">
      <c r="A99" s="11">
        <f>IF(OR([@Program]="",[@[Entry Term]]=""),"",[@Program]&amp;"|"&amp;[@[Entry Term]])</f>
        <v/>
      </c>
      <c r="B99" s="21" t="n"/>
      <c r="C99" s="21" t="n"/>
      <c r="D99" s="21" t="n"/>
      <c r="E99" s="22" t="n"/>
      <c r="F99" s="21" t="n"/>
      <c r="G99" s="21" t="n"/>
      <c r="H99" s="37" t="n"/>
      <c r="I99" s="21" t="n"/>
      <c r="J99" s="21" t="n"/>
      <c r="K99" s="21" t="n"/>
      <c r="L99" s="21" t="n"/>
      <c r="M99" s="11">
        <f>IF(COUNTA([@Active]:[@[Transcript Required]])=0,"",IF(OR([@Program]="",[@[Entry Term]]=""),"Missing Program or Entry Term",IF(AND([@Active]="Yes",COUNTIFS(tblCriteria[Criteria Key],[@[Criteria Key]],tblCriteria[Active],"Yes")&gt;1),"Duplicate Active Criteria",IF([@Active]="","Missing Active Setting",IF(OR([@[Minimum GPA]]="",[@[Minimum Prerequisite Credits]]=""),"Missing Threshold",IF(AND([@[Test Required]]="Yes",[@[Minimum Test Score]]=""),"Missing Test Score",IF(AND([@[Test Required]]="No",[@[Minimum Test Score]]&lt;&gt;""),"Remove Test Score",IF(AND([@[Test Required]]="No",[@[Test Waiver Allowed]]="Yes"),"Waiver Not Applicable","OK"))))))))</f>
        <v/>
      </c>
    </row>
    <row r="100" ht="25" customHeight="1">
      <c r="A100" s="11">
        <f>IF(OR([@Program]="",[@[Entry Term]]=""),"",[@Program]&amp;"|"&amp;[@[Entry Term]])</f>
        <v/>
      </c>
      <c r="B100" s="21" t="n"/>
      <c r="C100" s="21" t="n"/>
      <c r="D100" s="21" t="n"/>
      <c r="E100" s="22" t="n"/>
      <c r="F100" s="21" t="n"/>
      <c r="G100" s="21" t="n"/>
      <c r="H100" s="37" t="n"/>
      <c r="I100" s="21" t="n"/>
      <c r="J100" s="21" t="n"/>
      <c r="K100" s="21" t="n"/>
      <c r="L100" s="21" t="n"/>
      <c r="M100" s="11">
        <f>IF(COUNTA([@Active]:[@[Transcript Required]])=0,"",IF(OR([@Program]="",[@[Entry Term]]=""),"Missing Program or Entry Term",IF(AND([@Active]="Yes",COUNTIFS(tblCriteria[Criteria Key],[@[Criteria Key]],tblCriteria[Active],"Yes")&gt;1),"Duplicate Active Criteria",IF([@Active]="","Missing Active Setting",IF(OR([@[Minimum GPA]]="",[@[Minimum Prerequisite Credits]]=""),"Missing Threshold",IF(AND([@[Test Required]]="Yes",[@[Minimum Test Score]]=""),"Missing Test Score",IF(AND([@[Test Required]]="No",[@[Minimum Test Score]]&lt;&gt;""),"Remove Test Score",IF(AND([@[Test Required]]="No",[@[Test Waiver Allowed]]="Yes"),"Waiver Not Applicable","OK"))))))))</f>
        <v/>
      </c>
    </row>
    <row r="101" ht="25" customHeight="1">
      <c r="A101" s="11">
        <f>IF(OR([@Program]="",[@[Entry Term]]=""),"",[@Program]&amp;"|"&amp;[@[Entry Term]])</f>
        <v/>
      </c>
      <c r="B101" s="21" t="n"/>
      <c r="C101" s="21" t="n"/>
      <c r="D101" s="21" t="n"/>
      <c r="E101" s="22" t="n"/>
      <c r="F101" s="21" t="n"/>
      <c r="G101" s="21" t="n"/>
      <c r="H101" s="37" t="n"/>
      <c r="I101" s="21" t="n"/>
      <c r="J101" s="21" t="n"/>
      <c r="K101" s="21" t="n"/>
      <c r="L101" s="21" t="n"/>
      <c r="M101" s="11">
        <f>IF(COUNTA([@Active]:[@[Transcript Required]])=0,"",IF(OR([@Program]="",[@[Entry Term]]=""),"Missing Program or Entry Term",IF(AND([@Active]="Yes",COUNTIFS(tblCriteria[Criteria Key],[@[Criteria Key]],tblCriteria[Active],"Yes")&gt;1),"Duplicate Active Criteria",IF([@Active]="","Missing Active Setting",IF(OR([@[Minimum GPA]]="",[@[Minimum Prerequisite Credits]]=""),"Missing Threshold",IF(AND([@[Test Required]]="Yes",[@[Minimum Test Score]]=""),"Missing Test Score",IF(AND([@[Test Required]]="No",[@[Minimum Test Score]]&lt;&gt;""),"Remove Test Score",IF(AND([@[Test Required]]="No",[@[Test Waiver Allowed]]="Yes"),"Waiver Not Applicable","OK"))))))))</f>
        <v/>
      </c>
    </row>
  </sheetData>
  <autoFilter ref="A4:M101"/>
  <mergeCells count="2">
    <mergeCell ref="A2:M2"/>
    <mergeCell ref="A1:M1"/>
  </mergeCells>
  <conditionalFormatting sqref="M5:M101">
    <cfRule type="expression" priority="1" dxfId="1">
      <formula>M5="OK"</formula>
    </cfRule>
    <cfRule type="expression" priority="2" dxfId="0">
      <formula>AND(M5&lt;&gt;"",M5&lt;&gt;"OK")</formula>
    </cfRule>
  </conditionalFormatting>
  <conditionalFormatting sqref="B5:B101">
    <cfRule type="expression" priority="3" dxfId="1">
      <formula>B5="Yes"</formula>
    </cfRule>
    <cfRule type="expression" priority="4" dxfId="4">
      <formula>B5="No"</formula>
    </cfRule>
  </conditionalFormatting>
  <conditionalFormatting sqref="H5:H101">
    <cfRule type="expression" priority="5" dxfId="2">
      <formula>AND($G5="Yes",$H5="")</formula>
    </cfRule>
    <cfRule type="expression" priority="6" dxfId="6">
      <formula>AND($G5="No",$H5&lt;&gt;"")</formula>
    </cfRule>
  </conditionalFormatting>
  <dataValidations count="11">
    <dataValidation sqref="B5:B101" showDropDown="0" showInputMessage="1" showErrorMessage="1" allowBlank="0" errorTitle="Invalid Selection" error="Select a value from the Active list." promptTitle="Active" prompt="Choose a value from the dropdown list." type="list">
      <formula1>"Yes,No"</formula1>
    </dataValidation>
    <dataValidation sqref="C5:C101" showDropDown="0" showInputMessage="1" showErrorMessage="1" allowBlank="0" errorTitle="Invalid Selection" error="Select a value from the Program list." promptTitle="Program" prompt="Choose a value from the dropdown list." type="list">
      <formula1>"Applied Data Analytics Certificate,Business Operations Diploma,Health Services Administration Certificate,Instructional Design Certificate"</formula1>
    </dataValidation>
    <dataValidation sqref="D5:D101" showDropDown="0" showInputMessage="1" showErrorMessage="1" allowBlank="0" errorTitle="Invalid Selection" error="Select a value from the Entry Term list." promptTitle="Entry Term" prompt="Choose a value from the dropdown list." type="list">
      <formula1>"Fall 2026,Spring 2027"</formula1>
    </dataValidation>
    <dataValidation sqref="E5:E101" showDropDown="0" showInputMessage="0" showErrorMessage="1" allowBlank="0" errorTitle="Invalid Value" error="Enter a valid GPA from 0.00 through 4.00." type="decimal" operator="between">
      <formula1>0</formula1>
      <formula2>4</formula2>
    </dataValidation>
    <dataValidation sqref="F5:F101" showDropDown="0" showInputMessage="0" showErrorMessage="1" allowBlank="0" errorTitle="Invalid Value" error="Enter a valid whole number from 0 through 120." type="whole" operator="between">
      <formula1>0</formula1>
      <formula2>120</formula2>
    </dataValidation>
    <dataValidation sqref="G5:G101" showDropDown="0" showInputMessage="1" showErrorMessage="1" allowBlank="0" errorTitle="Invalid Selection" error="Select a value from the Test Required list." promptTitle="Test Required" prompt="Choose a value from the dropdown list." type="list">
      <formula1>"Yes,No"</formula1>
    </dataValidation>
    <dataValidation sqref="H5:H101" showDropDown="0" showInputMessage="0" showErrorMessage="1" allowBlank="0" errorTitle="Invalid Value" error="Enter a valid test score from 0 through 100." type="decimal" operator="between">
      <formula1>0</formula1>
      <formula2>100</formula2>
    </dataValidation>
    <dataValidation sqref="I5:I101" showDropDown="0" showInputMessage="1" showErrorMessage="1" allowBlank="0" errorTitle="Invalid Selection" error="Select a value from the Test Waiver Allowed list." promptTitle="Test Waiver Allowed" prompt="Choose a value from the dropdown list." type="list">
      <formula1>"Yes,No"</formula1>
    </dataValidation>
    <dataValidation sqref="J5:J101" showDropDown="0" showInputMessage="1" showErrorMessage="1" allowBlank="0" errorTitle="Invalid Selection" error="Select a value from the Essay Required list." promptTitle="Essay Required" prompt="Choose a value from the dropdown list." type="list">
      <formula1>"Yes,No"</formula1>
    </dataValidation>
    <dataValidation sqref="K5:K101" showDropDown="0" showInputMessage="0" showErrorMessage="1" allowBlank="0" errorTitle="Invalid Value" error="Enter a valid reference count from 0 through 5." type="whole" operator="between">
      <formula1>0</formula1>
      <formula2>5</formula2>
    </dataValidation>
    <dataValidation sqref="L5:L101" showDropDown="0" showInputMessage="1" showErrorMessage="1" allowBlank="0" errorTitle="Invalid Selection" error="Select a value from the Transcript Required list." promptTitle="Transcript Required" prompt="Choose a value from the dropdown list." type="list">
      <formula1>"Yes,No"</formula1>
    </dataValidation>
  </dataValidations>
  <pageMargins left="0.75" right="0.75" top="1" bottom="1" header="0.5" footer="0.5"/>
  <pageSetup orientation="landscape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58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82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 ht="29" customHeight="1">
      <c r="A1" s="1" t="inlineStr">
        <is>
          <t>Instructions</t>
        </is>
      </c>
    </row>
    <row r="2" ht="22" customHeight="1">
      <c r="A2" s="2" t="inlineStr">
        <is>
          <t>Admissions Eligibility Review Matrix</t>
        </is>
      </c>
    </row>
    <row r="3">
      <c r="A3" s="24" t="inlineStr">
        <is>
          <t>Northstar Learning Institute — fictional training operations example</t>
        </is>
      </c>
    </row>
    <row r="5" ht="22" customHeight="1">
      <c r="A5" s="25" t="inlineStr">
        <is>
          <t>Recommended Workflow</t>
        </is>
      </c>
      <c r="B5" s="38" t="n"/>
      <c r="C5" s="38" t="n"/>
      <c r="D5" s="38" t="n"/>
      <c r="E5" s="38" t="n"/>
      <c r="F5" s="38" t="n"/>
      <c r="G5" s="38" t="n"/>
      <c r="H5" s="39" t="n"/>
    </row>
    <row r="6" ht="20" customHeight="1">
      <c r="A6" s="26" t="inlineStr">
        <is>
          <t>1. Review the active thresholds on Criteria Setup.</t>
        </is>
      </c>
    </row>
    <row r="7" ht="20" customHeight="1">
      <c r="A7" s="26" t="inlineStr">
        <is>
          <t>2. Enter one application per row on Eligibility Review.</t>
        </is>
      </c>
    </row>
    <row r="8" ht="20" customHeight="1">
      <c r="A8" s="26" t="inlineStr">
        <is>
          <t>3. Use a non-identifying Application ID and optional applicant alias.</t>
        </is>
      </c>
    </row>
    <row r="9" ht="20" customHeight="1">
      <c r="A9" s="26" t="inlineStr">
        <is>
          <t>4. Complete the evidence fields supported by the application file.</t>
        </is>
      </c>
    </row>
    <row r="10" ht="20" customHeight="1">
      <c r="A10" s="26" t="inlineStr">
        <is>
          <t>5. Review each requirement check and the calculated Eligibility Result.</t>
        </is>
      </c>
    </row>
    <row r="11" ht="20" customHeight="1">
      <c r="A11" s="26" t="inlineStr">
        <is>
          <t>6. Resolve red and yellow alerts.</t>
        </is>
      </c>
    </row>
    <row r="12" ht="20" customHeight="1">
      <c r="A12" s="26" t="inlineStr">
        <is>
          <t>7. Enter a short Reviewer Note when useful.</t>
        </is>
      </c>
    </row>
    <row r="13" ht="20" customHeight="1">
      <c r="A13" s="26" t="inlineStr">
        <is>
          <t>8. Enter Last Reviewed Date when a review is completed.</t>
        </is>
      </c>
    </row>
    <row r="14" ht="20" customHeight="1">
      <c r="A14" s="26" t="inlineStr">
        <is>
          <t>9. Use Dashboard totals to monitor workload and exceptions.</t>
        </is>
      </c>
    </row>
    <row r="16" ht="22" customHeight="1">
      <c r="A16" s="25" t="inlineStr">
        <is>
          <t>Result Definitions</t>
        </is>
      </c>
      <c r="B16" s="38" t="n"/>
      <c r="C16" s="38" t="n"/>
      <c r="D16" s="38" t="n"/>
      <c r="E16" s="38" t="n"/>
      <c r="F16" s="38" t="n"/>
      <c r="G16" s="38" t="n"/>
      <c r="H16" s="39" t="n"/>
    </row>
    <row r="17">
      <c r="A17" s="27" t="inlineStr">
        <is>
          <t>Result</t>
        </is>
      </c>
      <c r="B17" s="27" t="inlineStr">
        <is>
          <t>Meaning</t>
        </is>
      </c>
    </row>
    <row r="18">
      <c r="A18" s="10" t="inlineStr">
        <is>
          <t>Eligible</t>
        </is>
      </c>
      <c r="B18" s="28" t="inlineStr">
        <is>
          <t>All applicable matrix requirements are met.</t>
        </is>
      </c>
    </row>
    <row r="19">
      <c r="A19" s="10" t="inlineStr">
        <is>
          <t>Not Eligible</t>
        </is>
      </c>
      <c r="B19" s="28" t="inlineStr">
        <is>
          <t>At least one scored or threshold requirement is not met.</t>
        </is>
      </c>
    </row>
    <row r="20">
      <c r="A20" s="10" t="inlineStr">
        <is>
          <t>Incomplete</t>
        </is>
      </c>
      <c r="B20" s="28" t="inlineStr">
        <is>
          <t>No requirement has failed, but one or more required items are pending.</t>
        </is>
      </c>
    </row>
    <row r="21">
      <c r="A21" s="10" t="inlineStr">
        <is>
          <t>Needs Data</t>
        </is>
      </c>
      <c r="B21" s="28" t="inlineStr">
        <is>
          <t>Core row information is missing, criteria are unavailable, or the Application ID is duplicated.</t>
        </is>
      </c>
    </row>
    <row r="22">
      <c r="A22" s="29" t="inlineStr">
        <is>
          <t>Eligibility Result is a preliminary matrix outcome and is not a final admission decision.</t>
        </is>
      </c>
    </row>
    <row r="24" ht="22" customHeight="1">
      <c r="A24" s="25" t="inlineStr">
        <is>
          <t>Requirement Check Definitions</t>
        </is>
      </c>
      <c r="B24" s="38" t="n"/>
      <c r="C24" s="38" t="n"/>
      <c r="D24" s="38" t="n"/>
      <c r="E24" s="38" t="n"/>
      <c r="F24" s="38" t="n"/>
      <c r="G24" s="38" t="n"/>
      <c r="H24" s="39" t="n"/>
    </row>
    <row r="25">
      <c r="A25" s="27" t="inlineStr">
        <is>
          <t>Check value</t>
        </is>
      </c>
      <c r="B25" s="27" t="inlineStr">
        <is>
          <t>Meaning</t>
        </is>
      </c>
    </row>
    <row r="26">
      <c r="A26" s="10" t="inlineStr">
        <is>
          <t>Met</t>
        </is>
      </c>
      <c r="B26" s="28" t="inlineStr">
        <is>
          <t>The entered evidence satisfies the applicable criterion.</t>
        </is>
      </c>
    </row>
    <row r="27">
      <c r="A27" s="10" t="inlineStr">
        <is>
          <t>Not Met</t>
        </is>
      </c>
      <c r="B27" s="28" t="inlineStr">
        <is>
          <t>The entered evidence does not satisfy the applicable criterion.</t>
        </is>
      </c>
    </row>
    <row r="28">
      <c r="A28" s="10" t="inlineStr">
        <is>
          <t>Pending</t>
        </is>
      </c>
      <c r="B28" s="28" t="inlineStr">
        <is>
          <t>Required evidence is missing or incomplete.</t>
        </is>
      </c>
    </row>
    <row r="29">
      <c r="A29" s="10" t="inlineStr">
        <is>
          <t>Not Required</t>
        </is>
      </c>
      <c r="B29" s="28" t="inlineStr">
        <is>
          <t>The matching criteria row does not require this item.</t>
        </is>
      </c>
    </row>
    <row r="30">
      <c r="A30" s="10" t="inlineStr">
        <is>
          <t>Not Evaluated</t>
        </is>
      </c>
      <c r="B30" s="28" t="inlineStr">
        <is>
          <t>The row cannot be evaluated because a data or criteria issue exists.</t>
        </is>
      </c>
    </row>
    <row r="32" ht="22" customHeight="1">
      <c r="A32" s="25" t="inlineStr">
        <is>
          <t>Data-Entry Guidance</t>
        </is>
      </c>
      <c r="B32" s="38" t="n"/>
      <c r="C32" s="38" t="n"/>
      <c r="D32" s="38" t="n"/>
      <c r="E32" s="38" t="n"/>
      <c r="F32" s="38" t="n"/>
      <c r="G32" s="38" t="n"/>
      <c r="H32" s="39" t="n"/>
    </row>
    <row r="33" ht="20" customHeight="1">
      <c r="A33" s="30" t="inlineStr">
        <is>
          <t>• Use aliases instead of full applicant names.</t>
        </is>
      </c>
    </row>
    <row r="34" ht="29" customHeight="1">
      <c r="A34" s="30" t="inlineStr">
        <is>
          <t>• Do not enter birth dates, Social Security numbers, home addresses, financial account information, medical information, or demographic characteristics.</t>
        </is>
      </c>
    </row>
    <row r="35" ht="20" customHeight="1">
      <c r="A35" s="30" t="inlineStr">
        <is>
          <t>• Use mm/dd/yyyy for all displayed dates.</t>
        </is>
      </c>
    </row>
    <row r="36" ht="20" customHeight="1">
      <c r="A36" s="30" t="inlineStr">
        <is>
          <t>• Do not overwrite formula columns.</t>
        </is>
      </c>
    </row>
    <row r="37" ht="20" customHeight="1">
      <c r="A37" s="30" t="inlineStr">
        <is>
          <t>• Keep reviewer notes concise and operational.</t>
        </is>
      </c>
    </row>
    <row r="38" ht="20" customHeight="1">
      <c r="A38" s="30" t="inlineStr">
        <is>
          <t>• Add or deactivate criteria only on Criteria Setup.</t>
        </is>
      </c>
    </row>
    <row r="39" ht="20" customHeight="1">
      <c r="A39" s="30" t="inlineStr">
        <is>
          <t>• Maintain exactly one active criteria row for each Program and Entry Term combination.</t>
        </is>
      </c>
    </row>
    <row r="40" ht="20" customHeight="1">
      <c r="A40" s="30" t="inlineStr">
        <is>
          <t>• A test waiver counts as met only when the matching criteria row allows a waiver.</t>
        </is>
      </c>
    </row>
    <row r="41" ht="20" customHeight="1">
      <c r="A41" s="30" t="inlineStr">
        <is>
          <t>• References below the required count remain incomplete rather than becoming an automatic failure.</t>
        </is>
      </c>
    </row>
    <row r="43" ht="22" customHeight="1">
      <c r="A43" s="25" t="inlineStr">
        <is>
          <t>Review Checks</t>
        </is>
      </c>
      <c r="B43" s="38" t="n"/>
      <c r="C43" s="38" t="n"/>
      <c r="D43" s="38" t="n"/>
      <c r="E43" s="38" t="n"/>
      <c r="F43" s="38" t="n"/>
      <c r="G43" s="38" t="n"/>
      <c r="H43" s="39" t="n"/>
    </row>
    <row r="44" ht="22" customHeight="1">
      <c r="A44" s="30" t="inlineStr">
        <is>
          <t>☐ Confirm there are no duplicate Application IDs.</t>
        </is>
      </c>
    </row>
    <row r="45" ht="22" customHeight="1">
      <c r="A45" s="30" t="inlineStr">
        <is>
          <t>☐ Confirm every used application row has a Program, Entry Term, and Submitted Date.</t>
        </is>
      </c>
    </row>
    <row r="46" ht="22" customHeight="1">
      <c r="A46" s="30" t="inlineStr">
        <is>
          <t>☐ Confirm every used Program and Entry Term combination has exactly one active criteria row.</t>
        </is>
      </c>
    </row>
    <row r="47" ht="22" customHeight="1">
      <c r="A47" s="30" t="inlineStr">
        <is>
          <t>☐ Confirm active criteria rows show OK in Setup Check.</t>
        </is>
      </c>
    </row>
    <row r="48" ht="22" customHeight="1">
      <c r="A48" s="30" t="inlineStr">
        <is>
          <t>☐ Investigate applications open for more than 14 days.</t>
        </is>
      </c>
    </row>
    <row r="49" ht="22" customHeight="1">
      <c r="A49" s="30" t="inlineStr">
        <is>
          <t>☐ Confirm Eligible and Not Eligible rows have a Last Reviewed Date.</t>
        </is>
      </c>
    </row>
    <row r="50" ht="22" customHeight="1">
      <c r="A50" s="30" t="inlineStr">
        <is>
          <t>☐ Check for a test score entered without a Submitted test status.</t>
        </is>
      </c>
    </row>
    <row r="51" ht="22" customHeight="1">
      <c r="A51" s="30" t="inlineStr">
        <is>
          <t>☐ Confirm blank prepared rows do not display outcomes or affect Dashboard counts.</t>
        </is>
      </c>
    </row>
    <row r="53" ht="22" customHeight="1">
      <c r="A53" s="25" t="inlineStr">
        <is>
          <t>Color Key</t>
        </is>
      </c>
      <c r="B53" s="38" t="n"/>
      <c r="C53" s="38" t="n"/>
      <c r="D53" s="38" t="n"/>
      <c r="E53" s="38" t="n"/>
      <c r="F53" s="38" t="n"/>
      <c r="G53" s="38" t="n"/>
      <c r="H53" s="39" t="n"/>
    </row>
    <row r="54">
      <c r="A54" s="31" t="inlineStr">
        <is>
          <t>Green</t>
        </is>
      </c>
      <c r="B54" s="10" t="inlineStr">
        <is>
          <t>Met, eligible, or valid.</t>
        </is>
      </c>
    </row>
    <row r="55">
      <c r="A55" s="32" t="inlineStr">
        <is>
          <t>Yellow</t>
        </is>
      </c>
      <c r="B55" s="10" t="inlineStr">
        <is>
          <t>Pending, incomplete, or attention needed.</t>
        </is>
      </c>
    </row>
    <row r="56">
      <c r="A56" s="33" t="inlineStr">
        <is>
          <t>Red</t>
        </is>
      </c>
      <c r="B56" s="10" t="inlineStr">
        <is>
          <t>Failed requirement or data issue.</t>
        </is>
      </c>
    </row>
    <row r="57">
      <c r="A57" s="34" t="inlineStr">
        <is>
          <t>Gray or blue</t>
        </is>
      </c>
      <c r="B57" s="10" t="inlineStr">
        <is>
          <t>Formula, informational, or not required.</t>
        </is>
      </c>
    </row>
    <row r="58">
      <c r="A58" s="35" t="inlineStr">
        <is>
          <t>Pale yellow input cells</t>
        </is>
      </c>
      <c r="B58" s="10" t="inlineStr">
        <is>
          <t>Editable by the user.</t>
        </is>
      </c>
    </row>
  </sheetData>
  <mergeCells count="36">
    <mergeCell ref="A9:H9"/>
    <mergeCell ref="A48:H48"/>
    <mergeCell ref="A39:H39"/>
    <mergeCell ref="A24:H24"/>
    <mergeCell ref="A51:H51"/>
    <mergeCell ref="A36:H36"/>
    <mergeCell ref="A11:H11"/>
    <mergeCell ref="A49:H49"/>
    <mergeCell ref="A1:H1"/>
    <mergeCell ref="A45:H45"/>
    <mergeCell ref="A6:H6"/>
    <mergeCell ref="A7:H7"/>
    <mergeCell ref="A16:H16"/>
    <mergeCell ref="A41:H41"/>
    <mergeCell ref="A37:H37"/>
    <mergeCell ref="A46:H46"/>
    <mergeCell ref="A12:H12"/>
    <mergeCell ref="A50:H50"/>
    <mergeCell ref="A3:H3"/>
    <mergeCell ref="A2:H2"/>
    <mergeCell ref="A33:H33"/>
    <mergeCell ref="A14:H14"/>
    <mergeCell ref="A47:H47"/>
    <mergeCell ref="A5:H5"/>
    <mergeCell ref="A32:H32"/>
    <mergeCell ref="A8:H8"/>
    <mergeCell ref="A22:H22"/>
    <mergeCell ref="A40:H40"/>
    <mergeCell ref="A53:H53"/>
    <mergeCell ref="A35:H35"/>
    <mergeCell ref="A43:H43"/>
    <mergeCell ref="A38:H38"/>
    <mergeCell ref="A10:H10"/>
    <mergeCell ref="A13:H13"/>
    <mergeCell ref="A44:H44"/>
    <mergeCell ref="A34:H3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2026-09-06T01:14:13Z</dcterms:created>
  <dcterms:modified xmlns:dcterms="http://purl.org/dc/terms/" xmlns:xsi="http://www.w3.org/2001/XMLSchema-instance" xsi:type="dcterms:W3CDTF">2026-09-06T01:14:14+00:00Z</dcterms:modified>
</cp:coreProperties>
</file>