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worksheets/sheet4.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shboard" sheetId="1" state="visible" r:id="rId1"/>
    <sheet xmlns:r="http://schemas.openxmlformats.org/officeDocument/2006/relationships" name="Code Matrix" sheetId="2" state="visible" r:id="rId2"/>
    <sheet xmlns:r="http://schemas.openxmlformats.org/officeDocument/2006/relationships" name="Validation Lists" sheetId="3" state="visible" r:id="rId3"/>
    <sheet xmlns:r="http://schemas.openxmlformats.org/officeDocument/2006/relationships" name="Instructions" sheetId="4" state="visible" r:id="rId4"/>
  </sheets>
  <definedNames>
    <definedName name="_xlnm.Print_Area" localSheetId="0">'Dashboard'!$A$1:$H$40</definedName>
    <definedName name="_xlnm._FilterDatabase" localSheetId="1" hidden="1">'Code Matrix'!$A$4:$X$104</definedName>
  </definedNames>
  <calcPr calcId="124519" calcMode="auto" fullCalcOnLoad="1" forceFullCalc="1"/>
</workbook>
</file>

<file path=xl/styles.xml><?xml version="1.0" encoding="utf-8"?>
<styleSheet xmlns="http://schemas.openxmlformats.org/spreadsheetml/2006/main">
  <numFmts count="1">
    <numFmt numFmtId="164" formatCode="mm/dd/yyyy"/>
  </numFmts>
  <fonts count="10">
    <font>
      <name val="Calibri"/>
      <family val="2"/>
      <color theme="1"/>
      <sz val="11"/>
      <scheme val="minor"/>
    </font>
    <font>
      <name val="Aptos"/>
      <b val="1"/>
      <color rgb="00FFFFFF"/>
      <sz val="16"/>
    </font>
    <font>
      <name val="Aptos"/>
      <i val="1"/>
      <color rgb="00FFFFFF"/>
      <sz val="11"/>
    </font>
    <font>
      <name val="Aptos"/>
      <b val="1"/>
      <color rgb="00FFFFFF"/>
      <sz val="11"/>
    </font>
    <font>
      <name val="Aptos"/>
      <color rgb="0024363B"/>
      <sz val="11"/>
    </font>
    <font>
      <name val="Aptos"/>
      <b val="1"/>
      <color rgb="0024363B"/>
      <sz val="12"/>
    </font>
    <font>
      <name val="Aptos"/>
      <b val="1"/>
      <color rgb="0024363B"/>
      <sz val="11"/>
    </font>
    <font>
      <name val="Aptos"/>
      <b val="1"/>
      <color rgb="00183B4E"/>
      <sz val="18"/>
    </font>
    <font>
      <name val="Aptos"/>
      <color rgb="0024363B"/>
      <sz val="9"/>
    </font>
    <font>
      <name val="Aptos"/>
      <b val="1"/>
      <color rgb="00FFFFFF"/>
      <sz val="12"/>
    </font>
  </fonts>
  <fills count="8">
    <fill>
      <patternFill/>
    </fill>
    <fill>
      <patternFill patternType="gray125"/>
    </fill>
    <fill>
      <patternFill patternType="solid">
        <fgColor rgb="00183B4E"/>
      </patternFill>
    </fill>
    <fill>
      <patternFill patternType="solid">
        <fgColor rgb="002F6F73"/>
      </patternFill>
    </fill>
    <fill>
      <patternFill patternType="solid">
        <fgColor rgb="00FFF1C9"/>
      </patternFill>
    </fill>
    <fill>
      <patternFill patternType="solid">
        <fgColor rgb="00FFFFFF"/>
      </patternFill>
    </fill>
    <fill>
      <patternFill patternType="solid">
        <fgColor rgb="00F3F7F6"/>
      </patternFill>
    </fill>
    <fill>
      <patternFill patternType="solid">
        <fgColor rgb="00E7ECEE"/>
      </patternFill>
    </fill>
  </fills>
  <borders count="2">
    <border>
      <left/>
      <right/>
      <top/>
      <bottom/>
      <diagonal/>
    </border>
    <border>
      <left style="thin">
        <color rgb="00C9D7D9"/>
      </left>
      <right style="thin">
        <color rgb="00C9D7D9"/>
      </right>
      <top style="thin">
        <color rgb="00C9D7D9"/>
      </top>
      <bottom style="thin">
        <color rgb="00C9D7D9"/>
      </bottom>
    </border>
  </borders>
  <cellStyleXfs count="1">
    <xf numFmtId="0" fontId="0" fillId="0" borderId="0"/>
  </cellStyleXfs>
  <cellXfs count="27">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vertical="center"/>
    </xf>
    <xf numFmtId="0" fontId="3" fillId="3" borderId="1" applyAlignment="1" pivotButton="0" quotePrefix="0" xfId="0">
      <alignment horizontal="center" vertical="center"/>
    </xf>
    <xf numFmtId="164" fontId="4" fillId="4" borderId="1" applyAlignment="1" pivotButton="0" quotePrefix="0" xfId="0">
      <alignment horizontal="center" vertical="center"/>
    </xf>
    <xf numFmtId="0" fontId="5" fillId="0" borderId="1" applyAlignment="1" pivotButton="0" quotePrefix="0" xfId="0">
      <alignment horizontal="center" vertical="center"/>
    </xf>
    <xf numFmtId="0" fontId="6" fillId="5" borderId="1" applyAlignment="1" pivotButton="0" quotePrefix="0" xfId="0">
      <alignment horizontal="center" vertical="center"/>
    </xf>
    <xf numFmtId="0" fontId="0" fillId="5" borderId="1" applyAlignment="1" pivotButton="0" quotePrefix="0" xfId="0">
      <alignment horizontal="center" vertical="center"/>
    </xf>
    <xf numFmtId="1" fontId="7" fillId="5" borderId="1" applyAlignment="1" pivotButton="0" quotePrefix="0" xfId="0">
      <alignment horizontal="center" vertical="center"/>
    </xf>
    <xf numFmtId="0" fontId="3" fillId="2" borderId="1" applyAlignment="1" pivotButton="0" quotePrefix="0" xfId="0">
      <alignment horizontal="center" vertical="center"/>
    </xf>
    <xf numFmtId="0" fontId="4" fillId="6" borderId="1" applyAlignment="1" pivotButton="0" quotePrefix="0" xfId="0">
      <alignment vertical="center" wrapText="1"/>
    </xf>
    <xf numFmtId="0" fontId="4" fillId="0" borderId="1" applyAlignment="1" pivotButton="0" quotePrefix="0" xfId="0">
      <alignment vertical="center" wrapText="1"/>
    </xf>
    <xf numFmtId="0" fontId="6" fillId="7" borderId="1" applyAlignment="1" pivotButton="0" quotePrefix="0" xfId="0">
      <alignment vertical="center" wrapText="1"/>
    </xf>
    <xf numFmtId="0" fontId="8" fillId="6" borderId="1" applyAlignment="1" pivotButton="0" quotePrefix="0" xfId="0">
      <alignment horizontal="left" vertical="center" wrapText="1"/>
    </xf>
    <xf numFmtId="0" fontId="3" fillId="2" borderId="1" applyAlignment="1" pivotButton="0" quotePrefix="0" xfId="0">
      <alignment horizontal="center" vertical="center" wrapText="1"/>
    </xf>
    <xf numFmtId="0" fontId="4" fillId="4" borderId="1" applyAlignment="1" pivotButton="0" quotePrefix="0" xfId="0">
      <alignment horizontal="left" vertical="top"/>
    </xf>
    <xf numFmtId="0" fontId="4" fillId="4" borderId="1" applyAlignment="1" pivotButton="0" quotePrefix="0" xfId="0">
      <alignment horizontal="left" vertical="top" wrapText="1"/>
    </xf>
    <xf numFmtId="9" fontId="4" fillId="4" borderId="1" applyAlignment="1" pivotButton="0" quotePrefix="0" xfId="0">
      <alignment horizontal="left" vertical="top"/>
    </xf>
    <xf numFmtId="1" fontId="4" fillId="4" borderId="1" applyAlignment="1" pivotButton="0" quotePrefix="0" xfId="0">
      <alignment horizontal="left" vertical="top"/>
    </xf>
    <xf numFmtId="164" fontId="4" fillId="4" borderId="1" applyAlignment="1" pivotButton="0" quotePrefix="0" xfId="0">
      <alignment horizontal="left" vertical="top"/>
    </xf>
    <xf numFmtId="0" fontId="4" fillId="7" borderId="1" applyAlignment="1" pivotButton="0" quotePrefix="0" xfId="0">
      <alignment horizontal="left" vertical="top" wrapText="1"/>
    </xf>
    <xf numFmtId="164" fontId="4" fillId="7" borderId="1" applyAlignment="1" pivotButton="0" quotePrefix="0" xfId="0">
      <alignment horizontal="left" vertical="top" wrapText="1"/>
    </xf>
    <xf numFmtId="0" fontId="9" fillId="3" borderId="0" applyAlignment="1" pivotButton="0" quotePrefix="0" xfId="0">
      <alignment horizontal="left" vertical="top"/>
    </xf>
    <xf numFmtId="0" fontId="4" fillId="5" borderId="1" applyAlignment="1" pivotButton="0" quotePrefix="0" xfId="0">
      <alignment horizontal="left" vertical="top" wrapText="1"/>
    </xf>
    <xf numFmtId="164" fontId="4" fillId="4" borderId="1" applyAlignment="1" pivotButton="0" quotePrefix="0" xfId="0">
      <alignment horizontal="center" vertical="center"/>
    </xf>
    <xf numFmtId="164" fontId="4" fillId="4" borderId="1" applyAlignment="1" pivotButton="0" quotePrefix="0" xfId="0">
      <alignment horizontal="left" vertical="top"/>
    </xf>
    <xf numFmtId="164" fontId="4" fillId="7" borderId="1" applyAlignment="1" pivotButton="0" quotePrefix="0" xfId="0">
      <alignment horizontal="left" vertical="top" wrapText="1"/>
    </xf>
  </cellXfs>
  <cellStyles count="1">
    <cellStyle name="Normal" xfId="0" builtinId="0" hidden="0"/>
  </cellStyles>
  <dxfs count="9">
    <dxf>
      <font>
        <name val="Aptos"/>
        <b val="1"/>
        <color rgb="001F5A40"/>
        <sz val="11"/>
      </font>
      <fill>
        <patternFill patternType="solid">
          <fgColor rgb="00DDEFE6"/>
        </patternFill>
      </fill>
    </dxf>
    <dxf>
      <font>
        <name val="Aptos"/>
        <b val="1"/>
        <color rgb="008A2F27"/>
        <sz val="11"/>
      </font>
      <fill>
        <patternFill patternType="solid">
          <fgColor rgb="00FFF2CC"/>
        </patternFill>
      </fill>
    </dxf>
    <dxf>
      <font>
        <name val="Aptos"/>
        <color rgb="001F5A40"/>
        <sz val="11"/>
      </font>
      <fill>
        <patternFill patternType="solid">
          <fgColor rgb="00DDEFE6"/>
        </patternFill>
      </fill>
    </dxf>
    <dxf>
      <font>
        <name val="Aptos"/>
        <color rgb="008A2F27"/>
        <sz val="11"/>
      </font>
      <fill>
        <patternFill patternType="solid">
          <fgColor rgb="00F8D7D3"/>
        </patternFill>
      </fill>
    </dxf>
    <dxf>
      <font>
        <name val="Aptos"/>
        <color rgb="007A5A00"/>
        <sz val="11"/>
      </font>
      <fill>
        <patternFill patternType="solid">
          <fgColor rgb="00FFF2CC"/>
        </patternFill>
      </fill>
    </dxf>
    <dxf>
      <font>
        <name val="Aptos"/>
        <color rgb="0024363B"/>
        <sz val="11"/>
      </font>
      <fill>
        <patternFill patternType="solid">
          <fgColor rgb="00DDEBF7"/>
        </patternFill>
      </fill>
    </dxf>
    <dxf>
      <font>
        <name val="Aptos"/>
        <color rgb="0024363B"/>
        <sz val="11"/>
      </font>
      <fill>
        <patternFill patternType="solid">
          <fgColor rgb="00D9D9D9"/>
        </patternFill>
      </fill>
    </dxf>
    <dxf>
      <font>
        <name val="Aptos"/>
        <b val="1"/>
        <color rgb="007A5A00"/>
        <sz val="11"/>
      </font>
      <fill>
        <patternFill patternType="solid">
          <fgColor rgb="00FFF2CC"/>
        </patternFill>
      </fill>
    </dxf>
    <dxf>
      <font>
        <name val="Aptos"/>
        <b val="1"/>
        <color rgb="008A2F27"/>
        <sz val="11"/>
      </font>
      <fill>
        <patternFill patternType="solid">
          <fgColor rgb="00F8D7D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Codes by Category</a:t>
            </a:r>
          </a:p>
        </rich>
      </tx>
    </title>
    <plotArea>
      <barChart>
        <barDir val="col"/>
        <grouping val="clustered"/>
        <ser>
          <idx val="0"/>
          <order val="0"/>
          <tx>
            <strRef>
              <f>'Dashboard'!B13</f>
            </strRef>
          </tx>
          <spPr>
            <a:solidFill xmlns:a="http://schemas.openxmlformats.org/drawingml/2006/main">
              <a:srgbClr val="2F6F73"/>
            </a:solidFill>
            <a:ln xmlns:a="http://schemas.openxmlformats.org/drawingml/2006/main">
              <a:solidFill>
                <a:srgbClr val="2F6F73"/>
              </a:solidFill>
              <a:prstDash val="solid"/>
            </a:ln>
          </spPr>
          <cat>
            <numRef>
              <f>'Dashboard'!$A$14:$A$19</f>
            </numRef>
          </cat>
          <val>
            <numRef>
              <f>'Dashboard'!$B$14:$B$19</f>
            </numRef>
          </val>
        </ser>
        <dLbls>
          <numFmt formatCode="0"/>
          <showVal val="1"/>
        </dLbls>
        <gapWidth val="150"/>
        <axId val="10"/>
        <axId val="100"/>
      </barChart>
      <catAx>
        <axId val="10"/>
        <scaling>
          <orientation val="minMax"/>
        </scaling>
        <axPos val="l"/>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Code Count</a:t>
                </a:r>
              </a:p>
            </rich>
          </tx>
        </title>
        <majorTickMark val="none"/>
        <minorTickMark val="none"/>
        <crossAx val="10"/>
      </valAx>
    </plotArea>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Configuration Review Results</a:t>
            </a:r>
          </a:p>
        </rich>
      </tx>
    </title>
    <plotArea>
      <doughnutChart>
        <varyColors val="1"/>
        <ser>
          <idx val="0"/>
          <order val="0"/>
          <tx>
            <strRef>
              <f>'Dashboard'!E13</f>
            </strRef>
          </tx>
          <spPr>
            <a:ln xmlns:a="http://schemas.openxmlformats.org/drawingml/2006/main">
              <a:prstDash val="solid"/>
            </a:ln>
          </spPr>
          <dPt>
            <idx val="0"/>
            <spPr>
              <a:solidFill xmlns:a="http://schemas.openxmlformats.org/drawingml/2006/main">
                <a:srgbClr val="2F7D5B"/>
              </a:solidFill>
              <a:ln xmlns:a="http://schemas.openxmlformats.org/drawingml/2006/main">
                <a:prstDash val="solid"/>
              </a:ln>
            </spPr>
          </dPt>
          <dPt>
            <idx val="1"/>
            <spPr>
              <a:solidFill xmlns:a="http://schemas.openxmlformats.org/drawingml/2006/main">
                <a:srgbClr val="D6A328"/>
              </a:solidFill>
              <a:ln xmlns:a="http://schemas.openxmlformats.org/drawingml/2006/main">
                <a:prstDash val="solid"/>
              </a:ln>
            </spPr>
          </dPt>
          <dPt>
            <idx val="2"/>
            <spPr>
              <a:solidFill xmlns:a="http://schemas.openxmlformats.org/drawingml/2006/main">
                <a:srgbClr val="B7473A"/>
              </a:solidFill>
              <a:ln xmlns:a="http://schemas.openxmlformats.org/drawingml/2006/main">
                <a:prstDash val="solid"/>
              </a:ln>
            </spPr>
          </dPt>
          <cat>
            <numRef>
              <f>'Dashboard'!$D$14:$D$16</f>
            </numRef>
          </cat>
          <val>
            <numRef>
              <f>'Dashboard'!$E$14:$E$16</f>
            </numRef>
          </val>
        </ser>
        <dLbls>
          <showVal val="1"/>
          <showCatName val="1"/>
          <showLeaderLines val="1"/>
        </dLbls>
        <firstSliceAng val="270"/>
        <holeSize val="55"/>
      </doughnutChart>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oneCellAnchor>
    <from>
      <col>0</col>
      <colOff>0</colOff>
      <row>21</row>
      <rowOff>0</rowOff>
    </from>
    <ext cx="4860000" cy="2592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4</col>
      <colOff>0</colOff>
      <row>21</row>
      <rowOff>0</rowOff>
    </from>
    <ext cx="4860000" cy="2592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tables/table1.xml><?xml version="1.0" encoding="utf-8"?>
<table xmlns="http://schemas.openxmlformats.org/spreadsheetml/2006/main" id="1" name="tblCodes" displayName="tblCodes" ref="A4:X104" headerRowCount="1">
  <autoFilter ref="A4:X104"/>
  <tableColumns count="24">
    <tableColumn id="1" name="Code ID"/>
    <tableColumn id="2" name="Display Name"/>
    <tableColumn id="3" name="Category"/>
    <tableColumn id="4" name="Scope Type"/>
    <tableColumn id="5" name="Scope Name"/>
    <tableColumn id="6" name="Status"/>
    <tableColumn id="7" name="Counts as Present"/>
    <tableColumn id="8" name="Counts as Absent"/>
    <tableColumn id="9" name="Excused"/>
    <tableColumn id="10" name="Instructional Credit %"/>
    <tableColumn id="11" name="Default Minutes"/>
    <tableColumn id="12" name="Requires Comment"/>
    <tableColumn id="13" name="Requires Approval"/>
    <tableColumn id="14" name="Effective Start"/>
    <tableColumn id="15" name="Effective End"/>
    <tableColumn id="16" name="Import Value"/>
    <tableColumn id="17" name="Sort Order"/>
    <tableColumn id="18" name="Notes"/>
    <tableColumn id="19" name="Configuration Key"/>
    <tableColumn id="20" name="Required Fields Check"/>
    <tableColumn id="21" name="Logic Check"/>
    <tableColumn id="22" name="Uniqueness Check"/>
    <tableColumn id="23" name="Date Status"/>
    <tableColumn id="24" name="Overall Review"/>
  </tableColumns>
  <tableStyleInfo name="TableStyleMedium2"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table" Target="/xl/tables/table1.xml" Id="rId1"/></Relationships>
</file>

<file path=xl/worksheets/sheet1.xml><?xml version="1.0" encoding="utf-8"?>
<worksheet xmlns="http://schemas.openxmlformats.org/spreadsheetml/2006/main">
  <sheetPr>
    <outlinePr summaryBelow="1" summaryRight="1"/>
    <pageSetUpPr fitToPage="1"/>
  </sheetPr>
  <dimension ref="A1:H101"/>
  <sheetViews>
    <sheetView showGridLines="0" workbookViewId="0">
      <pane ySplit="3" topLeftCell="A4" activePane="bottomLeft" state="frozen"/>
      <selection pane="bottomLeft" activeCell="A1" sqref="A1"/>
    </sheetView>
  </sheetViews>
  <sheetFormatPr baseColWidth="8" defaultRowHeight="15"/>
  <cols>
    <col width="18" customWidth="1" min="1" max="1"/>
    <col width="16" customWidth="1" min="2" max="2"/>
    <col width="18" customWidth="1" min="3" max="3"/>
    <col width="18" customWidth="1" min="4" max="4"/>
    <col width="18" customWidth="1" min="5" max="5"/>
    <col width="16" customWidth="1" min="6" max="6"/>
    <col width="18" customWidth="1" min="7" max="7"/>
    <col width="16" customWidth="1" min="8" max="8"/>
  </cols>
  <sheetData>
    <row r="1">
      <c r="A1" s="1" t="inlineStr">
        <is>
          <t>Attendance Code Configuration Dashboard</t>
        </is>
      </c>
      <c r="B1" s="1" t="n"/>
      <c r="C1" s="1" t="n"/>
      <c r="D1" s="1" t="n"/>
      <c r="E1" s="1" t="n"/>
      <c r="F1" s="1" t="n"/>
      <c r="G1" s="1" t="n"/>
      <c r="H1" s="1" t="n"/>
    </row>
    <row r="2">
      <c r="A2" s="2" t="inlineStr">
        <is>
          <t>Configuration readiness and effective-date overview</t>
        </is>
      </c>
      <c r="B2" s="2" t="n"/>
      <c r="C2" s="2" t="n"/>
      <c r="D2" s="2" t="n"/>
      <c r="E2" s="2" t="n"/>
      <c r="F2" s="2" t="n"/>
      <c r="G2" s="2" t="n"/>
      <c r="H2" s="2" t="n"/>
    </row>
    <row r="3">
      <c r="A3" s="3" t="inlineStr">
        <is>
          <t>As of Date</t>
        </is>
      </c>
      <c r="B3" s="24" t="n">
        <v>46272</v>
      </c>
      <c r="D3" s="3" t="inlineStr">
        <is>
          <t>Open Issues</t>
        </is>
      </c>
      <c r="E3" s="5">
        <f>COUNTIF(tblCodes[Overall Review],"Incomplete")+COUNTIF(tblCodes[Overall Review],"Review")</f>
        <v/>
      </c>
      <c r="F3" s="6">
        <f>IF(E3=0,"No open configuration issues.","Review "&amp;E3&amp;" code configuration issue"&amp;IF(E3=1,"","s")&amp;".")</f>
        <v/>
      </c>
      <c r="G3" s="7" t="n"/>
      <c r="H3" s="7" t="n"/>
    </row>
    <row r="4"/>
    <row r="5"/>
    <row r="6">
      <c r="A6" s="3" t="inlineStr">
        <is>
          <t>Configured Codes</t>
        </is>
      </c>
      <c r="C6" s="3" t="inlineStr">
        <is>
          <t>In Effect</t>
        </is>
      </c>
      <c r="E6" s="3" t="inlineStr">
        <is>
          <t>Ready</t>
        </is>
      </c>
      <c r="G6" s="3" t="inlineStr">
        <is>
          <t>Needs Attention</t>
        </is>
      </c>
    </row>
    <row r="7">
      <c r="A7" s="8">
        <f>COUNTIF(tblCodes[Code ID],"&lt;&gt;")</f>
        <v/>
      </c>
      <c r="C7" s="8">
        <f>COUNTIFS(tblCodes[Code ID],"&lt;&gt;",tblCodes[Status],"Active",tblCodes[Effective Start],"&lt;="&amp;$B$3,tblCodes[Effective End],"")+COUNTIFS(tblCodes[Code ID],"&lt;&gt;",tblCodes[Status],"Active",tblCodes[Effective Start],"&lt;="&amp;$B$3,tblCodes[Effective End],"&gt;="&amp;$B$3)</f>
        <v/>
      </c>
      <c r="E7" s="8">
        <f>COUNTIF(tblCodes[Overall Review],"Ready")</f>
        <v/>
      </c>
      <c r="G7" s="8">
        <f>COUNTIF(tblCodes[Overall Review],"Incomplete")+COUNTIF(tblCodes[Overall Review],"Review")</f>
        <v/>
      </c>
    </row>
    <row r="8"/>
    <row r="9">
      <c r="A9" s="3" t="inlineStr">
        <is>
          <t>Draft</t>
        </is>
      </c>
      <c r="C9" s="3" t="inlineStr">
        <is>
          <t>Retired</t>
        </is>
      </c>
      <c r="E9" s="3" t="inlineStr">
        <is>
          <t>Not Started</t>
        </is>
      </c>
      <c r="G9" s="3" t="inlineStr">
        <is>
          <t>Ended</t>
        </is>
      </c>
    </row>
    <row r="10">
      <c r="A10" s="8">
        <f>COUNTIF(tblCodes[Status],"Draft")</f>
        <v/>
      </c>
      <c r="C10" s="8">
        <f>COUNTIF(tblCodes[Status],"Retired")</f>
        <v/>
      </c>
      <c r="E10" s="8">
        <f>COUNTIF(tblCodes[Date Status],"Not Started")</f>
        <v/>
      </c>
      <c r="G10" s="8">
        <f>COUNTIF(tblCodes[Date Status],"Ended")</f>
        <v/>
      </c>
    </row>
    <row r="11"/>
    <row r="12"/>
    <row r="13">
      <c r="A13" s="9" t="inlineStr">
        <is>
          <t>Category</t>
        </is>
      </c>
      <c r="B13" s="9" t="inlineStr">
        <is>
          <t>Code Count</t>
        </is>
      </c>
      <c r="D13" s="9" t="inlineStr">
        <is>
          <t>Review Result</t>
        </is>
      </c>
      <c r="E13" s="9" t="inlineStr">
        <is>
          <t>Code Count</t>
        </is>
      </c>
    </row>
    <row r="14">
      <c r="A14" s="10" t="inlineStr">
        <is>
          <t>Present</t>
        </is>
      </c>
      <c r="B14" s="10">
        <f>COUNTIF(tblCodes[Category],A14)</f>
        <v/>
      </c>
      <c r="D14" s="10" t="inlineStr">
        <is>
          <t>Ready</t>
        </is>
      </c>
      <c r="E14" s="10">
        <f>COUNTIF(tblCodes[Overall Review],D14)</f>
        <v/>
      </c>
    </row>
    <row r="15">
      <c r="A15" s="11" t="inlineStr">
        <is>
          <t>Absent</t>
        </is>
      </c>
      <c r="B15" s="11">
        <f>COUNTIF(tblCodes[Category],A15)</f>
        <v/>
      </c>
      <c r="D15" s="11" t="inlineStr">
        <is>
          <t>Review</t>
        </is>
      </c>
      <c r="E15" s="11">
        <f>COUNTIF(tblCodes[Overall Review],D15)</f>
        <v/>
      </c>
    </row>
    <row r="16">
      <c r="A16" s="10" t="inlineStr">
        <is>
          <t>Tardy</t>
        </is>
      </c>
      <c r="B16" s="10">
        <f>COUNTIF(tblCodes[Category],A16)</f>
        <v/>
      </c>
      <c r="D16" s="10" t="inlineStr">
        <is>
          <t>Incomplete</t>
        </is>
      </c>
      <c r="E16" s="10">
        <f>COUNTIF(tblCodes[Overall Review],D16)</f>
        <v/>
      </c>
    </row>
    <row r="17">
      <c r="A17" s="11" t="inlineStr">
        <is>
          <t>Early Dismissal</t>
        </is>
      </c>
      <c r="B17" s="11">
        <f>COUNTIF(tblCodes[Category],A17)</f>
        <v/>
      </c>
      <c r="D17" s="12" t="inlineStr">
        <is>
          <t>Total</t>
        </is>
      </c>
      <c r="E17" s="12">
        <f>SUM(E14:E16)</f>
        <v/>
      </c>
    </row>
    <row r="18">
      <c r="A18" s="10" t="inlineStr">
        <is>
          <t>Remote Participation</t>
        </is>
      </c>
      <c r="B18" s="10">
        <f>COUNTIF(tblCodes[Category],A18)</f>
        <v/>
      </c>
      <c r="E18">
        <f>""</f>
        <v/>
      </c>
    </row>
    <row r="19">
      <c r="A19" s="11" t="inlineStr">
        <is>
          <t>Other</t>
        </is>
      </c>
      <c r="B19" s="11">
        <f>COUNTIF(tblCodes[Category],A19)</f>
        <v/>
      </c>
      <c r="E19">
        <f>""</f>
        <v/>
      </c>
    </row>
    <row r="20">
      <c r="A20" s="12" t="inlineStr">
        <is>
          <t>Total</t>
        </is>
      </c>
      <c r="B20" s="12">
        <f>SUM(B14:B19)</f>
        <v/>
      </c>
      <c r="E20">
        <f>""</f>
        <v/>
      </c>
    </row>
    <row r="21">
      <c r="B21">
        <f>""</f>
        <v/>
      </c>
      <c r="E21">
        <f>""</f>
        <v/>
      </c>
    </row>
    <row r="22">
      <c r="B22">
        <f>""</f>
        <v/>
      </c>
      <c r="E22">
        <f>""</f>
        <v/>
      </c>
    </row>
    <row r="23">
      <c r="B23">
        <f>""</f>
        <v/>
      </c>
      <c r="E23">
        <f>""</f>
        <v/>
      </c>
    </row>
    <row r="24">
      <c r="B24">
        <f>""</f>
        <v/>
      </c>
      <c r="E24">
        <f>""</f>
        <v/>
      </c>
    </row>
    <row r="25">
      <c r="B25">
        <f>""</f>
        <v/>
      </c>
      <c r="E25">
        <f>""</f>
        <v/>
      </c>
    </row>
    <row r="26">
      <c r="B26">
        <f>""</f>
        <v/>
      </c>
      <c r="E26">
        <f>""</f>
        <v/>
      </c>
    </row>
    <row r="27">
      <c r="B27">
        <f>""</f>
        <v/>
      </c>
      <c r="E27">
        <f>""</f>
        <v/>
      </c>
    </row>
    <row r="28">
      <c r="B28">
        <f>""</f>
        <v/>
      </c>
      <c r="E28">
        <f>""</f>
        <v/>
      </c>
    </row>
    <row r="29">
      <c r="B29">
        <f>""</f>
        <v/>
      </c>
      <c r="E29">
        <f>""</f>
        <v/>
      </c>
    </row>
    <row r="30">
      <c r="B30">
        <f>""</f>
        <v/>
      </c>
      <c r="E30">
        <f>""</f>
        <v/>
      </c>
    </row>
    <row r="31">
      <c r="B31">
        <f>""</f>
        <v/>
      </c>
      <c r="E31">
        <f>""</f>
        <v/>
      </c>
    </row>
    <row r="32">
      <c r="B32">
        <f>""</f>
        <v/>
      </c>
      <c r="E32">
        <f>""</f>
        <v/>
      </c>
    </row>
    <row r="33">
      <c r="B33">
        <f>""</f>
        <v/>
      </c>
      <c r="E33">
        <f>""</f>
        <v/>
      </c>
    </row>
    <row r="34">
      <c r="B34">
        <f>""</f>
        <v/>
      </c>
      <c r="E34">
        <f>""</f>
        <v/>
      </c>
    </row>
    <row r="35">
      <c r="B35">
        <f>""</f>
        <v/>
      </c>
      <c r="E35">
        <f>""</f>
        <v/>
      </c>
    </row>
    <row r="36">
      <c r="B36">
        <f>""</f>
        <v/>
      </c>
      <c r="E36">
        <f>""</f>
        <v/>
      </c>
    </row>
    <row r="37">
      <c r="B37">
        <f>""</f>
        <v/>
      </c>
      <c r="E37">
        <f>""</f>
        <v/>
      </c>
    </row>
    <row r="38">
      <c r="B38">
        <f>""</f>
        <v/>
      </c>
      <c r="E38">
        <f>""</f>
        <v/>
      </c>
    </row>
    <row r="39">
      <c r="A39" s="13" t="inlineStr">
        <is>
          <t>Counts are based on nonblank rows in the Code Matrix. Change the As of Date to reevaluate effective-date status.</t>
        </is>
      </c>
      <c r="B39" s="13">
        <f>""</f>
        <v/>
      </c>
      <c r="C39" s="13" t="n"/>
      <c r="D39" s="13" t="n"/>
      <c r="E39" s="13">
        <f>""</f>
        <v/>
      </c>
      <c r="F39" s="13" t="n"/>
      <c r="G39" s="13" t="n"/>
      <c r="H39" s="13" t="n"/>
    </row>
    <row r="40">
      <c r="A40" s="13" t="n"/>
      <c r="B40" s="13">
        <f>""</f>
        <v/>
      </c>
      <c r="C40" s="13" t="n"/>
      <c r="D40" s="13" t="n"/>
      <c r="E40" s="13">
        <f>""</f>
        <v/>
      </c>
      <c r="F40" s="13" t="n"/>
      <c r="G40" s="13" t="n"/>
      <c r="H40" s="13" t="n"/>
    </row>
    <row r="41">
      <c r="B41">
        <f>""</f>
        <v/>
      </c>
      <c r="E41">
        <f>""</f>
        <v/>
      </c>
    </row>
    <row r="42">
      <c r="B42">
        <f>""</f>
        <v/>
      </c>
      <c r="E42">
        <f>""</f>
        <v/>
      </c>
    </row>
    <row r="43">
      <c r="B43">
        <f>""</f>
        <v/>
      </c>
      <c r="E43">
        <f>""</f>
        <v/>
      </c>
    </row>
    <row r="44">
      <c r="B44">
        <f>""</f>
        <v/>
      </c>
      <c r="E44">
        <f>""</f>
        <v/>
      </c>
    </row>
    <row r="45">
      <c r="B45">
        <f>""</f>
        <v/>
      </c>
      <c r="E45">
        <f>""</f>
        <v/>
      </c>
    </row>
    <row r="46">
      <c r="B46">
        <f>""</f>
        <v/>
      </c>
      <c r="E46">
        <f>""</f>
        <v/>
      </c>
    </row>
    <row r="47">
      <c r="B47">
        <f>""</f>
        <v/>
      </c>
      <c r="E47">
        <f>""</f>
        <v/>
      </c>
    </row>
    <row r="48">
      <c r="B48">
        <f>""</f>
        <v/>
      </c>
      <c r="E48">
        <f>""</f>
        <v/>
      </c>
    </row>
    <row r="49">
      <c r="B49">
        <f>""</f>
        <v/>
      </c>
      <c r="E49">
        <f>""</f>
        <v/>
      </c>
    </row>
    <row r="50">
      <c r="B50">
        <f>""</f>
        <v/>
      </c>
      <c r="E50">
        <f>""</f>
        <v/>
      </c>
    </row>
    <row r="51">
      <c r="B51">
        <f>""</f>
        <v/>
      </c>
      <c r="E51">
        <f>""</f>
        <v/>
      </c>
    </row>
    <row r="52">
      <c r="B52">
        <f>""</f>
        <v/>
      </c>
      <c r="E52">
        <f>""</f>
        <v/>
      </c>
    </row>
    <row r="53">
      <c r="B53">
        <f>""</f>
        <v/>
      </c>
      <c r="E53">
        <f>""</f>
        <v/>
      </c>
    </row>
    <row r="54">
      <c r="B54">
        <f>""</f>
        <v/>
      </c>
      <c r="E54">
        <f>""</f>
        <v/>
      </c>
    </row>
    <row r="55">
      <c r="B55">
        <f>""</f>
        <v/>
      </c>
      <c r="E55">
        <f>""</f>
        <v/>
      </c>
    </row>
    <row r="56">
      <c r="B56">
        <f>""</f>
        <v/>
      </c>
      <c r="E56">
        <f>""</f>
        <v/>
      </c>
    </row>
    <row r="57">
      <c r="B57">
        <f>""</f>
        <v/>
      </c>
      <c r="E57">
        <f>""</f>
        <v/>
      </c>
    </row>
    <row r="58">
      <c r="B58">
        <f>""</f>
        <v/>
      </c>
      <c r="E58">
        <f>""</f>
        <v/>
      </c>
    </row>
    <row r="59">
      <c r="B59">
        <f>""</f>
        <v/>
      </c>
      <c r="E59">
        <f>""</f>
        <v/>
      </c>
    </row>
    <row r="60">
      <c r="B60">
        <f>""</f>
        <v/>
      </c>
      <c r="E60">
        <f>""</f>
        <v/>
      </c>
    </row>
    <row r="61">
      <c r="B61">
        <f>""</f>
        <v/>
      </c>
      <c r="E61">
        <f>""</f>
        <v/>
      </c>
    </row>
    <row r="62">
      <c r="B62">
        <f>""</f>
        <v/>
      </c>
      <c r="E62">
        <f>""</f>
        <v/>
      </c>
    </row>
    <row r="63">
      <c r="B63">
        <f>""</f>
        <v/>
      </c>
      <c r="E63">
        <f>""</f>
        <v/>
      </c>
    </row>
    <row r="64">
      <c r="B64">
        <f>""</f>
        <v/>
      </c>
      <c r="E64">
        <f>""</f>
        <v/>
      </c>
    </row>
    <row r="65">
      <c r="B65">
        <f>""</f>
        <v/>
      </c>
      <c r="E65">
        <f>""</f>
        <v/>
      </c>
    </row>
    <row r="66">
      <c r="B66">
        <f>""</f>
        <v/>
      </c>
      <c r="E66">
        <f>""</f>
        <v/>
      </c>
    </row>
    <row r="67">
      <c r="B67">
        <f>""</f>
        <v/>
      </c>
      <c r="E67">
        <f>""</f>
        <v/>
      </c>
    </row>
    <row r="68">
      <c r="B68">
        <f>""</f>
        <v/>
      </c>
      <c r="E68">
        <f>""</f>
        <v/>
      </c>
    </row>
    <row r="69">
      <c r="B69">
        <f>""</f>
        <v/>
      </c>
      <c r="E69">
        <f>""</f>
        <v/>
      </c>
    </row>
    <row r="70">
      <c r="B70">
        <f>""</f>
        <v/>
      </c>
      <c r="E70">
        <f>""</f>
        <v/>
      </c>
    </row>
    <row r="71">
      <c r="B71">
        <f>""</f>
        <v/>
      </c>
      <c r="E71">
        <f>""</f>
        <v/>
      </c>
    </row>
    <row r="72">
      <c r="B72">
        <f>""</f>
        <v/>
      </c>
      <c r="E72">
        <f>""</f>
        <v/>
      </c>
    </row>
    <row r="73">
      <c r="B73">
        <f>""</f>
        <v/>
      </c>
      <c r="E73">
        <f>""</f>
        <v/>
      </c>
    </row>
    <row r="74">
      <c r="B74">
        <f>""</f>
        <v/>
      </c>
      <c r="E74">
        <f>""</f>
        <v/>
      </c>
    </row>
    <row r="75">
      <c r="B75">
        <f>""</f>
        <v/>
      </c>
      <c r="E75">
        <f>""</f>
        <v/>
      </c>
    </row>
    <row r="76">
      <c r="B76">
        <f>""</f>
        <v/>
      </c>
      <c r="E76">
        <f>""</f>
        <v/>
      </c>
    </row>
    <row r="77">
      <c r="B77">
        <f>""</f>
        <v/>
      </c>
      <c r="E77">
        <f>""</f>
        <v/>
      </c>
    </row>
    <row r="78">
      <c r="B78">
        <f>""</f>
        <v/>
      </c>
      <c r="E78">
        <f>""</f>
        <v/>
      </c>
    </row>
    <row r="79">
      <c r="B79">
        <f>""</f>
        <v/>
      </c>
      <c r="E79">
        <f>""</f>
        <v/>
      </c>
    </row>
    <row r="80">
      <c r="B80">
        <f>""</f>
        <v/>
      </c>
      <c r="E80">
        <f>""</f>
        <v/>
      </c>
    </row>
    <row r="81">
      <c r="B81">
        <f>""</f>
        <v/>
      </c>
      <c r="E81">
        <f>""</f>
        <v/>
      </c>
    </row>
    <row r="82">
      <c r="B82">
        <f>""</f>
        <v/>
      </c>
      <c r="E82">
        <f>""</f>
        <v/>
      </c>
    </row>
    <row r="83">
      <c r="B83">
        <f>""</f>
        <v/>
      </c>
      <c r="E83">
        <f>""</f>
        <v/>
      </c>
    </row>
    <row r="84">
      <c r="B84">
        <f>""</f>
        <v/>
      </c>
      <c r="E84">
        <f>""</f>
        <v/>
      </c>
    </row>
    <row r="85">
      <c r="B85">
        <f>""</f>
        <v/>
      </c>
      <c r="E85">
        <f>""</f>
        <v/>
      </c>
    </row>
    <row r="86">
      <c r="B86">
        <f>""</f>
        <v/>
      </c>
      <c r="E86">
        <f>""</f>
        <v/>
      </c>
    </row>
    <row r="87">
      <c r="B87">
        <f>""</f>
        <v/>
      </c>
      <c r="E87">
        <f>""</f>
        <v/>
      </c>
    </row>
    <row r="88">
      <c r="B88">
        <f>""</f>
        <v/>
      </c>
      <c r="E88">
        <f>""</f>
        <v/>
      </c>
    </row>
    <row r="89">
      <c r="B89">
        <f>""</f>
        <v/>
      </c>
      <c r="E89">
        <f>""</f>
        <v/>
      </c>
    </row>
    <row r="90">
      <c r="B90">
        <f>""</f>
        <v/>
      </c>
      <c r="E90">
        <f>""</f>
        <v/>
      </c>
    </row>
    <row r="91">
      <c r="B91">
        <f>""</f>
        <v/>
      </c>
      <c r="E91">
        <f>""</f>
        <v/>
      </c>
    </row>
    <row r="92">
      <c r="B92">
        <f>""</f>
        <v/>
      </c>
      <c r="E92">
        <f>""</f>
        <v/>
      </c>
    </row>
    <row r="93">
      <c r="B93">
        <f>""</f>
        <v/>
      </c>
      <c r="E93">
        <f>""</f>
        <v/>
      </c>
    </row>
    <row r="94">
      <c r="B94">
        <f>""</f>
        <v/>
      </c>
      <c r="E94">
        <f>""</f>
        <v/>
      </c>
    </row>
    <row r="95">
      <c r="B95">
        <f>""</f>
        <v/>
      </c>
      <c r="E95">
        <f>""</f>
        <v/>
      </c>
    </row>
    <row r="96">
      <c r="B96">
        <f>""</f>
        <v/>
      </c>
      <c r="E96">
        <f>""</f>
        <v/>
      </c>
    </row>
    <row r="97">
      <c r="B97">
        <f>""</f>
        <v/>
      </c>
      <c r="E97">
        <f>""</f>
        <v/>
      </c>
    </row>
    <row r="98">
      <c r="B98">
        <f>""</f>
        <v/>
      </c>
      <c r="E98">
        <f>""</f>
        <v/>
      </c>
    </row>
    <row r="99">
      <c r="B99">
        <f>""</f>
        <v/>
      </c>
      <c r="E99">
        <f>""</f>
        <v/>
      </c>
    </row>
    <row r="100">
      <c r="B100">
        <f>""</f>
        <v/>
      </c>
      <c r="E100">
        <f>""</f>
        <v/>
      </c>
    </row>
    <row r="101">
      <c r="B101">
        <f>""</f>
        <v/>
      </c>
      <c r="E101">
        <f>""</f>
        <v/>
      </c>
    </row>
  </sheetData>
  <conditionalFormatting sqref="D3:H3">
    <cfRule type="expression" priority="1" dxfId="0">
      <formula>$E$3=0</formula>
    </cfRule>
    <cfRule type="expression" priority="2" dxfId="1">
      <formula>$E$3&gt;0</formula>
    </cfRule>
  </conditionalFormatting>
  <dataValidations count="1">
    <dataValidation sqref="B3" showDropDown="0" showInputMessage="1" showErrorMessage="1" allowBlank="0" errorTitle="Invalid Date" error="Enter a date from 01/01/2020 through 12/31/2100." promptTitle="As of Date" prompt="Enter the date used to evaluate whether codes are in effect." type="date" errorStyle="stop" operator="between">
      <formula1>DATE(2020,1,1)</formula1>
      <formula2>DATE(2100,12,31)</formula2>
    </dataValidation>
  </dataValidations>
  <pageMargins left="0.25" right="0.25" top="0.4" bottom="0.4" header="0.2" footer="0.2"/>
  <pageSetup orientation="landscape" fitToHeight="1" fitToWidth="1"/>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X104"/>
  <sheetViews>
    <sheetView workbookViewId="0">
      <pane ySplit="4" topLeftCell="A5" activePane="bottomLeft" state="frozen"/>
      <selection pane="bottomLeft" activeCell="A1" sqref="A1"/>
    </sheetView>
  </sheetViews>
  <sheetFormatPr baseColWidth="8" defaultRowHeight="15"/>
  <cols>
    <col width="12" customWidth="1" min="1" max="1"/>
    <col width="24" customWidth="1" min="2" max="2"/>
    <col width="22" customWidth="1" min="3" max="3"/>
    <col width="16" customWidth="1" min="4" max="4"/>
    <col width="27" customWidth="1" min="5" max="5"/>
    <col width="12" customWidth="1" min="6" max="6"/>
    <col width="16" customWidth="1" min="7" max="7"/>
    <col width="16" customWidth="1" min="8" max="8"/>
    <col width="16" customWidth="1" min="9" max="9"/>
    <col width="20" customWidth="1" min="10" max="10"/>
    <col width="16" customWidth="1" min="11" max="11"/>
    <col width="18" customWidth="1" min="12" max="12"/>
    <col width="18" customWidth="1" min="13" max="13"/>
    <col width="14" customWidth="1" min="14" max="14"/>
    <col width="14" customWidth="1" min="15" max="15"/>
    <col width="16" customWidth="1" min="16" max="16"/>
    <col width="11" customWidth="1" min="17" max="17"/>
    <col width="34" customWidth="1" min="18" max="18"/>
    <col width="38" customWidth="1" min="19" max="19"/>
    <col width="22" customWidth="1" min="20" max="20"/>
    <col width="30" customWidth="1" min="21" max="21"/>
    <col width="24" customWidth="1" min="22" max="22"/>
    <col width="16" customWidth="1" min="23" max="23"/>
    <col width="16" customWidth="1" min="24" max="24"/>
  </cols>
  <sheetData>
    <row r="1">
      <c r="A1" s="1" t="inlineStr">
        <is>
          <t>Attendance Code Configuration Matrix</t>
        </is>
      </c>
      <c r="B1" s="1" t="n"/>
      <c r="C1" s="1" t="n"/>
      <c r="D1" s="1" t="n"/>
      <c r="E1" s="1" t="n"/>
      <c r="F1" s="1" t="n"/>
      <c r="G1" s="1" t="n"/>
      <c r="H1" s="1" t="n"/>
      <c r="I1" s="1" t="n"/>
      <c r="J1" s="1" t="n"/>
      <c r="K1" s="1" t="n"/>
      <c r="L1" s="1" t="n"/>
      <c r="M1" s="1" t="n"/>
      <c r="N1" s="1" t="n"/>
      <c r="O1" s="1" t="n"/>
      <c r="P1" s="1" t="n"/>
      <c r="Q1" s="1" t="n"/>
      <c r="R1" s="1" t="n"/>
      <c r="S1" s="1" t="n"/>
      <c r="T1" s="1" t="n"/>
      <c r="U1" s="1" t="n"/>
      <c r="V1" s="1" t="n"/>
      <c r="W1" s="1" t="n"/>
      <c r="X1" s="1" t="n"/>
    </row>
    <row r="2">
      <c r="A2" s="2" t="inlineStr">
        <is>
          <t>Enter one configuration per row. Gold cells are editable; gray cells contain formulas. Required and logic checks update automatically.</t>
        </is>
      </c>
      <c r="B2" s="2" t="n"/>
      <c r="C2" s="2" t="n"/>
      <c r="D2" s="2" t="n"/>
      <c r="E2" s="2" t="n"/>
      <c r="F2" s="2" t="n"/>
      <c r="G2" s="2" t="n"/>
      <c r="H2" s="2" t="n"/>
      <c r="I2" s="2" t="n"/>
      <c r="J2" s="2" t="n"/>
      <c r="K2" s="2" t="n"/>
      <c r="L2" s="2" t="n"/>
      <c r="M2" s="2" t="n"/>
      <c r="N2" s="2" t="n"/>
      <c r="O2" s="2" t="n"/>
      <c r="P2" s="2" t="n"/>
      <c r="Q2" s="2" t="n"/>
      <c r="R2" s="2" t="n"/>
      <c r="S2" s="2" t="n"/>
      <c r="T2" s="2" t="n"/>
      <c r="U2" s="2" t="n"/>
      <c r="V2" s="2" t="n"/>
      <c r="W2" s="2" t="n"/>
      <c r="X2" s="2" t="n"/>
    </row>
    <row r="4" ht="42" customHeight="1">
      <c r="A4" s="14" t="inlineStr">
        <is>
          <t>Code ID</t>
        </is>
      </c>
      <c r="B4" s="14" t="inlineStr">
        <is>
          <t>Display Name</t>
        </is>
      </c>
      <c r="C4" s="14" t="inlineStr">
        <is>
          <t>Category</t>
        </is>
      </c>
      <c r="D4" s="14" t="inlineStr">
        <is>
          <t>Scope Type</t>
        </is>
      </c>
      <c r="E4" s="14" t="inlineStr">
        <is>
          <t>Scope Name</t>
        </is>
      </c>
      <c r="F4" s="14" t="inlineStr">
        <is>
          <t>Status</t>
        </is>
      </c>
      <c r="G4" s="14" t="inlineStr">
        <is>
          <t>Counts as Present</t>
        </is>
      </c>
      <c r="H4" s="14" t="inlineStr">
        <is>
          <t>Counts as Absent</t>
        </is>
      </c>
      <c r="I4" s="14" t="inlineStr">
        <is>
          <t>Excused</t>
        </is>
      </c>
      <c r="J4" s="14" t="inlineStr">
        <is>
          <t>Instructional Credit %</t>
        </is>
      </c>
      <c r="K4" s="14" t="inlineStr">
        <is>
          <t>Default Minutes</t>
        </is>
      </c>
      <c r="L4" s="14" t="inlineStr">
        <is>
          <t>Requires Comment</t>
        </is>
      </c>
      <c r="M4" s="14" t="inlineStr">
        <is>
          <t>Requires Approval</t>
        </is>
      </c>
      <c r="N4" s="14" t="inlineStr">
        <is>
          <t>Effective Start</t>
        </is>
      </c>
      <c r="O4" s="14" t="inlineStr">
        <is>
          <t>Effective End</t>
        </is>
      </c>
      <c r="P4" s="14" t="inlineStr">
        <is>
          <t>Import Value</t>
        </is>
      </c>
      <c r="Q4" s="14" t="inlineStr">
        <is>
          <t>Sort Order</t>
        </is>
      </c>
      <c r="R4" s="14" t="inlineStr">
        <is>
          <t>Notes</t>
        </is>
      </c>
      <c r="S4" s="14" t="inlineStr">
        <is>
          <t>Configuration Key</t>
        </is>
      </c>
      <c r="T4" s="14" t="inlineStr">
        <is>
          <t>Required Fields Check</t>
        </is>
      </c>
      <c r="U4" s="14" t="inlineStr">
        <is>
          <t>Logic Check</t>
        </is>
      </c>
      <c r="V4" s="14" t="inlineStr">
        <is>
          <t>Uniqueness Check</t>
        </is>
      </c>
      <c r="W4" s="14" t="inlineStr">
        <is>
          <t>Date Status</t>
        </is>
      </c>
      <c r="X4" s="14" t="inlineStr">
        <is>
          <t>Overall Review</t>
        </is>
      </c>
    </row>
    <row r="5">
      <c r="A5" s="15" t="inlineStr">
        <is>
          <t>PRS</t>
        </is>
      </c>
      <c r="B5" s="16" t="inlineStr">
        <is>
          <t>Present</t>
        </is>
      </c>
      <c r="C5" s="15" t="inlineStr">
        <is>
          <t>Present</t>
        </is>
      </c>
      <c r="D5" s="15" t="inlineStr">
        <is>
          <t>All Locations</t>
        </is>
      </c>
      <c r="E5" s="15" t="inlineStr">
        <is>
          <t>All Locations</t>
        </is>
      </c>
      <c r="F5" s="15" t="inlineStr">
        <is>
          <t>Active</t>
        </is>
      </c>
      <c r="G5" s="15" t="inlineStr">
        <is>
          <t>Yes</t>
        </is>
      </c>
      <c r="H5" s="15" t="inlineStr">
        <is>
          <t>No</t>
        </is>
      </c>
      <c r="I5" s="15" t="inlineStr">
        <is>
          <t>No</t>
        </is>
      </c>
      <c r="J5" s="17" t="n">
        <v>1</v>
      </c>
      <c r="K5" s="18" t="n">
        <v>360</v>
      </c>
      <c r="L5" s="15" t="inlineStr">
        <is>
          <t>No</t>
        </is>
      </c>
      <c r="M5" s="15" t="inlineStr">
        <is>
          <t>No</t>
        </is>
      </c>
      <c r="N5" s="25" t="n">
        <v>46204</v>
      </c>
      <c r="O5" s="25" t="n"/>
      <c r="P5" s="15" t="inlineStr">
        <is>
          <t>P</t>
        </is>
      </c>
      <c r="Q5" s="18" t="n">
        <v>10</v>
      </c>
      <c r="R5" s="16" t="inlineStr">
        <is>
          <t>Standard full-session present code.</t>
        </is>
      </c>
      <c r="S5" s="20">
        <f>IF([@[Code ID]]="","",UPPER(TRIM([@[Code ID]]))&amp;"|"&amp;[@[Scope Type]]&amp;"|"&amp;[@[Scope Name]])</f>
        <v/>
      </c>
      <c r="T5" s="20">
        <f>IF([@[Code ID]]="","",IF(OR([@[Display Name]]="",[@Category]="",[@[Scope Type]]="",[@[Scope Name]]="",[@Status]="",[@[Counts as Present]]="",[@[Counts as Absent]]="",[@Excused]="",[@[Instructional Credit %]]="",[@[Default Minutes]]="",[@[Requires Comment]]="",[@[Requires Approval]]="",[@[Effective Start]]="",[@[Import Value]]="",[@[Sort Order]]=""),"Missing Required Field","Complete"))</f>
        <v/>
      </c>
      <c r="U5"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5" s="20">
        <f>IF([@[Code ID]]="","",IF(COUNTIFS(tblCodes[Code ID],[@[Code ID]],tblCodes[Scope Type],[@[Scope Type]],tblCodes[Scope Name],[@[Scope Name]])&gt;1,"Duplicate Code ID",IF(COUNTIFS(tblCodes[Import Value],[@[Import Value]],tblCodes[Scope Type],[@[Scope Type]],tblCodes[Scope Name],[@[Scope Name]])&gt;1,"Duplicate Import Value","OK")))</f>
        <v/>
      </c>
      <c r="W5" s="20">
        <f>IF([@[Code ID]]="","",IF([@Status]="Draft","Draft",IF([@Status]="Retired","Retired",IF([@[Effective Start]]="","Missing Date",IF([@[Effective Start]]&gt;Dashboard!$B$3,"Not Started",IF(AND([@[Effective End]]&lt;&gt;"",[@[Effective End]]&lt;Dashboard!$B$3),"Ended","In Effect"))))))</f>
        <v/>
      </c>
      <c r="X5" s="20">
        <f>IF([@[Code ID]]="","",IF([@[Required Fields Check]]&lt;&gt;"Complete","Incomplete",IF(OR([@[Logic Check]]&lt;&gt;"OK",[@[Uniqueness Check]]&lt;&gt;"OK"),"Review","Ready")))</f>
        <v/>
      </c>
    </row>
    <row r="6">
      <c r="A6" s="15" t="inlineStr">
        <is>
          <t>ABS</t>
        </is>
      </c>
      <c r="B6" s="16" t="inlineStr">
        <is>
          <t>Absent</t>
        </is>
      </c>
      <c r="C6" s="15" t="inlineStr">
        <is>
          <t>Absent</t>
        </is>
      </c>
      <c r="D6" s="15" t="inlineStr">
        <is>
          <t>All Locations</t>
        </is>
      </c>
      <c r="E6" s="15" t="inlineStr">
        <is>
          <t>All Locations</t>
        </is>
      </c>
      <c r="F6" s="15" t="inlineStr">
        <is>
          <t>Active</t>
        </is>
      </c>
      <c r="G6" s="15" t="inlineStr">
        <is>
          <t>No</t>
        </is>
      </c>
      <c r="H6" s="15" t="inlineStr">
        <is>
          <t>Yes</t>
        </is>
      </c>
      <c r="I6" s="15" t="inlineStr">
        <is>
          <t>No</t>
        </is>
      </c>
      <c r="J6" s="17" t="n">
        <v>0</v>
      </c>
      <c r="K6" s="18" t="n">
        <v>0</v>
      </c>
      <c r="L6" s="15" t="inlineStr">
        <is>
          <t>Yes</t>
        </is>
      </c>
      <c r="M6" s="15" t="inlineStr">
        <is>
          <t>No</t>
        </is>
      </c>
      <c r="N6" s="25" t="n">
        <v>46204</v>
      </c>
      <c r="O6" s="25" t="n"/>
      <c r="P6" s="15" t="inlineStr">
        <is>
          <t>A</t>
        </is>
      </c>
      <c r="Q6" s="18" t="n">
        <v>20</v>
      </c>
      <c r="R6" s="16" t="inlineStr">
        <is>
          <t>General unexcused absence.</t>
        </is>
      </c>
      <c r="S6" s="20">
        <f>IF([@[Code ID]]="","",UPPER(TRIM([@[Code ID]]))&amp;"|"&amp;[@[Scope Type]]&amp;"|"&amp;[@[Scope Name]])</f>
        <v/>
      </c>
      <c r="T6" s="20">
        <f>IF([@[Code ID]]="","",IF(OR([@[Display Name]]="",[@Category]="",[@[Scope Type]]="",[@[Scope Name]]="",[@Status]="",[@[Counts as Present]]="",[@[Counts as Absent]]="",[@Excused]="",[@[Instructional Credit %]]="",[@[Default Minutes]]="",[@[Requires Comment]]="",[@[Requires Approval]]="",[@[Effective Start]]="",[@[Import Value]]="",[@[Sort Order]]=""),"Missing Required Field","Complete"))</f>
        <v/>
      </c>
      <c r="U6"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6" s="20">
        <f>IF([@[Code ID]]="","",IF(COUNTIFS(tblCodes[Code ID],[@[Code ID]],tblCodes[Scope Type],[@[Scope Type]],tblCodes[Scope Name],[@[Scope Name]])&gt;1,"Duplicate Code ID",IF(COUNTIFS(tblCodes[Import Value],[@[Import Value]],tblCodes[Scope Type],[@[Scope Type]],tblCodes[Scope Name],[@[Scope Name]])&gt;1,"Duplicate Import Value","OK")))</f>
        <v/>
      </c>
      <c r="W6" s="20">
        <f>IF([@[Code ID]]="","",IF([@Status]="Draft","Draft",IF([@Status]="Retired","Retired",IF([@[Effective Start]]="","Missing Date",IF([@[Effective Start]]&gt;Dashboard!$B$3,"Not Started",IF(AND([@[Effective End]]&lt;&gt;"",[@[Effective End]]&lt;Dashboard!$B$3),"Ended","In Effect"))))))</f>
        <v/>
      </c>
      <c r="X6" s="20">
        <f>IF([@[Code ID]]="","",IF([@[Required Fields Check]]&lt;&gt;"Complete","Incomplete",IF(OR([@[Logic Check]]&lt;&gt;"OK",[@[Uniqueness Check]]&lt;&gt;"OK"),"Review","Ready")))</f>
        <v/>
      </c>
    </row>
    <row r="7">
      <c r="A7" s="15" t="inlineStr">
        <is>
          <t>EXA</t>
        </is>
      </c>
      <c r="B7" s="16" t="inlineStr">
        <is>
          <t>Excused Absence</t>
        </is>
      </c>
      <c r="C7" s="15" t="inlineStr">
        <is>
          <t>Absent</t>
        </is>
      </c>
      <c r="D7" s="15" t="inlineStr">
        <is>
          <t>All Locations</t>
        </is>
      </c>
      <c r="E7" s="15" t="inlineStr">
        <is>
          <t>All Locations</t>
        </is>
      </c>
      <c r="F7" s="15" t="inlineStr">
        <is>
          <t>Active</t>
        </is>
      </c>
      <c r="G7" s="15" t="inlineStr">
        <is>
          <t>No</t>
        </is>
      </c>
      <c r="H7" s="15" t="inlineStr">
        <is>
          <t>Yes</t>
        </is>
      </c>
      <c r="I7" s="15" t="inlineStr">
        <is>
          <t>Yes</t>
        </is>
      </c>
      <c r="J7" s="17" t="n">
        <v>0</v>
      </c>
      <c r="K7" s="18" t="n">
        <v>0</v>
      </c>
      <c r="L7" s="15" t="inlineStr">
        <is>
          <t>Yes</t>
        </is>
      </c>
      <c r="M7" s="15" t="inlineStr">
        <is>
          <t>Yes</t>
        </is>
      </c>
      <c r="N7" s="25" t="n">
        <v>46204</v>
      </c>
      <c r="O7" s="25" t="n"/>
      <c r="P7" s="15" t="inlineStr">
        <is>
          <t>EA</t>
        </is>
      </c>
      <c r="Q7" s="18" t="n">
        <v>30</v>
      </c>
      <c r="R7" s="16" t="inlineStr">
        <is>
          <t>Approval is required before final use.</t>
        </is>
      </c>
      <c r="S7" s="20">
        <f>IF([@[Code ID]]="","",UPPER(TRIM([@[Code ID]]))&amp;"|"&amp;[@[Scope Type]]&amp;"|"&amp;[@[Scope Name]])</f>
        <v/>
      </c>
      <c r="T7" s="20">
        <f>IF([@[Code ID]]="","",IF(OR([@[Display Name]]="",[@Category]="",[@[Scope Type]]="",[@[Scope Name]]="",[@Status]="",[@[Counts as Present]]="",[@[Counts as Absent]]="",[@Excused]="",[@[Instructional Credit %]]="",[@[Default Minutes]]="",[@[Requires Comment]]="",[@[Requires Approval]]="",[@[Effective Start]]="",[@[Import Value]]="",[@[Sort Order]]=""),"Missing Required Field","Complete"))</f>
        <v/>
      </c>
      <c r="U7"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7" s="20">
        <f>IF([@[Code ID]]="","",IF(COUNTIFS(tblCodes[Code ID],[@[Code ID]],tblCodes[Scope Type],[@[Scope Type]],tblCodes[Scope Name],[@[Scope Name]])&gt;1,"Duplicate Code ID",IF(COUNTIFS(tblCodes[Import Value],[@[Import Value]],tblCodes[Scope Type],[@[Scope Type]],tblCodes[Scope Name],[@[Scope Name]])&gt;1,"Duplicate Import Value","OK")))</f>
        <v/>
      </c>
      <c r="W7" s="20">
        <f>IF([@[Code ID]]="","",IF([@Status]="Draft","Draft",IF([@Status]="Retired","Retired",IF([@[Effective Start]]="","Missing Date",IF([@[Effective Start]]&gt;Dashboard!$B$3,"Not Started",IF(AND([@[Effective End]]&lt;&gt;"",[@[Effective End]]&lt;Dashboard!$B$3),"Ended","In Effect"))))))</f>
        <v/>
      </c>
      <c r="X7" s="20">
        <f>IF([@[Code ID]]="","",IF([@[Required Fields Check]]&lt;&gt;"Complete","Incomplete",IF(OR([@[Logic Check]]&lt;&gt;"OK",[@[Uniqueness Check]]&lt;&gt;"OK"),"Review","Ready")))</f>
        <v/>
      </c>
    </row>
    <row r="8">
      <c r="A8" s="15" t="inlineStr">
        <is>
          <t>TAR</t>
        </is>
      </c>
      <c r="B8" s="16" t="inlineStr">
        <is>
          <t>Tardy</t>
        </is>
      </c>
      <c r="C8" s="15" t="inlineStr">
        <is>
          <t>Tardy</t>
        </is>
      </c>
      <c r="D8" s="15" t="inlineStr">
        <is>
          <t>All Locations</t>
        </is>
      </c>
      <c r="E8" s="15" t="inlineStr">
        <is>
          <t>All Locations</t>
        </is>
      </c>
      <c r="F8" s="15" t="inlineStr">
        <is>
          <t>Active</t>
        </is>
      </c>
      <c r="G8" s="15" t="inlineStr">
        <is>
          <t>Yes</t>
        </is>
      </c>
      <c r="H8" s="15" t="inlineStr">
        <is>
          <t>No</t>
        </is>
      </c>
      <c r="I8" s="15" t="inlineStr">
        <is>
          <t>No</t>
        </is>
      </c>
      <c r="J8" s="17" t="n">
        <v>1</v>
      </c>
      <c r="K8" s="18" t="n">
        <v>330</v>
      </c>
      <c r="L8" s="15" t="inlineStr">
        <is>
          <t>Yes</t>
        </is>
      </c>
      <c r="M8" s="15" t="inlineStr">
        <is>
          <t>No</t>
        </is>
      </c>
      <c r="N8" s="25" t="n">
        <v>46204</v>
      </c>
      <c r="O8" s="25" t="n"/>
      <c r="P8" s="15" t="inlineStr">
        <is>
          <t>T</t>
        </is>
      </c>
      <c r="Q8" s="18" t="n">
        <v>40</v>
      </c>
      <c r="R8" s="16" t="inlineStr">
        <is>
          <t>Default minutes assume a 30-minute late arrival.</t>
        </is>
      </c>
      <c r="S8" s="20">
        <f>IF([@[Code ID]]="","",UPPER(TRIM([@[Code ID]]))&amp;"|"&amp;[@[Scope Type]]&amp;"|"&amp;[@[Scope Name]])</f>
        <v/>
      </c>
      <c r="T8" s="20">
        <f>IF([@[Code ID]]="","",IF(OR([@[Display Name]]="",[@Category]="",[@[Scope Type]]="",[@[Scope Name]]="",[@Status]="",[@[Counts as Present]]="",[@[Counts as Absent]]="",[@Excused]="",[@[Instructional Credit %]]="",[@[Default Minutes]]="",[@[Requires Comment]]="",[@[Requires Approval]]="",[@[Effective Start]]="",[@[Import Value]]="",[@[Sort Order]]=""),"Missing Required Field","Complete"))</f>
        <v/>
      </c>
      <c r="U8"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8" s="20">
        <f>IF([@[Code ID]]="","",IF(COUNTIFS(tblCodes[Code ID],[@[Code ID]],tblCodes[Scope Type],[@[Scope Type]],tblCodes[Scope Name],[@[Scope Name]])&gt;1,"Duplicate Code ID",IF(COUNTIFS(tblCodes[Import Value],[@[Import Value]],tblCodes[Scope Type],[@[Scope Type]],tblCodes[Scope Name],[@[Scope Name]])&gt;1,"Duplicate Import Value","OK")))</f>
        <v/>
      </c>
      <c r="W8" s="20">
        <f>IF([@[Code ID]]="","",IF([@Status]="Draft","Draft",IF([@Status]="Retired","Retired",IF([@[Effective Start]]="","Missing Date",IF([@[Effective Start]]&gt;Dashboard!$B$3,"Not Started",IF(AND([@[Effective End]]&lt;&gt;"",[@[Effective End]]&lt;Dashboard!$B$3),"Ended","In Effect"))))))</f>
        <v/>
      </c>
      <c r="X8" s="20">
        <f>IF([@[Code ID]]="","",IF([@[Required Fields Check]]&lt;&gt;"Complete","Incomplete",IF(OR([@[Logic Check]]&lt;&gt;"OK",[@[Uniqueness Check]]&lt;&gt;"OK"),"Review","Ready")))</f>
        <v/>
      </c>
    </row>
    <row r="9">
      <c r="A9" s="15" t="inlineStr">
        <is>
          <t>EDM</t>
        </is>
      </c>
      <c r="B9" s="16" t="inlineStr">
        <is>
          <t>Early Dismissal</t>
        </is>
      </c>
      <c r="C9" s="15" t="inlineStr">
        <is>
          <t>Early Dismissal</t>
        </is>
      </c>
      <c r="D9" s="15" t="inlineStr">
        <is>
          <t>All Locations</t>
        </is>
      </c>
      <c r="E9" s="15" t="inlineStr">
        <is>
          <t>All Locations</t>
        </is>
      </c>
      <c r="F9" s="15" t="inlineStr">
        <is>
          <t>Active</t>
        </is>
      </c>
      <c r="G9" s="15" t="inlineStr">
        <is>
          <t>Yes</t>
        </is>
      </c>
      <c r="H9" s="15" t="inlineStr">
        <is>
          <t>No</t>
        </is>
      </c>
      <c r="I9" s="15" t="inlineStr">
        <is>
          <t>No</t>
        </is>
      </c>
      <c r="J9" s="17" t="n">
        <v>0.75</v>
      </c>
      <c r="K9" s="18" t="n">
        <v>270</v>
      </c>
      <c r="L9" s="15" t="inlineStr">
        <is>
          <t>Yes</t>
        </is>
      </c>
      <c r="M9" s="15" t="inlineStr">
        <is>
          <t>No</t>
        </is>
      </c>
      <c r="N9" s="25" t="n">
        <v>46204</v>
      </c>
      <c r="O9" s="25" t="n"/>
      <c r="P9" s="15" t="inlineStr">
        <is>
          <t>ED</t>
        </is>
      </c>
      <c r="Q9" s="18" t="n">
        <v>50</v>
      </c>
      <c r="R9" s="16" t="inlineStr">
        <is>
          <t>Used when a participant leaves before the scheduled end.</t>
        </is>
      </c>
      <c r="S9" s="20">
        <f>IF([@[Code ID]]="","",UPPER(TRIM([@[Code ID]]))&amp;"|"&amp;[@[Scope Type]]&amp;"|"&amp;[@[Scope Name]])</f>
        <v/>
      </c>
      <c r="T9" s="20">
        <f>IF([@[Code ID]]="","",IF(OR([@[Display Name]]="",[@Category]="",[@[Scope Type]]="",[@[Scope Name]]="",[@Status]="",[@[Counts as Present]]="",[@[Counts as Absent]]="",[@Excused]="",[@[Instructional Credit %]]="",[@[Default Minutes]]="",[@[Requires Comment]]="",[@[Requires Approval]]="",[@[Effective Start]]="",[@[Import Value]]="",[@[Sort Order]]=""),"Missing Required Field","Complete"))</f>
        <v/>
      </c>
      <c r="U9"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9" s="20">
        <f>IF([@[Code ID]]="","",IF(COUNTIFS(tblCodes[Code ID],[@[Code ID]],tblCodes[Scope Type],[@[Scope Type]],tblCodes[Scope Name],[@[Scope Name]])&gt;1,"Duplicate Code ID",IF(COUNTIFS(tblCodes[Import Value],[@[Import Value]],tblCodes[Scope Type],[@[Scope Type]],tblCodes[Scope Name],[@[Scope Name]])&gt;1,"Duplicate Import Value","OK")))</f>
        <v/>
      </c>
      <c r="W9" s="20">
        <f>IF([@[Code ID]]="","",IF([@Status]="Draft","Draft",IF([@Status]="Retired","Retired",IF([@[Effective Start]]="","Missing Date",IF([@[Effective Start]]&gt;Dashboard!$B$3,"Not Started",IF(AND([@[Effective End]]&lt;&gt;"",[@[Effective End]]&lt;Dashboard!$B$3),"Ended","In Effect"))))))</f>
        <v/>
      </c>
      <c r="X9" s="20">
        <f>IF([@[Code ID]]="","",IF([@[Required Fields Check]]&lt;&gt;"Complete","Incomplete",IF(OR([@[Logic Check]]&lt;&gt;"OK",[@[Uniqueness Check]]&lt;&gt;"OK"),"Review","Ready")))</f>
        <v/>
      </c>
    </row>
    <row r="10">
      <c r="A10" s="15" t="inlineStr">
        <is>
          <t>RMT</t>
        </is>
      </c>
      <c r="B10" s="16" t="inlineStr">
        <is>
          <t>Remote Participation</t>
        </is>
      </c>
      <c r="C10" s="15" t="inlineStr">
        <is>
          <t>Remote Participation</t>
        </is>
      </c>
      <c r="D10" s="15" t="inlineStr">
        <is>
          <t>Location</t>
        </is>
      </c>
      <c r="E10" s="15" t="inlineStr">
        <is>
          <t>Northstar Learning Center</t>
        </is>
      </c>
      <c r="F10" s="15" t="inlineStr">
        <is>
          <t>Active</t>
        </is>
      </c>
      <c r="G10" s="15" t="inlineStr">
        <is>
          <t>Yes</t>
        </is>
      </c>
      <c r="H10" s="15" t="inlineStr">
        <is>
          <t>No</t>
        </is>
      </c>
      <c r="I10" s="15" t="inlineStr">
        <is>
          <t>No</t>
        </is>
      </c>
      <c r="J10" s="17" t="n">
        <v>1</v>
      </c>
      <c r="K10" s="18" t="n">
        <v>360</v>
      </c>
      <c r="L10" s="15" t="inlineStr">
        <is>
          <t>Yes</t>
        </is>
      </c>
      <c r="M10" s="15" t="inlineStr">
        <is>
          <t>No</t>
        </is>
      </c>
      <c r="N10" s="25" t="n">
        <v>46204</v>
      </c>
      <c r="O10" s="25" t="n"/>
      <c r="P10" s="15" t="inlineStr">
        <is>
          <t>RP</t>
        </is>
      </c>
      <c r="Q10" s="18" t="n">
        <v>60</v>
      </c>
      <c r="R10" s="16" t="inlineStr">
        <is>
          <t>Location-specific remote participation option.</t>
        </is>
      </c>
      <c r="S10" s="20">
        <f>IF([@[Code ID]]="","",UPPER(TRIM([@[Code ID]]))&amp;"|"&amp;[@[Scope Type]]&amp;"|"&amp;[@[Scope Name]])</f>
        <v/>
      </c>
      <c r="T10" s="20">
        <f>IF([@[Code ID]]="","",IF(OR([@[Display Name]]="",[@Category]="",[@[Scope Type]]="",[@[Scope Name]]="",[@Status]="",[@[Counts as Present]]="",[@[Counts as Absent]]="",[@Excused]="",[@[Instructional Credit %]]="",[@[Default Minutes]]="",[@[Requires Comment]]="",[@[Requires Approval]]="",[@[Effective Start]]="",[@[Import Value]]="",[@[Sort Order]]=""),"Missing Required Field","Complete"))</f>
        <v/>
      </c>
      <c r="U10"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10" s="20">
        <f>IF([@[Code ID]]="","",IF(COUNTIFS(tblCodes[Code ID],[@[Code ID]],tblCodes[Scope Type],[@[Scope Type]],tblCodes[Scope Name],[@[Scope Name]])&gt;1,"Duplicate Code ID",IF(COUNTIFS(tblCodes[Import Value],[@[Import Value]],tblCodes[Scope Type],[@[Scope Type]],tblCodes[Scope Name],[@[Scope Name]])&gt;1,"Duplicate Import Value","OK")))</f>
        <v/>
      </c>
      <c r="W10" s="20">
        <f>IF([@[Code ID]]="","",IF([@Status]="Draft","Draft",IF([@Status]="Retired","Retired",IF([@[Effective Start]]="","Missing Date",IF([@[Effective Start]]&gt;Dashboard!$B$3,"Not Started",IF(AND([@[Effective End]]&lt;&gt;"",[@[Effective End]]&lt;Dashboard!$B$3),"Ended","In Effect"))))))</f>
        <v/>
      </c>
      <c r="X10" s="20">
        <f>IF([@[Code ID]]="","",IF([@[Required Fields Check]]&lt;&gt;"Complete","Incomplete",IF(OR([@[Logic Check]]&lt;&gt;"OK",[@[Uniqueness Check]]&lt;&gt;"OK"),"Review","Ready")))</f>
        <v/>
      </c>
    </row>
    <row r="11">
      <c r="A11" s="15" t="inlineStr">
        <is>
          <t>FLD</t>
        </is>
      </c>
      <c r="B11" s="16" t="inlineStr">
        <is>
          <t>Field Learning</t>
        </is>
      </c>
      <c r="C11" s="15" t="inlineStr">
        <is>
          <t>Other</t>
        </is>
      </c>
      <c r="D11" s="15" t="inlineStr">
        <is>
          <t>Location</t>
        </is>
      </c>
      <c r="E11" s="15" t="inlineStr">
        <is>
          <t>Cedar Ridge Academy</t>
        </is>
      </c>
      <c r="F11" s="15" t="inlineStr">
        <is>
          <t>Active</t>
        </is>
      </c>
      <c r="G11" s="15" t="inlineStr">
        <is>
          <t>Yes</t>
        </is>
      </c>
      <c r="H11" s="15" t="inlineStr">
        <is>
          <t>No</t>
        </is>
      </c>
      <c r="I11" s="15" t="inlineStr">
        <is>
          <t>No</t>
        </is>
      </c>
      <c r="J11" s="17" t="n">
        <v>1</v>
      </c>
      <c r="K11" s="18" t="n">
        <v>360</v>
      </c>
      <c r="L11" s="15" t="inlineStr">
        <is>
          <t>Yes</t>
        </is>
      </c>
      <c r="M11" s="15" t="inlineStr">
        <is>
          <t>Yes</t>
        </is>
      </c>
      <c r="N11" s="25" t="n">
        <v>46296</v>
      </c>
      <c r="O11" s="25" t="n"/>
      <c r="P11" s="15" t="inlineStr">
        <is>
          <t>FL</t>
        </is>
      </c>
      <c r="Q11" s="18" t="n">
        <v>70</v>
      </c>
      <c r="R11" s="16" t="inlineStr">
        <is>
          <t>Scheduled for future use.</t>
        </is>
      </c>
      <c r="S11" s="20">
        <f>IF([@[Code ID]]="","",UPPER(TRIM([@[Code ID]]))&amp;"|"&amp;[@[Scope Type]]&amp;"|"&amp;[@[Scope Name]])</f>
        <v/>
      </c>
      <c r="T11" s="20">
        <f>IF([@[Code ID]]="","",IF(OR([@[Display Name]]="",[@Category]="",[@[Scope Type]]="",[@[Scope Name]]="",[@Status]="",[@[Counts as Present]]="",[@[Counts as Absent]]="",[@Excused]="",[@[Instructional Credit %]]="",[@[Default Minutes]]="",[@[Requires Comment]]="",[@[Requires Approval]]="",[@[Effective Start]]="",[@[Import Value]]="",[@[Sort Order]]=""),"Missing Required Field","Complete"))</f>
        <v/>
      </c>
      <c r="U11"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11" s="20">
        <f>IF([@[Code ID]]="","",IF(COUNTIFS(tblCodes[Code ID],[@[Code ID]],tblCodes[Scope Type],[@[Scope Type]],tblCodes[Scope Name],[@[Scope Name]])&gt;1,"Duplicate Code ID",IF(COUNTIFS(tblCodes[Import Value],[@[Import Value]],tblCodes[Scope Type],[@[Scope Type]],tblCodes[Scope Name],[@[Scope Name]])&gt;1,"Duplicate Import Value","OK")))</f>
        <v/>
      </c>
      <c r="W11" s="20">
        <f>IF([@[Code ID]]="","",IF([@Status]="Draft","Draft",IF([@Status]="Retired","Retired",IF([@[Effective Start]]="","Missing Date",IF([@[Effective Start]]&gt;Dashboard!$B$3,"Not Started",IF(AND([@[Effective End]]&lt;&gt;"",[@[Effective End]]&lt;Dashboard!$B$3),"Ended","In Effect"))))))</f>
        <v/>
      </c>
      <c r="X11" s="20">
        <f>IF([@[Code ID]]="","",IF([@[Required Fields Check]]&lt;&gt;"Complete","Incomplete",IF(OR([@[Logic Check]]&lt;&gt;"OK",[@[Uniqueness Check]]&lt;&gt;"OK"),"Review","Ready")))</f>
        <v/>
      </c>
    </row>
    <row r="12">
      <c r="A12" s="15" t="inlineStr">
        <is>
          <t>NSH</t>
        </is>
      </c>
      <c r="B12" s="16" t="inlineStr">
        <is>
          <t>No Show</t>
        </is>
      </c>
      <c r="C12" s="15" t="inlineStr">
        <is>
          <t>Absent</t>
        </is>
      </c>
      <c r="D12" s="15" t="inlineStr">
        <is>
          <t>Location</t>
        </is>
      </c>
      <c r="E12" s="15" t="inlineStr">
        <is>
          <t>Harbor Skills Center</t>
        </is>
      </c>
      <c r="F12" s="15" t="inlineStr">
        <is>
          <t>Active</t>
        </is>
      </c>
      <c r="G12" s="15" t="inlineStr">
        <is>
          <t>No</t>
        </is>
      </c>
      <c r="H12" s="15" t="inlineStr">
        <is>
          <t>Yes</t>
        </is>
      </c>
      <c r="I12" s="15" t="inlineStr">
        <is>
          <t>No</t>
        </is>
      </c>
      <c r="J12" s="17" t="n">
        <v>0</v>
      </c>
      <c r="K12" s="18" t="n">
        <v>0</v>
      </c>
      <c r="L12" s="15" t="inlineStr">
        <is>
          <t>Yes</t>
        </is>
      </c>
      <c r="M12" s="15" t="inlineStr">
        <is>
          <t>No</t>
        </is>
      </c>
      <c r="N12" s="25" t="n">
        <v>46204</v>
      </c>
      <c r="O12" s="25" t="n"/>
      <c r="P12" s="15" t="inlineStr">
        <is>
          <t>NS</t>
        </is>
      </c>
      <c r="Q12" s="18" t="n">
        <v>80</v>
      </c>
      <c r="R12" s="16" t="inlineStr">
        <is>
          <t>Used when no participation is recorded.</t>
        </is>
      </c>
      <c r="S12" s="20">
        <f>IF([@[Code ID]]="","",UPPER(TRIM([@[Code ID]]))&amp;"|"&amp;[@[Scope Type]]&amp;"|"&amp;[@[Scope Name]])</f>
        <v/>
      </c>
      <c r="T12" s="20">
        <f>IF([@[Code ID]]="","",IF(OR([@[Display Name]]="",[@Category]="",[@[Scope Type]]="",[@[Scope Name]]="",[@Status]="",[@[Counts as Present]]="",[@[Counts as Absent]]="",[@Excused]="",[@[Instructional Credit %]]="",[@[Default Minutes]]="",[@[Requires Comment]]="",[@[Requires Approval]]="",[@[Effective Start]]="",[@[Import Value]]="",[@[Sort Order]]=""),"Missing Required Field","Complete"))</f>
        <v/>
      </c>
      <c r="U12"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12" s="20">
        <f>IF([@[Code ID]]="","",IF(COUNTIFS(tblCodes[Code ID],[@[Code ID]],tblCodes[Scope Type],[@[Scope Type]],tblCodes[Scope Name],[@[Scope Name]])&gt;1,"Duplicate Code ID",IF(COUNTIFS(tblCodes[Import Value],[@[Import Value]],tblCodes[Scope Type],[@[Scope Type]],tblCodes[Scope Name],[@[Scope Name]])&gt;1,"Duplicate Import Value","OK")))</f>
        <v/>
      </c>
      <c r="W12" s="20">
        <f>IF([@[Code ID]]="","",IF([@Status]="Draft","Draft",IF([@Status]="Retired","Retired",IF([@[Effective Start]]="","Missing Date",IF([@[Effective Start]]&gt;Dashboard!$B$3,"Not Started",IF(AND([@[Effective End]]&lt;&gt;"",[@[Effective End]]&lt;Dashboard!$B$3),"Ended","In Effect"))))))</f>
        <v/>
      </c>
      <c r="X12" s="20">
        <f>IF([@[Code ID]]="","",IF([@[Required Fields Check]]&lt;&gt;"Complete","Incomplete",IF(OR([@[Logic Check]]&lt;&gt;"OK",[@[Uniqueness Check]]&lt;&gt;"OK"),"Review","Ready")))</f>
        <v/>
      </c>
    </row>
    <row r="13">
      <c r="A13" s="15" t="inlineStr">
        <is>
          <t>WEA</t>
        </is>
      </c>
      <c r="B13" s="16" t="inlineStr">
        <is>
          <t>Weather Closure</t>
        </is>
      </c>
      <c r="C13" s="15" t="inlineStr">
        <is>
          <t>Other</t>
        </is>
      </c>
      <c r="D13" s="15" t="inlineStr">
        <is>
          <t>All Locations</t>
        </is>
      </c>
      <c r="E13" s="15" t="inlineStr">
        <is>
          <t>All Locations</t>
        </is>
      </c>
      <c r="F13" s="15" t="inlineStr">
        <is>
          <t>Retired</t>
        </is>
      </c>
      <c r="G13" s="15" t="inlineStr">
        <is>
          <t>No</t>
        </is>
      </c>
      <c r="H13" s="15" t="inlineStr">
        <is>
          <t>No</t>
        </is>
      </c>
      <c r="I13" s="15" t="inlineStr">
        <is>
          <t>No</t>
        </is>
      </c>
      <c r="J13" s="17" t="n">
        <v>0</v>
      </c>
      <c r="K13" s="18" t="n">
        <v>0</v>
      </c>
      <c r="L13" s="15" t="inlineStr">
        <is>
          <t>Yes</t>
        </is>
      </c>
      <c r="M13" s="15" t="inlineStr">
        <is>
          <t>Yes</t>
        </is>
      </c>
      <c r="N13" s="25" t="n">
        <v>45658</v>
      </c>
      <c r="O13" s="25" t="n">
        <v>46203</v>
      </c>
      <c r="P13" s="15" t="inlineStr">
        <is>
          <t>WC</t>
        </is>
      </c>
      <c r="Q13" s="18" t="n">
        <v>90</v>
      </c>
      <c r="R13" s="16" t="inlineStr">
        <is>
          <t>Retired example retained for configuration history.</t>
        </is>
      </c>
      <c r="S13" s="20">
        <f>IF([@[Code ID]]="","",UPPER(TRIM([@[Code ID]]))&amp;"|"&amp;[@[Scope Type]]&amp;"|"&amp;[@[Scope Name]])</f>
        <v/>
      </c>
      <c r="T13" s="20">
        <f>IF([@[Code ID]]="","",IF(OR([@[Display Name]]="",[@Category]="",[@[Scope Type]]="",[@[Scope Name]]="",[@Status]="",[@[Counts as Present]]="",[@[Counts as Absent]]="",[@Excused]="",[@[Instructional Credit %]]="",[@[Default Minutes]]="",[@[Requires Comment]]="",[@[Requires Approval]]="",[@[Effective Start]]="",[@[Import Value]]="",[@[Sort Order]]=""),"Missing Required Field","Complete"))</f>
        <v/>
      </c>
      <c r="U13"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13" s="20">
        <f>IF([@[Code ID]]="","",IF(COUNTIFS(tblCodes[Code ID],[@[Code ID]],tblCodes[Scope Type],[@[Scope Type]],tblCodes[Scope Name],[@[Scope Name]])&gt;1,"Duplicate Code ID",IF(COUNTIFS(tblCodes[Import Value],[@[Import Value]],tblCodes[Scope Type],[@[Scope Type]],tblCodes[Scope Name],[@[Scope Name]])&gt;1,"Duplicate Import Value","OK")))</f>
        <v/>
      </c>
      <c r="W13" s="20">
        <f>IF([@[Code ID]]="","",IF([@Status]="Draft","Draft",IF([@Status]="Retired","Retired",IF([@[Effective Start]]="","Missing Date",IF([@[Effective Start]]&gt;Dashboard!$B$3,"Not Started",IF(AND([@[Effective End]]&lt;&gt;"",[@[Effective End]]&lt;Dashboard!$B$3),"Ended","In Effect"))))))</f>
        <v/>
      </c>
      <c r="X13" s="20">
        <f>IF([@[Code ID]]="","",IF([@[Required Fields Check]]&lt;&gt;"Complete","Incomplete",IF(OR([@[Logic Check]]&lt;&gt;"OK",[@[Uniqueness Check]]&lt;&gt;"OK"),"Review","Ready")))</f>
        <v/>
      </c>
    </row>
    <row r="14">
      <c r="A14" s="15" t="inlineStr">
        <is>
          <t>ORI</t>
        </is>
      </c>
      <c r="B14" s="16" t="inlineStr">
        <is>
          <t>Orientation Attendance</t>
        </is>
      </c>
      <c r="C14" s="15" t="inlineStr">
        <is>
          <t>Present</t>
        </is>
      </c>
      <c r="D14" s="15" t="inlineStr">
        <is>
          <t>Location</t>
        </is>
      </c>
      <c r="E14" s="15" t="inlineStr">
        <is>
          <t>Summit Training Hub</t>
        </is>
      </c>
      <c r="F14" s="15" t="inlineStr">
        <is>
          <t>Draft</t>
        </is>
      </c>
      <c r="G14" s="15" t="inlineStr">
        <is>
          <t>Yes</t>
        </is>
      </c>
      <c r="H14" s="15" t="inlineStr">
        <is>
          <t>No</t>
        </is>
      </c>
      <c r="I14" s="15" t="inlineStr">
        <is>
          <t>No</t>
        </is>
      </c>
      <c r="J14" s="17" t="n">
        <v>1</v>
      </c>
      <c r="K14" s="18" t="n">
        <v>120</v>
      </c>
      <c r="L14" s="15" t="inlineStr">
        <is>
          <t>No</t>
        </is>
      </c>
      <c r="M14" s="15" t="inlineStr">
        <is>
          <t>No</t>
        </is>
      </c>
      <c r="N14" s="25" t="n">
        <v>46266</v>
      </c>
      <c r="O14" s="25" t="n"/>
      <c r="P14" s="15" t="n"/>
      <c r="Q14" s="18" t="n">
        <v>100</v>
      </c>
      <c r="R14" s="16" t="inlineStr">
        <is>
          <t>Example draft; add an Import Value before use.</t>
        </is>
      </c>
      <c r="S14" s="20">
        <f>IF([@[Code ID]]="","",UPPER(TRIM([@[Code ID]]))&amp;"|"&amp;[@[Scope Type]]&amp;"|"&amp;[@[Scope Name]])</f>
        <v/>
      </c>
      <c r="T14" s="20">
        <f>IF([@[Code ID]]="","",IF(OR([@[Display Name]]="",[@Category]="",[@[Scope Type]]="",[@[Scope Name]]="",[@Status]="",[@[Counts as Present]]="",[@[Counts as Absent]]="",[@Excused]="",[@[Instructional Credit %]]="",[@[Default Minutes]]="",[@[Requires Comment]]="",[@[Requires Approval]]="",[@[Effective Start]]="",[@[Import Value]]="",[@[Sort Order]]=""),"Missing Required Field","Complete"))</f>
        <v/>
      </c>
      <c r="U14"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14" s="20">
        <f>IF([@[Code ID]]="","",IF(COUNTIFS(tblCodes[Code ID],[@[Code ID]],tblCodes[Scope Type],[@[Scope Type]],tblCodes[Scope Name],[@[Scope Name]])&gt;1,"Duplicate Code ID",IF(COUNTIFS(tblCodes[Import Value],[@[Import Value]],tblCodes[Scope Type],[@[Scope Type]],tblCodes[Scope Name],[@[Scope Name]])&gt;1,"Duplicate Import Value","OK")))</f>
        <v/>
      </c>
      <c r="W14" s="20">
        <f>IF([@[Code ID]]="","",IF([@Status]="Draft","Draft",IF([@Status]="Retired","Retired",IF([@[Effective Start]]="","Missing Date",IF([@[Effective Start]]&gt;Dashboard!$B$3,"Not Started",IF(AND([@[Effective End]]&lt;&gt;"",[@[Effective End]]&lt;Dashboard!$B$3),"Ended","In Effect"))))))</f>
        <v/>
      </c>
      <c r="X14" s="20">
        <f>IF([@[Code ID]]="","",IF([@[Required Fields Check]]&lt;&gt;"Complete","Incomplete",IF(OR([@[Logic Check]]&lt;&gt;"OK",[@[Uniqueness Check]]&lt;&gt;"OK"),"Review","Ready")))</f>
        <v/>
      </c>
    </row>
    <row r="15">
      <c r="A15" s="15" t="n"/>
      <c r="B15" s="16" t="n"/>
      <c r="C15" s="15" t="n"/>
      <c r="D15" s="15" t="n"/>
      <c r="E15" s="15" t="n"/>
      <c r="F15" s="15" t="n"/>
      <c r="G15" s="15" t="n"/>
      <c r="H15" s="15" t="n"/>
      <c r="I15" s="15" t="n"/>
      <c r="J15" s="17" t="n"/>
      <c r="K15" s="18" t="n"/>
      <c r="L15" s="15" t="n"/>
      <c r="M15" s="15" t="n"/>
      <c r="N15" s="25" t="n"/>
      <c r="O15" s="25" t="n"/>
      <c r="P15" s="15" t="n"/>
      <c r="Q15" s="18" t="n"/>
      <c r="R15" s="16" t="n"/>
      <c r="S15" s="20">
        <f>IF([@[Code ID]]="","",UPPER(TRIM([@[Code ID]]))&amp;"|"&amp;[@[Scope Type]]&amp;"|"&amp;[@[Scope Name]])</f>
        <v/>
      </c>
      <c r="T15" s="20">
        <f>IF([@[Code ID]]="","",IF(OR([@[Display Name]]="",[@Category]="",[@[Scope Type]]="",[@[Scope Name]]="",[@Status]="",[@[Counts as Present]]="",[@[Counts as Absent]]="",[@Excused]="",[@[Instructional Credit %]]="",[@[Default Minutes]]="",[@[Requires Comment]]="",[@[Requires Approval]]="",[@[Effective Start]]="",[@[Import Value]]="",[@[Sort Order]]=""),"Missing Required Field","Complete"))</f>
        <v/>
      </c>
      <c r="U15"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15" s="20">
        <f>IF([@[Code ID]]="","",IF(COUNTIFS(tblCodes[Code ID],[@[Code ID]],tblCodes[Scope Type],[@[Scope Type]],tblCodes[Scope Name],[@[Scope Name]])&gt;1,"Duplicate Code ID",IF(COUNTIFS(tblCodes[Import Value],[@[Import Value]],tblCodes[Scope Type],[@[Scope Type]],tblCodes[Scope Name],[@[Scope Name]])&gt;1,"Duplicate Import Value","OK")))</f>
        <v/>
      </c>
      <c r="W15" s="20">
        <f>IF([@[Code ID]]="","",IF([@Status]="Draft","Draft",IF([@Status]="Retired","Retired",IF([@[Effective Start]]="","Missing Date",IF([@[Effective Start]]&gt;Dashboard!$B$3,"Not Started",IF(AND([@[Effective End]]&lt;&gt;"",[@[Effective End]]&lt;Dashboard!$B$3),"Ended","In Effect"))))))</f>
        <v/>
      </c>
      <c r="X15" s="20">
        <f>IF([@[Code ID]]="","",IF([@[Required Fields Check]]&lt;&gt;"Complete","Incomplete",IF(OR([@[Logic Check]]&lt;&gt;"OK",[@[Uniqueness Check]]&lt;&gt;"OK"),"Review","Ready")))</f>
        <v/>
      </c>
    </row>
    <row r="16">
      <c r="A16" s="15" t="n"/>
      <c r="B16" s="16" t="n"/>
      <c r="C16" s="15" t="n"/>
      <c r="D16" s="15" t="n"/>
      <c r="E16" s="15" t="n"/>
      <c r="F16" s="15" t="n"/>
      <c r="G16" s="15" t="n"/>
      <c r="H16" s="15" t="n"/>
      <c r="I16" s="15" t="n"/>
      <c r="J16" s="17" t="n"/>
      <c r="K16" s="18" t="n"/>
      <c r="L16" s="15" t="n"/>
      <c r="M16" s="15" t="n"/>
      <c r="N16" s="25" t="n"/>
      <c r="O16" s="25" t="n"/>
      <c r="P16" s="15" t="n"/>
      <c r="Q16" s="18" t="n"/>
      <c r="R16" s="16" t="n"/>
      <c r="S16" s="20">
        <f>IF([@[Code ID]]="","",UPPER(TRIM([@[Code ID]]))&amp;"|"&amp;[@[Scope Type]]&amp;"|"&amp;[@[Scope Name]])</f>
        <v/>
      </c>
      <c r="T16" s="20">
        <f>IF([@[Code ID]]="","",IF(OR([@[Display Name]]="",[@Category]="",[@[Scope Type]]="",[@[Scope Name]]="",[@Status]="",[@[Counts as Present]]="",[@[Counts as Absent]]="",[@Excused]="",[@[Instructional Credit %]]="",[@[Default Minutes]]="",[@[Requires Comment]]="",[@[Requires Approval]]="",[@[Effective Start]]="",[@[Import Value]]="",[@[Sort Order]]=""),"Missing Required Field","Complete"))</f>
        <v/>
      </c>
      <c r="U16"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16" s="20">
        <f>IF([@[Code ID]]="","",IF(COUNTIFS(tblCodes[Code ID],[@[Code ID]],tblCodes[Scope Type],[@[Scope Type]],tblCodes[Scope Name],[@[Scope Name]])&gt;1,"Duplicate Code ID",IF(COUNTIFS(tblCodes[Import Value],[@[Import Value]],tblCodes[Scope Type],[@[Scope Type]],tblCodes[Scope Name],[@[Scope Name]])&gt;1,"Duplicate Import Value","OK")))</f>
        <v/>
      </c>
      <c r="W16" s="20">
        <f>IF([@[Code ID]]="","",IF([@Status]="Draft","Draft",IF([@Status]="Retired","Retired",IF([@[Effective Start]]="","Missing Date",IF([@[Effective Start]]&gt;Dashboard!$B$3,"Not Started",IF(AND([@[Effective End]]&lt;&gt;"",[@[Effective End]]&lt;Dashboard!$B$3),"Ended","In Effect"))))))</f>
        <v/>
      </c>
      <c r="X16" s="20">
        <f>IF([@[Code ID]]="","",IF([@[Required Fields Check]]&lt;&gt;"Complete","Incomplete",IF(OR([@[Logic Check]]&lt;&gt;"OK",[@[Uniqueness Check]]&lt;&gt;"OK"),"Review","Ready")))</f>
        <v/>
      </c>
    </row>
    <row r="17">
      <c r="A17" s="15" t="n"/>
      <c r="B17" s="16" t="n"/>
      <c r="C17" s="15" t="n"/>
      <c r="D17" s="15" t="n"/>
      <c r="E17" s="15" t="n"/>
      <c r="F17" s="15" t="n"/>
      <c r="G17" s="15" t="n"/>
      <c r="H17" s="15" t="n"/>
      <c r="I17" s="15" t="n"/>
      <c r="J17" s="17" t="n"/>
      <c r="K17" s="18" t="n"/>
      <c r="L17" s="15" t="n"/>
      <c r="M17" s="15" t="n"/>
      <c r="N17" s="25" t="n"/>
      <c r="O17" s="25" t="n"/>
      <c r="P17" s="15" t="n"/>
      <c r="Q17" s="18" t="n"/>
      <c r="R17" s="16" t="n"/>
      <c r="S17" s="20">
        <f>IF([@[Code ID]]="","",UPPER(TRIM([@[Code ID]]))&amp;"|"&amp;[@[Scope Type]]&amp;"|"&amp;[@[Scope Name]])</f>
        <v/>
      </c>
      <c r="T17" s="20">
        <f>IF([@[Code ID]]="","",IF(OR([@[Display Name]]="",[@Category]="",[@[Scope Type]]="",[@[Scope Name]]="",[@Status]="",[@[Counts as Present]]="",[@[Counts as Absent]]="",[@Excused]="",[@[Instructional Credit %]]="",[@[Default Minutes]]="",[@[Requires Comment]]="",[@[Requires Approval]]="",[@[Effective Start]]="",[@[Import Value]]="",[@[Sort Order]]=""),"Missing Required Field","Complete"))</f>
        <v/>
      </c>
      <c r="U17"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17" s="20">
        <f>IF([@[Code ID]]="","",IF(COUNTIFS(tblCodes[Code ID],[@[Code ID]],tblCodes[Scope Type],[@[Scope Type]],tblCodes[Scope Name],[@[Scope Name]])&gt;1,"Duplicate Code ID",IF(COUNTIFS(tblCodes[Import Value],[@[Import Value]],tblCodes[Scope Type],[@[Scope Type]],tblCodes[Scope Name],[@[Scope Name]])&gt;1,"Duplicate Import Value","OK")))</f>
        <v/>
      </c>
      <c r="W17" s="20">
        <f>IF([@[Code ID]]="","",IF([@Status]="Draft","Draft",IF([@Status]="Retired","Retired",IF([@[Effective Start]]="","Missing Date",IF([@[Effective Start]]&gt;Dashboard!$B$3,"Not Started",IF(AND([@[Effective End]]&lt;&gt;"",[@[Effective End]]&lt;Dashboard!$B$3),"Ended","In Effect"))))))</f>
        <v/>
      </c>
      <c r="X17" s="20">
        <f>IF([@[Code ID]]="","",IF([@[Required Fields Check]]&lt;&gt;"Complete","Incomplete",IF(OR([@[Logic Check]]&lt;&gt;"OK",[@[Uniqueness Check]]&lt;&gt;"OK"),"Review","Ready")))</f>
        <v/>
      </c>
    </row>
    <row r="18">
      <c r="A18" s="15" t="n"/>
      <c r="B18" s="16" t="n"/>
      <c r="C18" s="15" t="n"/>
      <c r="D18" s="15" t="n"/>
      <c r="E18" s="15" t="n"/>
      <c r="F18" s="15" t="n"/>
      <c r="G18" s="15" t="n"/>
      <c r="H18" s="15" t="n"/>
      <c r="I18" s="15" t="n"/>
      <c r="J18" s="17" t="n"/>
      <c r="K18" s="18" t="n"/>
      <c r="L18" s="15" t="n"/>
      <c r="M18" s="15" t="n"/>
      <c r="N18" s="25" t="n"/>
      <c r="O18" s="25" t="n"/>
      <c r="P18" s="15" t="n"/>
      <c r="Q18" s="18" t="n"/>
      <c r="R18" s="16" t="n"/>
      <c r="S18" s="20">
        <f>IF([@[Code ID]]="","",UPPER(TRIM([@[Code ID]]))&amp;"|"&amp;[@[Scope Type]]&amp;"|"&amp;[@[Scope Name]])</f>
        <v/>
      </c>
      <c r="T18" s="20">
        <f>IF([@[Code ID]]="","",IF(OR([@[Display Name]]="",[@Category]="",[@[Scope Type]]="",[@[Scope Name]]="",[@Status]="",[@[Counts as Present]]="",[@[Counts as Absent]]="",[@Excused]="",[@[Instructional Credit %]]="",[@[Default Minutes]]="",[@[Requires Comment]]="",[@[Requires Approval]]="",[@[Effective Start]]="",[@[Import Value]]="",[@[Sort Order]]=""),"Missing Required Field","Complete"))</f>
        <v/>
      </c>
      <c r="U18"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18" s="20">
        <f>IF([@[Code ID]]="","",IF(COUNTIFS(tblCodes[Code ID],[@[Code ID]],tblCodes[Scope Type],[@[Scope Type]],tblCodes[Scope Name],[@[Scope Name]])&gt;1,"Duplicate Code ID",IF(COUNTIFS(tblCodes[Import Value],[@[Import Value]],tblCodes[Scope Type],[@[Scope Type]],tblCodes[Scope Name],[@[Scope Name]])&gt;1,"Duplicate Import Value","OK")))</f>
        <v/>
      </c>
      <c r="W18" s="20">
        <f>IF([@[Code ID]]="","",IF([@Status]="Draft","Draft",IF([@Status]="Retired","Retired",IF([@[Effective Start]]="","Missing Date",IF([@[Effective Start]]&gt;Dashboard!$B$3,"Not Started",IF(AND([@[Effective End]]&lt;&gt;"",[@[Effective End]]&lt;Dashboard!$B$3),"Ended","In Effect"))))))</f>
        <v/>
      </c>
      <c r="X18" s="20">
        <f>IF([@[Code ID]]="","",IF([@[Required Fields Check]]&lt;&gt;"Complete","Incomplete",IF(OR([@[Logic Check]]&lt;&gt;"OK",[@[Uniqueness Check]]&lt;&gt;"OK"),"Review","Ready")))</f>
        <v/>
      </c>
    </row>
    <row r="19">
      <c r="A19" s="15" t="n"/>
      <c r="B19" s="16" t="n"/>
      <c r="C19" s="15" t="n"/>
      <c r="D19" s="15" t="n"/>
      <c r="E19" s="15" t="n"/>
      <c r="F19" s="15" t="n"/>
      <c r="G19" s="15" t="n"/>
      <c r="H19" s="15" t="n"/>
      <c r="I19" s="15" t="n"/>
      <c r="J19" s="17" t="n"/>
      <c r="K19" s="18" t="n"/>
      <c r="L19" s="15" t="n"/>
      <c r="M19" s="15" t="n"/>
      <c r="N19" s="25" t="n"/>
      <c r="O19" s="25" t="n"/>
      <c r="P19" s="15" t="n"/>
      <c r="Q19" s="18" t="n"/>
      <c r="R19" s="16" t="n"/>
      <c r="S19" s="20">
        <f>IF([@[Code ID]]="","",UPPER(TRIM([@[Code ID]]))&amp;"|"&amp;[@[Scope Type]]&amp;"|"&amp;[@[Scope Name]])</f>
        <v/>
      </c>
      <c r="T19" s="20">
        <f>IF([@[Code ID]]="","",IF(OR([@[Display Name]]="",[@Category]="",[@[Scope Type]]="",[@[Scope Name]]="",[@Status]="",[@[Counts as Present]]="",[@[Counts as Absent]]="",[@Excused]="",[@[Instructional Credit %]]="",[@[Default Minutes]]="",[@[Requires Comment]]="",[@[Requires Approval]]="",[@[Effective Start]]="",[@[Import Value]]="",[@[Sort Order]]=""),"Missing Required Field","Complete"))</f>
        <v/>
      </c>
      <c r="U19"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19" s="20">
        <f>IF([@[Code ID]]="","",IF(COUNTIFS(tblCodes[Code ID],[@[Code ID]],tblCodes[Scope Type],[@[Scope Type]],tblCodes[Scope Name],[@[Scope Name]])&gt;1,"Duplicate Code ID",IF(COUNTIFS(tblCodes[Import Value],[@[Import Value]],tblCodes[Scope Type],[@[Scope Type]],tblCodes[Scope Name],[@[Scope Name]])&gt;1,"Duplicate Import Value","OK")))</f>
        <v/>
      </c>
      <c r="W19" s="20">
        <f>IF([@[Code ID]]="","",IF([@Status]="Draft","Draft",IF([@Status]="Retired","Retired",IF([@[Effective Start]]="","Missing Date",IF([@[Effective Start]]&gt;Dashboard!$B$3,"Not Started",IF(AND([@[Effective End]]&lt;&gt;"",[@[Effective End]]&lt;Dashboard!$B$3),"Ended","In Effect"))))))</f>
        <v/>
      </c>
      <c r="X19" s="20">
        <f>IF([@[Code ID]]="","",IF([@[Required Fields Check]]&lt;&gt;"Complete","Incomplete",IF(OR([@[Logic Check]]&lt;&gt;"OK",[@[Uniqueness Check]]&lt;&gt;"OK"),"Review","Ready")))</f>
        <v/>
      </c>
    </row>
    <row r="20">
      <c r="A20" s="15" t="n"/>
      <c r="B20" s="16" t="n"/>
      <c r="C20" s="15" t="n"/>
      <c r="D20" s="15" t="n"/>
      <c r="E20" s="15" t="n"/>
      <c r="F20" s="15" t="n"/>
      <c r="G20" s="15" t="n"/>
      <c r="H20" s="15" t="n"/>
      <c r="I20" s="15" t="n"/>
      <c r="J20" s="17" t="n"/>
      <c r="K20" s="18" t="n"/>
      <c r="L20" s="15" t="n"/>
      <c r="M20" s="15" t="n"/>
      <c r="N20" s="25" t="n"/>
      <c r="O20" s="25" t="n"/>
      <c r="P20" s="15" t="n"/>
      <c r="Q20" s="18" t="n"/>
      <c r="R20" s="16" t="n"/>
      <c r="S20" s="20">
        <f>IF([@[Code ID]]="","",UPPER(TRIM([@[Code ID]]))&amp;"|"&amp;[@[Scope Type]]&amp;"|"&amp;[@[Scope Name]])</f>
        <v/>
      </c>
      <c r="T20" s="20">
        <f>IF([@[Code ID]]="","",IF(OR([@[Display Name]]="",[@Category]="",[@[Scope Type]]="",[@[Scope Name]]="",[@Status]="",[@[Counts as Present]]="",[@[Counts as Absent]]="",[@Excused]="",[@[Instructional Credit %]]="",[@[Default Minutes]]="",[@[Requires Comment]]="",[@[Requires Approval]]="",[@[Effective Start]]="",[@[Import Value]]="",[@[Sort Order]]=""),"Missing Required Field","Complete"))</f>
        <v/>
      </c>
      <c r="U20"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20" s="20">
        <f>IF([@[Code ID]]="","",IF(COUNTIFS(tblCodes[Code ID],[@[Code ID]],tblCodes[Scope Type],[@[Scope Type]],tblCodes[Scope Name],[@[Scope Name]])&gt;1,"Duplicate Code ID",IF(COUNTIFS(tblCodes[Import Value],[@[Import Value]],tblCodes[Scope Type],[@[Scope Type]],tblCodes[Scope Name],[@[Scope Name]])&gt;1,"Duplicate Import Value","OK")))</f>
        <v/>
      </c>
      <c r="W20" s="20">
        <f>IF([@[Code ID]]="","",IF([@Status]="Draft","Draft",IF([@Status]="Retired","Retired",IF([@[Effective Start]]="","Missing Date",IF([@[Effective Start]]&gt;Dashboard!$B$3,"Not Started",IF(AND([@[Effective End]]&lt;&gt;"",[@[Effective End]]&lt;Dashboard!$B$3),"Ended","In Effect"))))))</f>
        <v/>
      </c>
      <c r="X20" s="20">
        <f>IF([@[Code ID]]="","",IF([@[Required Fields Check]]&lt;&gt;"Complete","Incomplete",IF(OR([@[Logic Check]]&lt;&gt;"OK",[@[Uniqueness Check]]&lt;&gt;"OK"),"Review","Ready")))</f>
        <v/>
      </c>
    </row>
    <row r="21">
      <c r="A21" s="15" t="n"/>
      <c r="B21" s="16" t="n"/>
      <c r="C21" s="15" t="n"/>
      <c r="D21" s="15" t="n"/>
      <c r="E21" s="15" t="n"/>
      <c r="F21" s="15" t="n"/>
      <c r="G21" s="15" t="n"/>
      <c r="H21" s="15" t="n"/>
      <c r="I21" s="15" t="n"/>
      <c r="J21" s="17" t="n"/>
      <c r="K21" s="18" t="n"/>
      <c r="L21" s="15" t="n"/>
      <c r="M21" s="15" t="n"/>
      <c r="N21" s="25" t="n"/>
      <c r="O21" s="25" t="n"/>
      <c r="P21" s="15" t="n"/>
      <c r="Q21" s="18" t="n"/>
      <c r="R21" s="16" t="n"/>
      <c r="S21" s="20">
        <f>IF([@[Code ID]]="","",UPPER(TRIM([@[Code ID]]))&amp;"|"&amp;[@[Scope Type]]&amp;"|"&amp;[@[Scope Name]])</f>
        <v/>
      </c>
      <c r="T21" s="20">
        <f>IF([@[Code ID]]="","",IF(OR([@[Display Name]]="",[@Category]="",[@[Scope Type]]="",[@[Scope Name]]="",[@Status]="",[@[Counts as Present]]="",[@[Counts as Absent]]="",[@Excused]="",[@[Instructional Credit %]]="",[@[Default Minutes]]="",[@[Requires Comment]]="",[@[Requires Approval]]="",[@[Effective Start]]="",[@[Import Value]]="",[@[Sort Order]]=""),"Missing Required Field","Complete"))</f>
        <v/>
      </c>
      <c r="U21"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21" s="20">
        <f>IF([@[Code ID]]="","",IF(COUNTIFS(tblCodes[Code ID],[@[Code ID]],tblCodes[Scope Type],[@[Scope Type]],tblCodes[Scope Name],[@[Scope Name]])&gt;1,"Duplicate Code ID",IF(COUNTIFS(tblCodes[Import Value],[@[Import Value]],tblCodes[Scope Type],[@[Scope Type]],tblCodes[Scope Name],[@[Scope Name]])&gt;1,"Duplicate Import Value","OK")))</f>
        <v/>
      </c>
      <c r="W21" s="20">
        <f>IF([@[Code ID]]="","",IF([@Status]="Draft","Draft",IF([@Status]="Retired","Retired",IF([@[Effective Start]]="","Missing Date",IF([@[Effective Start]]&gt;Dashboard!$B$3,"Not Started",IF(AND([@[Effective End]]&lt;&gt;"",[@[Effective End]]&lt;Dashboard!$B$3),"Ended","In Effect"))))))</f>
        <v/>
      </c>
      <c r="X21" s="20">
        <f>IF([@[Code ID]]="","",IF([@[Required Fields Check]]&lt;&gt;"Complete","Incomplete",IF(OR([@[Logic Check]]&lt;&gt;"OK",[@[Uniqueness Check]]&lt;&gt;"OK"),"Review","Ready")))</f>
        <v/>
      </c>
    </row>
    <row r="22">
      <c r="A22" s="15" t="n"/>
      <c r="B22" s="16" t="n"/>
      <c r="C22" s="15" t="n"/>
      <c r="D22" s="15" t="n"/>
      <c r="E22" s="15" t="n"/>
      <c r="F22" s="15" t="n"/>
      <c r="G22" s="15" t="n"/>
      <c r="H22" s="15" t="n"/>
      <c r="I22" s="15" t="n"/>
      <c r="J22" s="17" t="n"/>
      <c r="K22" s="18" t="n"/>
      <c r="L22" s="15" t="n"/>
      <c r="M22" s="15" t="n"/>
      <c r="N22" s="25" t="n"/>
      <c r="O22" s="25" t="n"/>
      <c r="P22" s="15" t="n"/>
      <c r="Q22" s="18" t="n"/>
      <c r="R22" s="16" t="n"/>
      <c r="S22" s="20">
        <f>IF([@[Code ID]]="","",UPPER(TRIM([@[Code ID]]))&amp;"|"&amp;[@[Scope Type]]&amp;"|"&amp;[@[Scope Name]])</f>
        <v/>
      </c>
      <c r="T22" s="20">
        <f>IF([@[Code ID]]="","",IF(OR([@[Display Name]]="",[@Category]="",[@[Scope Type]]="",[@[Scope Name]]="",[@Status]="",[@[Counts as Present]]="",[@[Counts as Absent]]="",[@Excused]="",[@[Instructional Credit %]]="",[@[Default Minutes]]="",[@[Requires Comment]]="",[@[Requires Approval]]="",[@[Effective Start]]="",[@[Import Value]]="",[@[Sort Order]]=""),"Missing Required Field","Complete"))</f>
        <v/>
      </c>
      <c r="U22"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22" s="20">
        <f>IF([@[Code ID]]="","",IF(COUNTIFS(tblCodes[Code ID],[@[Code ID]],tblCodes[Scope Type],[@[Scope Type]],tblCodes[Scope Name],[@[Scope Name]])&gt;1,"Duplicate Code ID",IF(COUNTIFS(tblCodes[Import Value],[@[Import Value]],tblCodes[Scope Type],[@[Scope Type]],tblCodes[Scope Name],[@[Scope Name]])&gt;1,"Duplicate Import Value","OK")))</f>
        <v/>
      </c>
      <c r="W22" s="20">
        <f>IF([@[Code ID]]="","",IF([@Status]="Draft","Draft",IF([@Status]="Retired","Retired",IF([@[Effective Start]]="","Missing Date",IF([@[Effective Start]]&gt;Dashboard!$B$3,"Not Started",IF(AND([@[Effective End]]&lt;&gt;"",[@[Effective End]]&lt;Dashboard!$B$3),"Ended","In Effect"))))))</f>
        <v/>
      </c>
      <c r="X22" s="20">
        <f>IF([@[Code ID]]="","",IF([@[Required Fields Check]]&lt;&gt;"Complete","Incomplete",IF(OR([@[Logic Check]]&lt;&gt;"OK",[@[Uniqueness Check]]&lt;&gt;"OK"),"Review","Ready")))</f>
        <v/>
      </c>
    </row>
    <row r="23">
      <c r="A23" s="15" t="n"/>
      <c r="B23" s="16" t="n"/>
      <c r="C23" s="15" t="n"/>
      <c r="D23" s="15" t="n"/>
      <c r="E23" s="15" t="n"/>
      <c r="F23" s="15" t="n"/>
      <c r="G23" s="15" t="n"/>
      <c r="H23" s="15" t="n"/>
      <c r="I23" s="15" t="n"/>
      <c r="J23" s="17" t="n"/>
      <c r="K23" s="18" t="n"/>
      <c r="L23" s="15" t="n"/>
      <c r="M23" s="15" t="n"/>
      <c r="N23" s="25" t="n"/>
      <c r="O23" s="25" t="n"/>
      <c r="P23" s="15" t="n"/>
      <c r="Q23" s="18" t="n"/>
      <c r="R23" s="16" t="n"/>
      <c r="S23" s="20">
        <f>IF([@[Code ID]]="","",UPPER(TRIM([@[Code ID]]))&amp;"|"&amp;[@[Scope Type]]&amp;"|"&amp;[@[Scope Name]])</f>
        <v/>
      </c>
      <c r="T23" s="20">
        <f>IF([@[Code ID]]="","",IF(OR([@[Display Name]]="",[@Category]="",[@[Scope Type]]="",[@[Scope Name]]="",[@Status]="",[@[Counts as Present]]="",[@[Counts as Absent]]="",[@Excused]="",[@[Instructional Credit %]]="",[@[Default Minutes]]="",[@[Requires Comment]]="",[@[Requires Approval]]="",[@[Effective Start]]="",[@[Import Value]]="",[@[Sort Order]]=""),"Missing Required Field","Complete"))</f>
        <v/>
      </c>
      <c r="U23"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23" s="20">
        <f>IF([@[Code ID]]="","",IF(COUNTIFS(tblCodes[Code ID],[@[Code ID]],tblCodes[Scope Type],[@[Scope Type]],tblCodes[Scope Name],[@[Scope Name]])&gt;1,"Duplicate Code ID",IF(COUNTIFS(tblCodes[Import Value],[@[Import Value]],tblCodes[Scope Type],[@[Scope Type]],tblCodes[Scope Name],[@[Scope Name]])&gt;1,"Duplicate Import Value","OK")))</f>
        <v/>
      </c>
      <c r="W23" s="20">
        <f>IF([@[Code ID]]="","",IF([@Status]="Draft","Draft",IF([@Status]="Retired","Retired",IF([@[Effective Start]]="","Missing Date",IF([@[Effective Start]]&gt;Dashboard!$B$3,"Not Started",IF(AND([@[Effective End]]&lt;&gt;"",[@[Effective End]]&lt;Dashboard!$B$3),"Ended","In Effect"))))))</f>
        <v/>
      </c>
      <c r="X23" s="20">
        <f>IF([@[Code ID]]="","",IF([@[Required Fields Check]]&lt;&gt;"Complete","Incomplete",IF(OR([@[Logic Check]]&lt;&gt;"OK",[@[Uniqueness Check]]&lt;&gt;"OK"),"Review","Ready")))</f>
        <v/>
      </c>
    </row>
    <row r="24">
      <c r="A24" s="15" t="n"/>
      <c r="B24" s="16" t="n"/>
      <c r="C24" s="15" t="n"/>
      <c r="D24" s="15" t="n"/>
      <c r="E24" s="15" t="n"/>
      <c r="F24" s="15" t="n"/>
      <c r="G24" s="15" t="n"/>
      <c r="H24" s="15" t="n"/>
      <c r="I24" s="15" t="n"/>
      <c r="J24" s="17" t="n"/>
      <c r="K24" s="18" t="n"/>
      <c r="L24" s="15" t="n"/>
      <c r="M24" s="15" t="n"/>
      <c r="N24" s="25" t="n"/>
      <c r="O24" s="25" t="n"/>
      <c r="P24" s="15" t="n"/>
      <c r="Q24" s="18" t="n"/>
      <c r="R24" s="16" t="n"/>
      <c r="S24" s="20">
        <f>IF([@[Code ID]]="","",UPPER(TRIM([@[Code ID]]))&amp;"|"&amp;[@[Scope Type]]&amp;"|"&amp;[@[Scope Name]])</f>
        <v/>
      </c>
      <c r="T24" s="20">
        <f>IF([@[Code ID]]="","",IF(OR([@[Display Name]]="",[@Category]="",[@[Scope Type]]="",[@[Scope Name]]="",[@Status]="",[@[Counts as Present]]="",[@[Counts as Absent]]="",[@Excused]="",[@[Instructional Credit %]]="",[@[Default Minutes]]="",[@[Requires Comment]]="",[@[Requires Approval]]="",[@[Effective Start]]="",[@[Import Value]]="",[@[Sort Order]]=""),"Missing Required Field","Complete"))</f>
        <v/>
      </c>
      <c r="U24"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24" s="20">
        <f>IF([@[Code ID]]="","",IF(COUNTIFS(tblCodes[Code ID],[@[Code ID]],tblCodes[Scope Type],[@[Scope Type]],tblCodes[Scope Name],[@[Scope Name]])&gt;1,"Duplicate Code ID",IF(COUNTIFS(tblCodes[Import Value],[@[Import Value]],tblCodes[Scope Type],[@[Scope Type]],tblCodes[Scope Name],[@[Scope Name]])&gt;1,"Duplicate Import Value","OK")))</f>
        <v/>
      </c>
      <c r="W24" s="20">
        <f>IF([@[Code ID]]="","",IF([@Status]="Draft","Draft",IF([@Status]="Retired","Retired",IF([@[Effective Start]]="","Missing Date",IF([@[Effective Start]]&gt;Dashboard!$B$3,"Not Started",IF(AND([@[Effective End]]&lt;&gt;"",[@[Effective End]]&lt;Dashboard!$B$3),"Ended","In Effect"))))))</f>
        <v/>
      </c>
      <c r="X24" s="20">
        <f>IF([@[Code ID]]="","",IF([@[Required Fields Check]]&lt;&gt;"Complete","Incomplete",IF(OR([@[Logic Check]]&lt;&gt;"OK",[@[Uniqueness Check]]&lt;&gt;"OK"),"Review","Ready")))</f>
        <v/>
      </c>
    </row>
    <row r="25">
      <c r="A25" s="15" t="n"/>
      <c r="B25" s="16" t="n"/>
      <c r="C25" s="15" t="n"/>
      <c r="D25" s="15" t="n"/>
      <c r="E25" s="15" t="n"/>
      <c r="F25" s="15" t="n"/>
      <c r="G25" s="15" t="n"/>
      <c r="H25" s="15" t="n"/>
      <c r="I25" s="15" t="n"/>
      <c r="J25" s="17" t="n"/>
      <c r="K25" s="18" t="n"/>
      <c r="L25" s="15" t="n"/>
      <c r="M25" s="15" t="n"/>
      <c r="N25" s="25" t="n"/>
      <c r="O25" s="25" t="n"/>
      <c r="P25" s="15" t="n"/>
      <c r="Q25" s="18" t="n"/>
      <c r="R25" s="16" t="n"/>
      <c r="S25" s="20">
        <f>IF([@[Code ID]]="","",UPPER(TRIM([@[Code ID]]))&amp;"|"&amp;[@[Scope Type]]&amp;"|"&amp;[@[Scope Name]])</f>
        <v/>
      </c>
      <c r="T25" s="20">
        <f>IF([@[Code ID]]="","",IF(OR([@[Display Name]]="",[@Category]="",[@[Scope Type]]="",[@[Scope Name]]="",[@Status]="",[@[Counts as Present]]="",[@[Counts as Absent]]="",[@Excused]="",[@[Instructional Credit %]]="",[@[Default Minutes]]="",[@[Requires Comment]]="",[@[Requires Approval]]="",[@[Effective Start]]="",[@[Import Value]]="",[@[Sort Order]]=""),"Missing Required Field","Complete"))</f>
        <v/>
      </c>
      <c r="U25"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25" s="20">
        <f>IF([@[Code ID]]="","",IF(COUNTIFS(tblCodes[Code ID],[@[Code ID]],tblCodes[Scope Type],[@[Scope Type]],tblCodes[Scope Name],[@[Scope Name]])&gt;1,"Duplicate Code ID",IF(COUNTIFS(tblCodes[Import Value],[@[Import Value]],tblCodes[Scope Type],[@[Scope Type]],tblCodes[Scope Name],[@[Scope Name]])&gt;1,"Duplicate Import Value","OK")))</f>
        <v/>
      </c>
      <c r="W25" s="20">
        <f>IF([@[Code ID]]="","",IF([@Status]="Draft","Draft",IF([@Status]="Retired","Retired",IF([@[Effective Start]]="","Missing Date",IF([@[Effective Start]]&gt;Dashboard!$B$3,"Not Started",IF(AND([@[Effective End]]&lt;&gt;"",[@[Effective End]]&lt;Dashboard!$B$3),"Ended","In Effect"))))))</f>
        <v/>
      </c>
      <c r="X25" s="20">
        <f>IF([@[Code ID]]="","",IF([@[Required Fields Check]]&lt;&gt;"Complete","Incomplete",IF(OR([@[Logic Check]]&lt;&gt;"OK",[@[Uniqueness Check]]&lt;&gt;"OK"),"Review","Ready")))</f>
        <v/>
      </c>
    </row>
    <row r="26">
      <c r="A26" s="15" t="n"/>
      <c r="B26" s="16" t="n"/>
      <c r="C26" s="15" t="n"/>
      <c r="D26" s="15" t="n"/>
      <c r="E26" s="15" t="n"/>
      <c r="F26" s="15" t="n"/>
      <c r="G26" s="15" t="n"/>
      <c r="H26" s="15" t="n"/>
      <c r="I26" s="15" t="n"/>
      <c r="J26" s="17" t="n"/>
      <c r="K26" s="18" t="n"/>
      <c r="L26" s="15" t="n"/>
      <c r="M26" s="15" t="n"/>
      <c r="N26" s="25" t="n"/>
      <c r="O26" s="25" t="n"/>
      <c r="P26" s="15" t="n"/>
      <c r="Q26" s="18" t="n"/>
      <c r="R26" s="16" t="n"/>
      <c r="S26" s="20">
        <f>IF([@[Code ID]]="","",UPPER(TRIM([@[Code ID]]))&amp;"|"&amp;[@[Scope Type]]&amp;"|"&amp;[@[Scope Name]])</f>
        <v/>
      </c>
      <c r="T26" s="20">
        <f>IF([@[Code ID]]="","",IF(OR([@[Display Name]]="",[@Category]="",[@[Scope Type]]="",[@[Scope Name]]="",[@Status]="",[@[Counts as Present]]="",[@[Counts as Absent]]="",[@Excused]="",[@[Instructional Credit %]]="",[@[Default Minutes]]="",[@[Requires Comment]]="",[@[Requires Approval]]="",[@[Effective Start]]="",[@[Import Value]]="",[@[Sort Order]]=""),"Missing Required Field","Complete"))</f>
        <v/>
      </c>
      <c r="U26"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26" s="20">
        <f>IF([@[Code ID]]="","",IF(COUNTIFS(tblCodes[Code ID],[@[Code ID]],tblCodes[Scope Type],[@[Scope Type]],tblCodes[Scope Name],[@[Scope Name]])&gt;1,"Duplicate Code ID",IF(COUNTIFS(tblCodes[Import Value],[@[Import Value]],tblCodes[Scope Type],[@[Scope Type]],tblCodes[Scope Name],[@[Scope Name]])&gt;1,"Duplicate Import Value","OK")))</f>
        <v/>
      </c>
      <c r="W26" s="20">
        <f>IF([@[Code ID]]="","",IF([@Status]="Draft","Draft",IF([@Status]="Retired","Retired",IF([@[Effective Start]]="","Missing Date",IF([@[Effective Start]]&gt;Dashboard!$B$3,"Not Started",IF(AND([@[Effective End]]&lt;&gt;"",[@[Effective End]]&lt;Dashboard!$B$3),"Ended","In Effect"))))))</f>
        <v/>
      </c>
      <c r="X26" s="20">
        <f>IF([@[Code ID]]="","",IF([@[Required Fields Check]]&lt;&gt;"Complete","Incomplete",IF(OR([@[Logic Check]]&lt;&gt;"OK",[@[Uniqueness Check]]&lt;&gt;"OK"),"Review","Ready")))</f>
        <v/>
      </c>
    </row>
    <row r="27">
      <c r="A27" s="15" t="n"/>
      <c r="B27" s="16" t="n"/>
      <c r="C27" s="15" t="n"/>
      <c r="D27" s="15" t="n"/>
      <c r="E27" s="15" t="n"/>
      <c r="F27" s="15" t="n"/>
      <c r="G27" s="15" t="n"/>
      <c r="H27" s="15" t="n"/>
      <c r="I27" s="15" t="n"/>
      <c r="J27" s="17" t="n"/>
      <c r="K27" s="18" t="n"/>
      <c r="L27" s="15" t="n"/>
      <c r="M27" s="15" t="n"/>
      <c r="N27" s="25" t="n"/>
      <c r="O27" s="25" t="n"/>
      <c r="P27" s="15" t="n"/>
      <c r="Q27" s="18" t="n"/>
      <c r="R27" s="16" t="n"/>
      <c r="S27" s="20">
        <f>IF([@[Code ID]]="","",UPPER(TRIM([@[Code ID]]))&amp;"|"&amp;[@[Scope Type]]&amp;"|"&amp;[@[Scope Name]])</f>
        <v/>
      </c>
      <c r="T27" s="20">
        <f>IF([@[Code ID]]="","",IF(OR([@[Display Name]]="",[@Category]="",[@[Scope Type]]="",[@[Scope Name]]="",[@Status]="",[@[Counts as Present]]="",[@[Counts as Absent]]="",[@Excused]="",[@[Instructional Credit %]]="",[@[Default Minutes]]="",[@[Requires Comment]]="",[@[Requires Approval]]="",[@[Effective Start]]="",[@[Import Value]]="",[@[Sort Order]]=""),"Missing Required Field","Complete"))</f>
        <v/>
      </c>
      <c r="U27"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27" s="20">
        <f>IF([@[Code ID]]="","",IF(COUNTIFS(tblCodes[Code ID],[@[Code ID]],tblCodes[Scope Type],[@[Scope Type]],tblCodes[Scope Name],[@[Scope Name]])&gt;1,"Duplicate Code ID",IF(COUNTIFS(tblCodes[Import Value],[@[Import Value]],tblCodes[Scope Type],[@[Scope Type]],tblCodes[Scope Name],[@[Scope Name]])&gt;1,"Duplicate Import Value","OK")))</f>
        <v/>
      </c>
      <c r="W27" s="20">
        <f>IF([@[Code ID]]="","",IF([@Status]="Draft","Draft",IF([@Status]="Retired","Retired",IF([@[Effective Start]]="","Missing Date",IF([@[Effective Start]]&gt;Dashboard!$B$3,"Not Started",IF(AND([@[Effective End]]&lt;&gt;"",[@[Effective End]]&lt;Dashboard!$B$3),"Ended","In Effect"))))))</f>
        <v/>
      </c>
      <c r="X27" s="20">
        <f>IF([@[Code ID]]="","",IF([@[Required Fields Check]]&lt;&gt;"Complete","Incomplete",IF(OR([@[Logic Check]]&lt;&gt;"OK",[@[Uniqueness Check]]&lt;&gt;"OK"),"Review","Ready")))</f>
        <v/>
      </c>
    </row>
    <row r="28">
      <c r="A28" s="15" t="n"/>
      <c r="B28" s="16" t="n"/>
      <c r="C28" s="15" t="n"/>
      <c r="D28" s="15" t="n"/>
      <c r="E28" s="15" t="n"/>
      <c r="F28" s="15" t="n"/>
      <c r="G28" s="15" t="n"/>
      <c r="H28" s="15" t="n"/>
      <c r="I28" s="15" t="n"/>
      <c r="J28" s="17" t="n"/>
      <c r="K28" s="18" t="n"/>
      <c r="L28" s="15" t="n"/>
      <c r="M28" s="15" t="n"/>
      <c r="N28" s="25" t="n"/>
      <c r="O28" s="25" t="n"/>
      <c r="P28" s="15" t="n"/>
      <c r="Q28" s="18" t="n"/>
      <c r="R28" s="16" t="n"/>
      <c r="S28" s="20">
        <f>IF([@[Code ID]]="","",UPPER(TRIM([@[Code ID]]))&amp;"|"&amp;[@[Scope Type]]&amp;"|"&amp;[@[Scope Name]])</f>
        <v/>
      </c>
      <c r="T28" s="20">
        <f>IF([@[Code ID]]="","",IF(OR([@[Display Name]]="",[@Category]="",[@[Scope Type]]="",[@[Scope Name]]="",[@Status]="",[@[Counts as Present]]="",[@[Counts as Absent]]="",[@Excused]="",[@[Instructional Credit %]]="",[@[Default Minutes]]="",[@[Requires Comment]]="",[@[Requires Approval]]="",[@[Effective Start]]="",[@[Import Value]]="",[@[Sort Order]]=""),"Missing Required Field","Complete"))</f>
        <v/>
      </c>
      <c r="U28"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28" s="20">
        <f>IF([@[Code ID]]="","",IF(COUNTIFS(tblCodes[Code ID],[@[Code ID]],tblCodes[Scope Type],[@[Scope Type]],tblCodes[Scope Name],[@[Scope Name]])&gt;1,"Duplicate Code ID",IF(COUNTIFS(tblCodes[Import Value],[@[Import Value]],tblCodes[Scope Type],[@[Scope Type]],tblCodes[Scope Name],[@[Scope Name]])&gt;1,"Duplicate Import Value","OK")))</f>
        <v/>
      </c>
      <c r="W28" s="20">
        <f>IF([@[Code ID]]="","",IF([@Status]="Draft","Draft",IF([@Status]="Retired","Retired",IF([@[Effective Start]]="","Missing Date",IF([@[Effective Start]]&gt;Dashboard!$B$3,"Not Started",IF(AND([@[Effective End]]&lt;&gt;"",[@[Effective End]]&lt;Dashboard!$B$3),"Ended","In Effect"))))))</f>
        <v/>
      </c>
      <c r="X28" s="20">
        <f>IF([@[Code ID]]="","",IF([@[Required Fields Check]]&lt;&gt;"Complete","Incomplete",IF(OR([@[Logic Check]]&lt;&gt;"OK",[@[Uniqueness Check]]&lt;&gt;"OK"),"Review","Ready")))</f>
        <v/>
      </c>
    </row>
    <row r="29">
      <c r="A29" s="15" t="n"/>
      <c r="B29" s="16" t="n"/>
      <c r="C29" s="15" t="n"/>
      <c r="D29" s="15" t="n"/>
      <c r="E29" s="15" t="n"/>
      <c r="F29" s="15" t="n"/>
      <c r="G29" s="15" t="n"/>
      <c r="H29" s="15" t="n"/>
      <c r="I29" s="15" t="n"/>
      <c r="J29" s="17" t="n"/>
      <c r="K29" s="18" t="n"/>
      <c r="L29" s="15" t="n"/>
      <c r="M29" s="15" t="n"/>
      <c r="N29" s="25" t="n"/>
      <c r="O29" s="25" t="n"/>
      <c r="P29" s="15" t="n"/>
      <c r="Q29" s="18" t="n"/>
      <c r="R29" s="16" t="n"/>
      <c r="S29" s="20">
        <f>IF([@[Code ID]]="","",UPPER(TRIM([@[Code ID]]))&amp;"|"&amp;[@[Scope Type]]&amp;"|"&amp;[@[Scope Name]])</f>
        <v/>
      </c>
      <c r="T29" s="20">
        <f>IF([@[Code ID]]="","",IF(OR([@[Display Name]]="",[@Category]="",[@[Scope Type]]="",[@[Scope Name]]="",[@Status]="",[@[Counts as Present]]="",[@[Counts as Absent]]="",[@Excused]="",[@[Instructional Credit %]]="",[@[Default Minutes]]="",[@[Requires Comment]]="",[@[Requires Approval]]="",[@[Effective Start]]="",[@[Import Value]]="",[@[Sort Order]]=""),"Missing Required Field","Complete"))</f>
        <v/>
      </c>
      <c r="U29"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29" s="20">
        <f>IF([@[Code ID]]="","",IF(COUNTIFS(tblCodes[Code ID],[@[Code ID]],tblCodes[Scope Type],[@[Scope Type]],tblCodes[Scope Name],[@[Scope Name]])&gt;1,"Duplicate Code ID",IF(COUNTIFS(tblCodes[Import Value],[@[Import Value]],tblCodes[Scope Type],[@[Scope Type]],tblCodes[Scope Name],[@[Scope Name]])&gt;1,"Duplicate Import Value","OK")))</f>
        <v/>
      </c>
      <c r="W29" s="20">
        <f>IF([@[Code ID]]="","",IF([@Status]="Draft","Draft",IF([@Status]="Retired","Retired",IF([@[Effective Start]]="","Missing Date",IF([@[Effective Start]]&gt;Dashboard!$B$3,"Not Started",IF(AND([@[Effective End]]&lt;&gt;"",[@[Effective End]]&lt;Dashboard!$B$3),"Ended","In Effect"))))))</f>
        <v/>
      </c>
      <c r="X29" s="20">
        <f>IF([@[Code ID]]="","",IF([@[Required Fields Check]]&lt;&gt;"Complete","Incomplete",IF(OR([@[Logic Check]]&lt;&gt;"OK",[@[Uniqueness Check]]&lt;&gt;"OK"),"Review","Ready")))</f>
        <v/>
      </c>
    </row>
    <row r="30">
      <c r="A30" s="15" t="n"/>
      <c r="B30" s="16" t="n"/>
      <c r="C30" s="15" t="n"/>
      <c r="D30" s="15" t="n"/>
      <c r="E30" s="15" t="n"/>
      <c r="F30" s="15" t="n"/>
      <c r="G30" s="15" t="n"/>
      <c r="H30" s="15" t="n"/>
      <c r="I30" s="15" t="n"/>
      <c r="J30" s="17" t="n"/>
      <c r="K30" s="18" t="n"/>
      <c r="L30" s="15" t="n"/>
      <c r="M30" s="15" t="n"/>
      <c r="N30" s="25" t="n"/>
      <c r="O30" s="25" t="n"/>
      <c r="P30" s="15" t="n"/>
      <c r="Q30" s="18" t="n"/>
      <c r="R30" s="16" t="n"/>
      <c r="S30" s="20">
        <f>IF([@[Code ID]]="","",UPPER(TRIM([@[Code ID]]))&amp;"|"&amp;[@[Scope Type]]&amp;"|"&amp;[@[Scope Name]])</f>
        <v/>
      </c>
      <c r="T30" s="20">
        <f>IF([@[Code ID]]="","",IF(OR([@[Display Name]]="",[@Category]="",[@[Scope Type]]="",[@[Scope Name]]="",[@Status]="",[@[Counts as Present]]="",[@[Counts as Absent]]="",[@Excused]="",[@[Instructional Credit %]]="",[@[Default Minutes]]="",[@[Requires Comment]]="",[@[Requires Approval]]="",[@[Effective Start]]="",[@[Import Value]]="",[@[Sort Order]]=""),"Missing Required Field","Complete"))</f>
        <v/>
      </c>
      <c r="U30"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30" s="20">
        <f>IF([@[Code ID]]="","",IF(COUNTIFS(tblCodes[Code ID],[@[Code ID]],tblCodes[Scope Type],[@[Scope Type]],tblCodes[Scope Name],[@[Scope Name]])&gt;1,"Duplicate Code ID",IF(COUNTIFS(tblCodes[Import Value],[@[Import Value]],tblCodes[Scope Type],[@[Scope Type]],tblCodes[Scope Name],[@[Scope Name]])&gt;1,"Duplicate Import Value","OK")))</f>
        <v/>
      </c>
      <c r="W30" s="20">
        <f>IF([@[Code ID]]="","",IF([@Status]="Draft","Draft",IF([@Status]="Retired","Retired",IF([@[Effective Start]]="","Missing Date",IF([@[Effective Start]]&gt;Dashboard!$B$3,"Not Started",IF(AND([@[Effective End]]&lt;&gt;"",[@[Effective End]]&lt;Dashboard!$B$3),"Ended","In Effect"))))))</f>
        <v/>
      </c>
      <c r="X30" s="20">
        <f>IF([@[Code ID]]="","",IF([@[Required Fields Check]]&lt;&gt;"Complete","Incomplete",IF(OR([@[Logic Check]]&lt;&gt;"OK",[@[Uniqueness Check]]&lt;&gt;"OK"),"Review","Ready")))</f>
        <v/>
      </c>
    </row>
    <row r="31">
      <c r="A31" s="15" t="n"/>
      <c r="B31" s="16" t="n"/>
      <c r="C31" s="15" t="n"/>
      <c r="D31" s="15" t="n"/>
      <c r="E31" s="15" t="n"/>
      <c r="F31" s="15" t="n"/>
      <c r="G31" s="15" t="n"/>
      <c r="H31" s="15" t="n"/>
      <c r="I31" s="15" t="n"/>
      <c r="J31" s="17" t="n"/>
      <c r="K31" s="18" t="n"/>
      <c r="L31" s="15" t="n"/>
      <c r="M31" s="15" t="n"/>
      <c r="N31" s="25" t="n"/>
      <c r="O31" s="25" t="n"/>
      <c r="P31" s="15" t="n"/>
      <c r="Q31" s="18" t="n"/>
      <c r="R31" s="16" t="n"/>
      <c r="S31" s="20">
        <f>IF([@[Code ID]]="","",UPPER(TRIM([@[Code ID]]))&amp;"|"&amp;[@[Scope Type]]&amp;"|"&amp;[@[Scope Name]])</f>
        <v/>
      </c>
      <c r="T31" s="20">
        <f>IF([@[Code ID]]="","",IF(OR([@[Display Name]]="",[@Category]="",[@[Scope Type]]="",[@[Scope Name]]="",[@Status]="",[@[Counts as Present]]="",[@[Counts as Absent]]="",[@Excused]="",[@[Instructional Credit %]]="",[@[Default Minutes]]="",[@[Requires Comment]]="",[@[Requires Approval]]="",[@[Effective Start]]="",[@[Import Value]]="",[@[Sort Order]]=""),"Missing Required Field","Complete"))</f>
        <v/>
      </c>
      <c r="U31"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31" s="20">
        <f>IF([@[Code ID]]="","",IF(COUNTIFS(tblCodes[Code ID],[@[Code ID]],tblCodes[Scope Type],[@[Scope Type]],tblCodes[Scope Name],[@[Scope Name]])&gt;1,"Duplicate Code ID",IF(COUNTIFS(tblCodes[Import Value],[@[Import Value]],tblCodes[Scope Type],[@[Scope Type]],tblCodes[Scope Name],[@[Scope Name]])&gt;1,"Duplicate Import Value","OK")))</f>
        <v/>
      </c>
      <c r="W31" s="20">
        <f>IF([@[Code ID]]="","",IF([@Status]="Draft","Draft",IF([@Status]="Retired","Retired",IF([@[Effective Start]]="","Missing Date",IF([@[Effective Start]]&gt;Dashboard!$B$3,"Not Started",IF(AND([@[Effective End]]&lt;&gt;"",[@[Effective End]]&lt;Dashboard!$B$3),"Ended","In Effect"))))))</f>
        <v/>
      </c>
      <c r="X31" s="20">
        <f>IF([@[Code ID]]="","",IF([@[Required Fields Check]]&lt;&gt;"Complete","Incomplete",IF(OR([@[Logic Check]]&lt;&gt;"OK",[@[Uniqueness Check]]&lt;&gt;"OK"),"Review","Ready")))</f>
        <v/>
      </c>
    </row>
    <row r="32">
      <c r="A32" s="15" t="n"/>
      <c r="B32" s="16" t="n"/>
      <c r="C32" s="15" t="n"/>
      <c r="D32" s="15" t="n"/>
      <c r="E32" s="15" t="n"/>
      <c r="F32" s="15" t="n"/>
      <c r="G32" s="15" t="n"/>
      <c r="H32" s="15" t="n"/>
      <c r="I32" s="15" t="n"/>
      <c r="J32" s="17" t="n"/>
      <c r="K32" s="18" t="n"/>
      <c r="L32" s="15" t="n"/>
      <c r="M32" s="15" t="n"/>
      <c r="N32" s="25" t="n"/>
      <c r="O32" s="25" t="n"/>
      <c r="P32" s="15" t="n"/>
      <c r="Q32" s="18" t="n"/>
      <c r="R32" s="16" t="n"/>
      <c r="S32" s="20">
        <f>IF([@[Code ID]]="","",UPPER(TRIM([@[Code ID]]))&amp;"|"&amp;[@[Scope Type]]&amp;"|"&amp;[@[Scope Name]])</f>
        <v/>
      </c>
      <c r="T32" s="20">
        <f>IF([@[Code ID]]="","",IF(OR([@[Display Name]]="",[@Category]="",[@[Scope Type]]="",[@[Scope Name]]="",[@Status]="",[@[Counts as Present]]="",[@[Counts as Absent]]="",[@Excused]="",[@[Instructional Credit %]]="",[@[Default Minutes]]="",[@[Requires Comment]]="",[@[Requires Approval]]="",[@[Effective Start]]="",[@[Import Value]]="",[@[Sort Order]]=""),"Missing Required Field","Complete"))</f>
        <v/>
      </c>
      <c r="U32"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32" s="20">
        <f>IF([@[Code ID]]="","",IF(COUNTIFS(tblCodes[Code ID],[@[Code ID]],tblCodes[Scope Type],[@[Scope Type]],tblCodes[Scope Name],[@[Scope Name]])&gt;1,"Duplicate Code ID",IF(COUNTIFS(tblCodes[Import Value],[@[Import Value]],tblCodes[Scope Type],[@[Scope Type]],tblCodes[Scope Name],[@[Scope Name]])&gt;1,"Duplicate Import Value","OK")))</f>
        <v/>
      </c>
      <c r="W32" s="20">
        <f>IF([@[Code ID]]="","",IF([@Status]="Draft","Draft",IF([@Status]="Retired","Retired",IF([@[Effective Start]]="","Missing Date",IF([@[Effective Start]]&gt;Dashboard!$B$3,"Not Started",IF(AND([@[Effective End]]&lt;&gt;"",[@[Effective End]]&lt;Dashboard!$B$3),"Ended","In Effect"))))))</f>
        <v/>
      </c>
      <c r="X32" s="20">
        <f>IF([@[Code ID]]="","",IF([@[Required Fields Check]]&lt;&gt;"Complete","Incomplete",IF(OR([@[Logic Check]]&lt;&gt;"OK",[@[Uniqueness Check]]&lt;&gt;"OK"),"Review","Ready")))</f>
        <v/>
      </c>
    </row>
    <row r="33">
      <c r="A33" s="15" t="n"/>
      <c r="B33" s="16" t="n"/>
      <c r="C33" s="15" t="n"/>
      <c r="D33" s="15" t="n"/>
      <c r="E33" s="15" t="n"/>
      <c r="F33" s="15" t="n"/>
      <c r="G33" s="15" t="n"/>
      <c r="H33" s="15" t="n"/>
      <c r="I33" s="15" t="n"/>
      <c r="J33" s="17" t="n"/>
      <c r="K33" s="18" t="n"/>
      <c r="L33" s="15" t="n"/>
      <c r="M33" s="15" t="n"/>
      <c r="N33" s="25" t="n"/>
      <c r="O33" s="25" t="n"/>
      <c r="P33" s="15" t="n"/>
      <c r="Q33" s="18" t="n"/>
      <c r="R33" s="16" t="n"/>
      <c r="S33" s="20">
        <f>IF([@[Code ID]]="","",UPPER(TRIM([@[Code ID]]))&amp;"|"&amp;[@[Scope Type]]&amp;"|"&amp;[@[Scope Name]])</f>
        <v/>
      </c>
      <c r="T33" s="20">
        <f>IF([@[Code ID]]="","",IF(OR([@[Display Name]]="",[@Category]="",[@[Scope Type]]="",[@[Scope Name]]="",[@Status]="",[@[Counts as Present]]="",[@[Counts as Absent]]="",[@Excused]="",[@[Instructional Credit %]]="",[@[Default Minutes]]="",[@[Requires Comment]]="",[@[Requires Approval]]="",[@[Effective Start]]="",[@[Import Value]]="",[@[Sort Order]]=""),"Missing Required Field","Complete"))</f>
        <v/>
      </c>
      <c r="U33"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33" s="20">
        <f>IF([@[Code ID]]="","",IF(COUNTIFS(tblCodes[Code ID],[@[Code ID]],tblCodes[Scope Type],[@[Scope Type]],tblCodes[Scope Name],[@[Scope Name]])&gt;1,"Duplicate Code ID",IF(COUNTIFS(tblCodes[Import Value],[@[Import Value]],tblCodes[Scope Type],[@[Scope Type]],tblCodes[Scope Name],[@[Scope Name]])&gt;1,"Duplicate Import Value","OK")))</f>
        <v/>
      </c>
      <c r="W33" s="20">
        <f>IF([@[Code ID]]="","",IF([@Status]="Draft","Draft",IF([@Status]="Retired","Retired",IF([@[Effective Start]]="","Missing Date",IF([@[Effective Start]]&gt;Dashboard!$B$3,"Not Started",IF(AND([@[Effective End]]&lt;&gt;"",[@[Effective End]]&lt;Dashboard!$B$3),"Ended","In Effect"))))))</f>
        <v/>
      </c>
      <c r="X33" s="20">
        <f>IF([@[Code ID]]="","",IF([@[Required Fields Check]]&lt;&gt;"Complete","Incomplete",IF(OR([@[Logic Check]]&lt;&gt;"OK",[@[Uniqueness Check]]&lt;&gt;"OK"),"Review","Ready")))</f>
        <v/>
      </c>
    </row>
    <row r="34">
      <c r="A34" s="15" t="n"/>
      <c r="B34" s="16" t="n"/>
      <c r="C34" s="15" t="n"/>
      <c r="D34" s="15" t="n"/>
      <c r="E34" s="15" t="n"/>
      <c r="F34" s="15" t="n"/>
      <c r="G34" s="15" t="n"/>
      <c r="H34" s="15" t="n"/>
      <c r="I34" s="15" t="n"/>
      <c r="J34" s="17" t="n"/>
      <c r="K34" s="18" t="n"/>
      <c r="L34" s="15" t="n"/>
      <c r="M34" s="15" t="n"/>
      <c r="N34" s="25" t="n"/>
      <c r="O34" s="25" t="n"/>
      <c r="P34" s="15" t="n"/>
      <c r="Q34" s="18" t="n"/>
      <c r="R34" s="16" t="n"/>
      <c r="S34" s="20">
        <f>IF([@[Code ID]]="","",UPPER(TRIM([@[Code ID]]))&amp;"|"&amp;[@[Scope Type]]&amp;"|"&amp;[@[Scope Name]])</f>
        <v/>
      </c>
      <c r="T34" s="20">
        <f>IF([@[Code ID]]="","",IF(OR([@[Display Name]]="",[@Category]="",[@[Scope Type]]="",[@[Scope Name]]="",[@Status]="",[@[Counts as Present]]="",[@[Counts as Absent]]="",[@Excused]="",[@[Instructional Credit %]]="",[@[Default Minutes]]="",[@[Requires Comment]]="",[@[Requires Approval]]="",[@[Effective Start]]="",[@[Import Value]]="",[@[Sort Order]]=""),"Missing Required Field","Complete"))</f>
        <v/>
      </c>
      <c r="U34"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34" s="20">
        <f>IF([@[Code ID]]="","",IF(COUNTIFS(tblCodes[Code ID],[@[Code ID]],tblCodes[Scope Type],[@[Scope Type]],tblCodes[Scope Name],[@[Scope Name]])&gt;1,"Duplicate Code ID",IF(COUNTIFS(tblCodes[Import Value],[@[Import Value]],tblCodes[Scope Type],[@[Scope Type]],tblCodes[Scope Name],[@[Scope Name]])&gt;1,"Duplicate Import Value","OK")))</f>
        <v/>
      </c>
      <c r="W34" s="20">
        <f>IF([@[Code ID]]="","",IF([@Status]="Draft","Draft",IF([@Status]="Retired","Retired",IF([@[Effective Start]]="","Missing Date",IF([@[Effective Start]]&gt;Dashboard!$B$3,"Not Started",IF(AND([@[Effective End]]&lt;&gt;"",[@[Effective End]]&lt;Dashboard!$B$3),"Ended","In Effect"))))))</f>
        <v/>
      </c>
      <c r="X34" s="20">
        <f>IF([@[Code ID]]="","",IF([@[Required Fields Check]]&lt;&gt;"Complete","Incomplete",IF(OR([@[Logic Check]]&lt;&gt;"OK",[@[Uniqueness Check]]&lt;&gt;"OK"),"Review","Ready")))</f>
        <v/>
      </c>
    </row>
    <row r="35">
      <c r="A35" s="15" t="n"/>
      <c r="B35" s="16" t="n"/>
      <c r="C35" s="15" t="n"/>
      <c r="D35" s="15" t="n"/>
      <c r="E35" s="15" t="n"/>
      <c r="F35" s="15" t="n"/>
      <c r="G35" s="15" t="n"/>
      <c r="H35" s="15" t="n"/>
      <c r="I35" s="15" t="n"/>
      <c r="J35" s="17" t="n"/>
      <c r="K35" s="18" t="n"/>
      <c r="L35" s="15" t="n"/>
      <c r="M35" s="15" t="n"/>
      <c r="N35" s="25" t="n"/>
      <c r="O35" s="25" t="n"/>
      <c r="P35" s="15" t="n"/>
      <c r="Q35" s="18" t="n"/>
      <c r="R35" s="16" t="n"/>
      <c r="S35" s="20">
        <f>IF([@[Code ID]]="","",UPPER(TRIM([@[Code ID]]))&amp;"|"&amp;[@[Scope Type]]&amp;"|"&amp;[@[Scope Name]])</f>
        <v/>
      </c>
      <c r="T35" s="20">
        <f>IF([@[Code ID]]="","",IF(OR([@[Display Name]]="",[@Category]="",[@[Scope Type]]="",[@[Scope Name]]="",[@Status]="",[@[Counts as Present]]="",[@[Counts as Absent]]="",[@Excused]="",[@[Instructional Credit %]]="",[@[Default Minutes]]="",[@[Requires Comment]]="",[@[Requires Approval]]="",[@[Effective Start]]="",[@[Import Value]]="",[@[Sort Order]]=""),"Missing Required Field","Complete"))</f>
        <v/>
      </c>
      <c r="U35"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35" s="20">
        <f>IF([@[Code ID]]="","",IF(COUNTIFS(tblCodes[Code ID],[@[Code ID]],tblCodes[Scope Type],[@[Scope Type]],tblCodes[Scope Name],[@[Scope Name]])&gt;1,"Duplicate Code ID",IF(COUNTIFS(tblCodes[Import Value],[@[Import Value]],tblCodes[Scope Type],[@[Scope Type]],tblCodes[Scope Name],[@[Scope Name]])&gt;1,"Duplicate Import Value","OK")))</f>
        <v/>
      </c>
      <c r="W35" s="20">
        <f>IF([@[Code ID]]="","",IF([@Status]="Draft","Draft",IF([@Status]="Retired","Retired",IF([@[Effective Start]]="","Missing Date",IF([@[Effective Start]]&gt;Dashboard!$B$3,"Not Started",IF(AND([@[Effective End]]&lt;&gt;"",[@[Effective End]]&lt;Dashboard!$B$3),"Ended","In Effect"))))))</f>
        <v/>
      </c>
      <c r="X35" s="20">
        <f>IF([@[Code ID]]="","",IF([@[Required Fields Check]]&lt;&gt;"Complete","Incomplete",IF(OR([@[Logic Check]]&lt;&gt;"OK",[@[Uniqueness Check]]&lt;&gt;"OK"),"Review","Ready")))</f>
        <v/>
      </c>
    </row>
    <row r="36">
      <c r="A36" s="15" t="n"/>
      <c r="B36" s="16" t="n"/>
      <c r="C36" s="15" t="n"/>
      <c r="D36" s="15" t="n"/>
      <c r="E36" s="15" t="n"/>
      <c r="F36" s="15" t="n"/>
      <c r="G36" s="15" t="n"/>
      <c r="H36" s="15" t="n"/>
      <c r="I36" s="15" t="n"/>
      <c r="J36" s="17" t="n"/>
      <c r="K36" s="18" t="n"/>
      <c r="L36" s="15" t="n"/>
      <c r="M36" s="15" t="n"/>
      <c r="N36" s="25" t="n"/>
      <c r="O36" s="25" t="n"/>
      <c r="P36" s="15" t="n"/>
      <c r="Q36" s="18" t="n"/>
      <c r="R36" s="16" t="n"/>
      <c r="S36" s="20">
        <f>IF([@[Code ID]]="","",UPPER(TRIM([@[Code ID]]))&amp;"|"&amp;[@[Scope Type]]&amp;"|"&amp;[@[Scope Name]])</f>
        <v/>
      </c>
      <c r="T36" s="20">
        <f>IF([@[Code ID]]="","",IF(OR([@[Display Name]]="",[@Category]="",[@[Scope Type]]="",[@[Scope Name]]="",[@Status]="",[@[Counts as Present]]="",[@[Counts as Absent]]="",[@Excused]="",[@[Instructional Credit %]]="",[@[Default Minutes]]="",[@[Requires Comment]]="",[@[Requires Approval]]="",[@[Effective Start]]="",[@[Import Value]]="",[@[Sort Order]]=""),"Missing Required Field","Complete"))</f>
        <v/>
      </c>
      <c r="U36"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36" s="20">
        <f>IF([@[Code ID]]="","",IF(COUNTIFS(tblCodes[Code ID],[@[Code ID]],tblCodes[Scope Type],[@[Scope Type]],tblCodes[Scope Name],[@[Scope Name]])&gt;1,"Duplicate Code ID",IF(COUNTIFS(tblCodes[Import Value],[@[Import Value]],tblCodes[Scope Type],[@[Scope Type]],tblCodes[Scope Name],[@[Scope Name]])&gt;1,"Duplicate Import Value","OK")))</f>
        <v/>
      </c>
      <c r="W36" s="20">
        <f>IF([@[Code ID]]="","",IF([@Status]="Draft","Draft",IF([@Status]="Retired","Retired",IF([@[Effective Start]]="","Missing Date",IF([@[Effective Start]]&gt;Dashboard!$B$3,"Not Started",IF(AND([@[Effective End]]&lt;&gt;"",[@[Effective End]]&lt;Dashboard!$B$3),"Ended","In Effect"))))))</f>
        <v/>
      </c>
      <c r="X36" s="20">
        <f>IF([@[Code ID]]="","",IF([@[Required Fields Check]]&lt;&gt;"Complete","Incomplete",IF(OR([@[Logic Check]]&lt;&gt;"OK",[@[Uniqueness Check]]&lt;&gt;"OK"),"Review","Ready")))</f>
        <v/>
      </c>
    </row>
    <row r="37">
      <c r="A37" s="15" t="n"/>
      <c r="B37" s="16" t="n"/>
      <c r="C37" s="15" t="n"/>
      <c r="D37" s="15" t="n"/>
      <c r="E37" s="15" t="n"/>
      <c r="F37" s="15" t="n"/>
      <c r="G37" s="15" t="n"/>
      <c r="H37" s="15" t="n"/>
      <c r="I37" s="15" t="n"/>
      <c r="J37" s="17" t="n"/>
      <c r="K37" s="18" t="n"/>
      <c r="L37" s="15" t="n"/>
      <c r="M37" s="15" t="n"/>
      <c r="N37" s="25" t="n"/>
      <c r="O37" s="25" t="n"/>
      <c r="P37" s="15" t="n"/>
      <c r="Q37" s="18" t="n"/>
      <c r="R37" s="16" t="n"/>
      <c r="S37" s="20">
        <f>IF([@[Code ID]]="","",UPPER(TRIM([@[Code ID]]))&amp;"|"&amp;[@[Scope Type]]&amp;"|"&amp;[@[Scope Name]])</f>
        <v/>
      </c>
      <c r="T37" s="20">
        <f>IF([@[Code ID]]="","",IF(OR([@[Display Name]]="",[@Category]="",[@[Scope Type]]="",[@[Scope Name]]="",[@Status]="",[@[Counts as Present]]="",[@[Counts as Absent]]="",[@Excused]="",[@[Instructional Credit %]]="",[@[Default Minutes]]="",[@[Requires Comment]]="",[@[Requires Approval]]="",[@[Effective Start]]="",[@[Import Value]]="",[@[Sort Order]]=""),"Missing Required Field","Complete"))</f>
        <v/>
      </c>
      <c r="U37"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37" s="20">
        <f>IF([@[Code ID]]="","",IF(COUNTIFS(tblCodes[Code ID],[@[Code ID]],tblCodes[Scope Type],[@[Scope Type]],tblCodes[Scope Name],[@[Scope Name]])&gt;1,"Duplicate Code ID",IF(COUNTIFS(tblCodes[Import Value],[@[Import Value]],tblCodes[Scope Type],[@[Scope Type]],tblCodes[Scope Name],[@[Scope Name]])&gt;1,"Duplicate Import Value","OK")))</f>
        <v/>
      </c>
      <c r="W37" s="20">
        <f>IF([@[Code ID]]="","",IF([@Status]="Draft","Draft",IF([@Status]="Retired","Retired",IF([@[Effective Start]]="","Missing Date",IF([@[Effective Start]]&gt;Dashboard!$B$3,"Not Started",IF(AND([@[Effective End]]&lt;&gt;"",[@[Effective End]]&lt;Dashboard!$B$3),"Ended","In Effect"))))))</f>
        <v/>
      </c>
      <c r="X37" s="20">
        <f>IF([@[Code ID]]="","",IF([@[Required Fields Check]]&lt;&gt;"Complete","Incomplete",IF(OR([@[Logic Check]]&lt;&gt;"OK",[@[Uniqueness Check]]&lt;&gt;"OK"),"Review","Ready")))</f>
        <v/>
      </c>
    </row>
    <row r="38">
      <c r="A38" s="15" t="n"/>
      <c r="B38" s="16" t="n"/>
      <c r="C38" s="15" t="n"/>
      <c r="D38" s="15" t="n"/>
      <c r="E38" s="15" t="n"/>
      <c r="F38" s="15" t="n"/>
      <c r="G38" s="15" t="n"/>
      <c r="H38" s="15" t="n"/>
      <c r="I38" s="15" t="n"/>
      <c r="J38" s="17" t="n"/>
      <c r="K38" s="18" t="n"/>
      <c r="L38" s="15" t="n"/>
      <c r="M38" s="15" t="n"/>
      <c r="N38" s="25" t="n"/>
      <c r="O38" s="25" t="n"/>
      <c r="P38" s="15" t="n"/>
      <c r="Q38" s="18" t="n"/>
      <c r="R38" s="16" t="n"/>
      <c r="S38" s="20">
        <f>IF([@[Code ID]]="","",UPPER(TRIM([@[Code ID]]))&amp;"|"&amp;[@[Scope Type]]&amp;"|"&amp;[@[Scope Name]])</f>
        <v/>
      </c>
      <c r="T38" s="20">
        <f>IF([@[Code ID]]="","",IF(OR([@[Display Name]]="",[@Category]="",[@[Scope Type]]="",[@[Scope Name]]="",[@Status]="",[@[Counts as Present]]="",[@[Counts as Absent]]="",[@Excused]="",[@[Instructional Credit %]]="",[@[Default Minutes]]="",[@[Requires Comment]]="",[@[Requires Approval]]="",[@[Effective Start]]="",[@[Import Value]]="",[@[Sort Order]]=""),"Missing Required Field","Complete"))</f>
        <v/>
      </c>
      <c r="U38"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38" s="20">
        <f>IF([@[Code ID]]="","",IF(COUNTIFS(tblCodes[Code ID],[@[Code ID]],tblCodes[Scope Type],[@[Scope Type]],tblCodes[Scope Name],[@[Scope Name]])&gt;1,"Duplicate Code ID",IF(COUNTIFS(tblCodes[Import Value],[@[Import Value]],tblCodes[Scope Type],[@[Scope Type]],tblCodes[Scope Name],[@[Scope Name]])&gt;1,"Duplicate Import Value","OK")))</f>
        <v/>
      </c>
      <c r="W38" s="20">
        <f>IF([@[Code ID]]="","",IF([@Status]="Draft","Draft",IF([@Status]="Retired","Retired",IF([@[Effective Start]]="","Missing Date",IF([@[Effective Start]]&gt;Dashboard!$B$3,"Not Started",IF(AND([@[Effective End]]&lt;&gt;"",[@[Effective End]]&lt;Dashboard!$B$3),"Ended","In Effect"))))))</f>
        <v/>
      </c>
      <c r="X38" s="20">
        <f>IF([@[Code ID]]="","",IF([@[Required Fields Check]]&lt;&gt;"Complete","Incomplete",IF(OR([@[Logic Check]]&lt;&gt;"OK",[@[Uniqueness Check]]&lt;&gt;"OK"),"Review","Ready")))</f>
        <v/>
      </c>
    </row>
    <row r="39">
      <c r="A39" s="15" t="n"/>
      <c r="B39" s="16" t="n"/>
      <c r="C39" s="15" t="n"/>
      <c r="D39" s="15" t="n"/>
      <c r="E39" s="15" t="n"/>
      <c r="F39" s="15" t="n"/>
      <c r="G39" s="15" t="n"/>
      <c r="H39" s="15" t="n"/>
      <c r="I39" s="15" t="n"/>
      <c r="J39" s="17" t="n"/>
      <c r="K39" s="18" t="n"/>
      <c r="L39" s="15" t="n"/>
      <c r="M39" s="15" t="n"/>
      <c r="N39" s="25" t="n"/>
      <c r="O39" s="25" t="n"/>
      <c r="P39" s="15" t="n"/>
      <c r="Q39" s="18" t="n"/>
      <c r="R39" s="16" t="n"/>
      <c r="S39" s="20">
        <f>IF([@[Code ID]]="","",UPPER(TRIM([@[Code ID]]))&amp;"|"&amp;[@[Scope Type]]&amp;"|"&amp;[@[Scope Name]])</f>
        <v/>
      </c>
      <c r="T39" s="20">
        <f>IF([@[Code ID]]="","",IF(OR([@[Display Name]]="",[@Category]="",[@[Scope Type]]="",[@[Scope Name]]="",[@Status]="",[@[Counts as Present]]="",[@[Counts as Absent]]="",[@Excused]="",[@[Instructional Credit %]]="",[@[Default Minutes]]="",[@[Requires Comment]]="",[@[Requires Approval]]="",[@[Effective Start]]="",[@[Import Value]]="",[@[Sort Order]]=""),"Missing Required Field","Complete"))</f>
        <v/>
      </c>
      <c r="U39"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39" s="20">
        <f>IF([@[Code ID]]="","",IF(COUNTIFS(tblCodes[Code ID],[@[Code ID]],tblCodes[Scope Type],[@[Scope Type]],tblCodes[Scope Name],[@[Scope Name]])&gt;1,"Duplicate Code ID",IF(COUNTIFS(tblCodes[Import Value],[@[Import Value]],tblCodes[Scope Type],[@[Scope Type]],tblCodes[Scope Name],[@[Scope Name]])&gt;1,"Duplicate Import Value","OK")))</f>
        <v/>
      </c>
      <c r="W39" s="20">
        <f>IF([@[Code ID]]="","",IF([@Status]="Draft","Draft",IF([@Status]="Retired","Retired",IF([@[Effective Start]]="","Missing Date",IF([@[Effective Start]]&gt;Dashboard!$B$3,"Not Started",IF(AND([@[Effective End]]&lt;&gt;"",[@[Effective End]]&lt;Dashboard!$B$3),"Ended","In Effect"))))))</f>
        <v/>
      </c>
      <c r="X39" s="20">
        <f>IF([@[Code ID]]="","",IF([@[Required Fields Check]]&lt;&gt;"Complete","Incomplete",IF(OR([@[Logic Check]]&lt;&gt;"OK",[@[Uniqueness Check]]&lt;&gt;"OK"),"Review","Ready")))</f>
        <v/>
      </c>
    </row>
    <row r="40">
      <c r="A40" s="15" t="n"/>
      <c r="B40" s="16" t="n"/>
      <c r="C40" s="15" t="n"/>
      <c r="D40" s="15" t="n"/>
      <c r="E40" s="15" t="n"/>
      <c r="F40" s="15" t="n"/>
      <c r="G40" s="15" t="n"/>
      <c r="H40" s="15" t="n"/>
      <c r="I40" s="15" t="n"/>
      <c r="J40" s="17" t="n"/>
      <c r="K40" s="18" t="n"/>
      <c r="L40" s="15" t="n"/>
      <c r="M40" s="15" t="n"/>
      <c r="N40" s="25" t="n"/>
      <c r="O40" s="25" t="n"/>
      <c r="P40" s="15" t="n"/>
      <c r="Q40" s="18" t="n"/>
      <c r="R40" s="16" t="n"/>
      <c r="S40" s="20">
        <f>IF([@[Code ID]]="","",UPPER(TRIM([@[Code ID]]))&amp;"|"&amp;[@[Scope Type]]&amp;"|"&amp;[@[Scope Name]])</f>
        <v/>
      </c>
      <c r="T40" s="20">
        <f>IF([@[Code ID]]="","",IF(OR([@[Display Name]]="",[@Category]="",[@[Scope Type]]="",[@[Scope Name]]="",[@Status]="",[@[Counts as Present]]="",[@[Counts as Absent]]="",[@Excused]="",[@[Instructional Credit %]]="",[@[Default Minutes]]="",[@[Requires Comment]]="",[@[Requires Approval]]="",[@[Effective Start]]="",[@[Import Value]]="",[@[Sort Order]]=""),"Missing Required Field","Complete"))</f>
        <v/>
      </c>
      <c r="U40"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40" s="20">
        <f>IF([@[Code ID]]="","",IF(COUNTIFS(tblCodes[Code ID],[@[Code ID]],tblCodes[Scope Type],[@[Scope Type]],tblCodes[Scope Name],[@[Scope Name]])&gt;1,"Duplicate Code ID",IF(COUNTIFS(tblCodes[Import Value],[@[Import Value]],tblCodes[Scope Type],[@[Scope Type]],tblCodes[Scope Name],[@[Scope Name]])&gt;1,"Duplicate Import Value","OK")))</f>
        <v/>
      </c>
      <c r="W40" s="20">
        <f>IF([@[Code ID]]="","",IF([@Status]="Draft","Draft",IF([@Status]="Retired","Retired",IF([@[Effective Start]]="","Missing Date",IF([@[Effective Start]]&gt;Dashboard!$B$3,"Not Started",IF(AND([@[Effective End]]&lt;&gt;"",[@[Effective End]]&lt;Dashboard!$B$3),"Ended","In Effect"))))))</f>
        <v/>
      </c>
      <c r="X40" s="20">
        <f>IF([@[Code ID]]="","",IF([@[Required Fields Check]]&lt;&gt;"Complete","Incomplete",IF(OR([@[Logic Check]]&lt;&gt;"OK",[@[Uniqueness Check]]&lt;&gt;"OK"),"Review","Ready")))</f>
        <v/>
      </c>
    </row>
    <row r="41">
      <c r="A41" s="15" t="n"/>
      <c r="B41" s="16" t="n"/>
      <c r="C41" s="15" t="n"/>
      <c r="D41" s="15" t="n"/>
      <c r="E41" s="15" t="n"/>
      <c r="F41" s="15" t="n"/>
      <c r="G41" s="15" t="n"/>
      <c r="H41" s="15" t="n"/>
      <c r="I41" s="15" t="n"/>
      <c r="J41" s="17" t="n"/>
      <c r="K41" s="18" t="n"/>
      <c r="L41" s="15" t="n"/>
      <c r="M41" s="15" t="n"/>
      <c r="N41" s="25" t="n"/>
      <c r="O41" s="25" t="n"/>
      <c r="P41" s="15" t="n"/>
      <c r="Q41" s="18" t="n"/>
      <c r="R41" s="16" t="n"/>
      <c r="S41" s="20">
        <f>IF([@[Code ID]]="","",UPPER(TRIM([@[Code ID]]))&amp;"|"&amp;[@[Scope Type]]&amp;"|"&amp;[@[Scope Name]])</f>
        <v/>
      </c>
      <c r="T41" s="20">
        <f>IF([@[Code ID]]="","",IF(OR([@[Display Name]]="",[@Category]="",[@[Scope Type]]="",[@[Scope Name]]="",[@Status]="",[@[Counts as Present]]="",[@[Counts as Absent]]="",[@Excused]="",[@[Instructional Credit %]]="",[@[Default Minutes]]="",[@[Requires Comment]]="",[@[Requires Approval]]="",[@[Effective Start]]="",[@[Import Value]]="",[@[Sort Order]]=""),"Missing Required Field","Complete"))</f>
        <v/>
      </c>
      <c r="U41"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41" s="20">
        <f>IF([@[Code ID]]="","",IF(COUNTIFS(tblCodes[Code ID],[@[Code ID]],tblCodes[Scope Type],[@[Scope Type]],tblCodes[Scope Name],[@[Scope Name]])&gt;1,"Duplicate Code ID",IF(COUNTIFS(tblCodes[Import Value],[@[Import Value]],tblCodes[Scope Type],[@[Scope Type]],tblCodes[Scope Name],[@[Scope Name]])&gt;1,"Duplicate Import Value","OK")))</f>
        <v/>
      </c>
      <c r="W41" s="20">
        <f>IF([@[Code ID]]="","",IF([@Status]="Draft","Draft",IF([@Status]="Retired","Retired",IF([@[Effective Start]]="","Missing Date",IF([@[Effective Start]]&gt;Dashboard!$B$3,"Not Started",IF(AND([@[Effective End]]&lt;&gt;"",[@[Effective End]]&lt;Dashboard!$B$3),"Ended","In Effect"))))))</f>
        <v/>
      </c>
      <c r="X41" s="20">
        <f>IF([@[Code ID]]="","",IF([@[Required Fields Check]]&lt;&gt;"Complete","Incomplete",IF(OR([@[Logic Check]]&lt;&gt;"OK",[@[Uniqueness Check]]&lt;&gt;"OK"),"Review","Ready")))</f>
        <v/>
      </c>
    </row>
    <row r="42">
      <c r="A42" s="15" t="n"/>
      <c r="B42" s="16" t="n"/>
      <c r="C42" s="15" t="n"/>
      <c r="D42" s="15" t="n"/>
      <c r="E42" s="15" t="n"/>
      <c r="F42" s="15" t="n"/>
      <c r="G42" s="15" t="n"/>
      <c r="H42" s="15" t="n"/>
      <c r="I42" s="15" t="n"/>
      <c r="J42" s="17" t="n"/>
      <c r="K42" s="18" t="n"/>
      <c r="L42" s="15" t="n"/>
      <c r="M42" s="15" t="n"/>
      <c r="N42" s="25" t="n"/>
      <c r="O42" s="25" t="n"/>
      <c r="P42" s="15" t="n"/>
      <c r="Q42" s="18" t="n"/>
      <c r="R42" s="16" t="n"/>
      <c r="S42" s="20">
        <f>IF([@[Code ID]]="","",UPPER(TRIM([@[Code ID]]))&amp;"|"&amp;[@[Scope Type]]&amp;"|"&amp;[@[Scope Name]])</f>
        <v/>
      </c>
      <c r="T42" s="20">
        <f>IF([@[Code ID]]="","",IF(OR([@[Display Name]]="",[@Category]="",[@[Scope Type]]="",[@[Scope Name]]="",[@Status]="",[@[Counts as Present]]="",[@[Counts as Absent]]="",[@Excused]="",[@[Instructional Credit %]]="",[@[Default Minutes]]="",[@[Requires Comment]]="",[@[Requires Approval]]="",[@[Effective Start]]="",[@[Import Value]]="",[@[Sort Order]]=""),"Missing Required Field","Complete"))</f>
        <v/>
      </c>
      <c r="U42"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42" s="20">
        <f>IF([@[Code ID]]="","",IF(COUNTIFS(tblCodes[Code ID],[@[Code ID]],tblCodes[Scope Type],[@[Scope Type]],tblCodes[Scope Name],[@[Scope Name]])&gt;1,"Duplicate Code ID",IF(COUNTIFS(tblCodes[Import Value],[@[Import Value]],tblCodes[Scope Type],[@[Scope Type]],tblCodes[Scope Name],[@[Scope Name]])&gt;1,"Duplicate Import Value","OK")))</f>
        <v/>
      </c>
      <c r="W42" s="20">
        <f>IF([@[Code ID]]="","",IF([@Status]="Draft","Draft",IF([@Status]="Retired","Retired",IF([@[Effective Start]]="","Missing Date",IF([@[Effective Start]]&gt;Dashboard!$B$3,"Not Started",IF(AND([@[Effective End]]&lt;&gt;"",[@[Effective End]]&lt;Dashboard!$B$3),"Ended","In Effect"))))))</f>
        <v/>
      </c>
      <c r="X42" s="20">
        <f>IF([@[Code ID]]="","",IF([@[Required Fields Check]]&lt;&gt;"Complete","Incomplete",IF(OR([@[Logic Check]]&lt;&gt;"OK",[@[Uniqueness Check]]&lt;&gt;"OK"),"Review","Ready")))</f>
        <v/>
      </c>
    </row>
    <row r="43">
      <c r="A43" s="15" t="n"/>
      <c r="B43" s="16" t="n"/>
      <c r="C43" s="15" t="n"/>
      <c r="D43" s="15" t="n"/>
      <c r="E43" s="15" t="n"/>
      <c r="F43" s="15" t="n"/>
      <c r="G43" s="15" t="n"/>
      <c r="H43" s="15" t="n"/>
      <c r="I43" s="15" t="n"/>
      <c r="J43" s="17" t="n"/>
      <c r="K43" s="18" t="n"/>
      <c r="L43" s="15" t="n"/>
      <c r="M43" s="15" t="n"/>
      <c r="N43" s="25" t="n"/>
      <c r="O43" s="25" t="n"/>
      <c r="P43" s="15" t="n"/>
      <c r="Q43" s="18" t="n"/>
      <c r="R43" s="16" t="n"/>
      <c r="S43" s="20">
        <f>IF([@[Code ID]]="","",UPPER(TRIM([@[Code ID]]))&amp;"|"&amp;[@[Scope Type]]&amp;"|"&amp;[@[Scope Name]])</f>
        <v/>
      </c>
      <c r="T43" s="20">
        <f>IF([@[Code ID]]="","",IF(OR([@[Display Name]]="",[@Category]="",[@[Scope Type]]="",[@[Scope Name]]="",[@Status]="",[@[Counts as Present]]="",[@[Counts as Absent]]="",[@Excused]="",[@[Instructional Credit %]]="",[@[Default Minutes]]="",[@[Requires Comment]]="",[@[Requires Approval]]="",[@[Effective Start]]="",[@[Import Value]]="",[@[Sort Order]]=""),"Missing Required Field","Complete"))</f>
        <v/>
      </c>
      <c r="U43"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43" s="20">
        <f>IF([@[Code ID]]="","",IF(COUNTIFS(tblCodes[Code ID],[@[Code ID]],tblCodes[Scope Type],[@[Scope Type]],tblCodes[Scope Name],[@[Scope Name]])&gt;1,"Duplicate Code ID",IF(COUNTIFS(tblCodes[Import Value],[@[Import Value]],tblCodes[Scope Type],[@[Scope Type]],tblCodes[Scope Name],[@[Scope Name]])&gt;1,"Duplicate Import Value","OK")))</f>
        <v/>
      </c>
      <c r="W43" s="20">
        <f>IF([@[Code ID]]="","",IF([@Status]="Draft","Draft",IF([@Status]="Retired","Retired",IF([@[Effective Start]]="","Missing Date",IF([@[Effective Start]]&gt;Dashboard!$B$3,"Not Started",IF(AND([@[Effective End]]&lt;&gt;"",[@[Effective End]]&lt;Dashboard!$B$3),"Ended","In Effect"))))))</f>
        <v/>
      </c>
      <c r="X43" s="20">
        <f>IF([@[Code ID]]="","",IF([@[Required Fields Check]]&lt;&gt;"Complete","Incomplete",IF(OR([@[Logic Check]]&lt;&gt;"OK",[@[Uniqueness Check]]&lt;&gt;"OK"),"Review","Ready")))</f>
        <v/>
      </c>
    </row>
    <row r="44">
      <c r="A44" s="15" t="n"/>
      <c r="B44" s="16" t="n"/>
      <c r="C44" s="15" t="n"/>
      <c r="D44" s="15" t="n"/>
      <c r="E44" s="15" t="n"/>
      <c r="F44" s="15" t="n"/>
      <c r="G44" s="15" t="n"/>
      <c r="H44" s="15" t="n"/>
      <c r="I44" s="15" t="n"/>
      <c r="J44" s="17" t="n"/>
      <c r="K44" s="18" t="n"/>
      <c r="L44" s="15" t="n"/>
      <c r="M44" s="15" t="n"/>
      <c r="N44" s="25" t="n"/>
      <c r="O44" s="25" t="n"/>
      <c r="P44" s="15" t="n"/>
      <c r="Q44" s="18" t="n"/>
      <c r="R44" s="16" t="n"/>
      <c r="S44" s="20">
        <f>IF([@[Code ID]]="","",UPPER(TRIM([@[Code ID]]))&amp;"|"&amp;[@[Scope Type]]&amp;"|"&amp;[@[Scope Name]])</f>
        <v/>
      </c>
      <c r="T44" s="20">
        <f>IF([@[Code ID]]="","",IF(OR([@[Display Name]]="",[@Category]="",[@[Scope Type]]="",[@[Scope Name]]="",[@Status]="",[@[Counts as Present]]="",[@[Counts as Absent]]="",[@Excused]="",[@[Instructional Credit %]]="",[@[Default Minutes]]="",[@[Requires Comment]]="",[@[Requires Approval]]="",[@[Effective Start]]="",[@[Import Value]]="",[@[Sort Order]]=""),"Missing Required Field","Complete"))</f>
        <v/>
      </c>
      <c r="U44"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44" s="20">
        <f>IF([@[Code ID]]="","",IF(COUNTIFS(tblCodes[Code ID],[@[Code ID]],tblCodes[Scope Type],[@[Scope Type]],tblCodes[Scope Name],[@[Scope Name]])&gt;1,"Duplicate Code ID",IF(COUNTIFS(tblCodes[Import Value],[@[Import Value]],tblCodes[Scope Type],[@[Scope Type]],tblCodes[Scope Name],[@[Scope Name]])&gt;1,"Duplicate Import Value","OK")))</f>
        <v/>
      </c>
      <c r="W44" s="20">
        <f>IF([@[Code ID]]="","",IF([@Status]="Draft","Draft",IF([@Status]="Retired","Retired",IF([@[Effective Start]]="","Missing Date",IF([@[Effective Start]]&gt;Dashboard!$B$3,"Not Started",IF(AND([@[Effective End]]&lt;&gt;"",[@[Effective End]]&lt;Dashboard!$B$3),"Ended","In Effect"))))))</f>
        <v/>
      </c>
      <c r="X44" s="20">
        <f>IF([@[Code ID]]="","",IF([@[Required Fields Check]]&lt;&gt;"Complete","Incomplete",IF(OR([@[Logic Check]]&lt;&gt;"OK",[@[Uniqueness Check]]&lt;&gt;"OK"),"Review","Ready")))</f>
        <v/>
      </c>
    </row>
    <row r="45">
      <c r="A45" s="15" t="n"/>
      <c r="B45" s="16" t="n"/>
      <c r="C45" s="15" t="n"/>
      <c r="D45" s="15" t="n"/>
      <c r="E45" s="15" t="n"/>
      <c r="F45" s="15" t="n"/>
      <c r="G45" s="15" t="n"/>
      <c r="H45" s="15" t="n"/>
      <c r="I45" s="15" t="n"/>
      <c r="J45" s="17" t="n"/>
      <c r="K45" s="18" t="n"/>
      <c r="L45" s="15" t="n"/>
      <c r="M45" s="15" t="n"/>
      <c r="N45" s="25" t="n"/>
      <c r="O45" s="25" t="n"/>
      <c r="P45" s="15" t="n"/>
      <c r="Q45" s="18" t="n"/>
      <c r="R45" s="16" t="n"/>
      <c r="S45" s="20">
        <f>IF([@[Code ID]]="","",UPPER(TRIM([@[Code ID]]))&amp;"|"&amp;[@[Scope Type]]&amp;"|"&amp;[@[Scope Name]])</f>
        <v/>
      </c>
      <c r="T45" s="20">
        <f>IF([@[Code ID]]="","",IF(OR([@[Display Name]]="",[@Category]="",[@[Scope Type]]="",[@[Scope Name]]="",[@Status]="",[@[Counts as Present]]="",[@[Counts as Absent]]="",[@Excused]="",[@[Instructional Credit %]]="",[@[Default Minutes]]="",[@[Requires Comment]]="",[@[Requires Approval]]="",[@[Effective Start]]="",[@[Import Value]]="",[@[Sort Order]]=""),"Missing Required Field","Complete"))</f>
        <v/>
      </c>
      <c r="U45"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45" s="20">
        <f>IF([@[Code ID]]="","",IF(COUNTIFS(tblCodes[Code ID],[@[Code ID]],tblCodes[Scope Type],[@[Scope Type]],tblCodes[Scope Name],[@[Scope Name]])&gt;1,"Duplicate Code ID",IF(COUNTIFS(tblCodes[Import Value],[@[Import Value]],tblCodes[Scope Type],[@[Scope Type]],tblCodes[Scope Name],[@[Scope Name]])&gt;1,"Duplicate Import Value","OK")))</f>
        <v/>
      </c>
      <c r="W45" s="20">
        <f>IF([@[Code ID]]="","",IF([@Status]="Draft","Draft",IF([@Status]="Retired","Retired",IF([@[Effective Start]]="","Missing Date",IF([@[Effective Start]]&gt;Dashboard!$B$3,"Not Started",IF(AND([@[Effective End]]&lt;&gt;"",[@[Effective End]]&lt;Dashboard!$B$3),"Ended","In Effect"))))))</f>
        <v/>
      </c>
      <c r="X45" s="20">
        <f>IF([@[Code ID]]="","",IF([@[Required Fields Check]]&lt;&gt;"Complete","Incomplete",IF(OR([@[Logic Check]]&lt;&gt;"OK",[@[Uniqueness Check]]&lt;&gt;"OK"),"Review","Ready")))</f>
        <v/>
      </c>
    </row>
    <row r="46">
      <c r="A46" s="15" t="n"/>
      <c r="B46" s="16" t="n"/>
      <c r="C46" s="15" t="n"/>
      <c r="D46" s="15" t="n"/>
      <c r="E46" s="15" t="n"/>
      <c r="F46" s="15" t="n"/>
      <c r="G46" s="15" t="n"/>
      <c r="H46" s="15" t="n"/>
      <c r="I46" s="15" t="n"/>
      <c r="J46" s="17" t="n"/>
      <c r="K46" s="18" t="n"/>
      <c r="L46" s="15" t="n"/>
      <c r="M46" s="15" t="n"/>
      <c r="N46" s="25" t="n"/>
      <c r="O46" s="25" t="n"/>
      <c r="P46" s="15" t="n"/>
      <c r="Q46" s="18" t="n"/>
      <c r="R46" s="16" t="n"/>
      <c r="S46" s="20">
        <f>IF([@[Code ID]]="","",UPPER(TRIM([@[Code ID]]))&amp;"|"&amp;[@[Scope Type]]&amp;"|"&amp;[@[Scope Name]])</f>
        <v/>
      </c>
      <c r="T46" s="20">
        <f>IF([@[Code ID]]="","",IF(OR([@[Display Name]]="",[@Category]="",[@[Scope Type]]="",[@[Scope Name]]="",[@Status]="",[@[Counts as Present]]="",[@[Counts as Absent]]="",[@Excused]="",[@[Instructional Credit %]]="",[@[Default Minutes]]="",[@[Requires Comment]]="",[@[Requires Approval]]="",[@[Effective Start]]="",[@[Import Value]]="",[@[Sort Order]]=""),"Missing Required Field","Complete"))</f>
        <v/>
      </c>
      <c r="U46"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46" s="20">
        <f>IF([@[Code ID]]="","",IF(COUNTIFS(tblCodes[Code ID],[@[Code ID]],tblCodes[Scope Type],[@[Scope Type]],tblCodes[Scope Name],[@[Scope Name]])&gt;1,"Duplicate Code ID",IF(COUNTIFS(tblCodes[Import Value],[@[Import Value]],tblCodes[Scope Type],[@[Scope Type]],tblCodes[Scope Name],[@[Scope Name]])&gt;1,"Duplicate Import Value","OK")))</f>
        <v/>
      </c>
      <c r="W46" s="20">
        <f>IF([@[Code ID]]="","",IF([@Status]="Draft","Draft",IF([@Status]="Retired","Retired",IF([@[Effective Start]]="","Missing Date",IF([@[Effective Start]]&gt;Dashboard!$B$3,"Not Started",IF(AND([@[Effective End]]&lt;&gt;"",[@[Effective End]]&lt;Dashboard!$B$3),"Ended","In Effect"))))))</f>
        <v/>
      </c>
      <c r="X46" s="20">
        <f>IF([@[Code ID]]="","",IF([@[Required Fields Check]]&lt;&gt;"Complete","Incomplete",IF(OR([@[Logic Check]]&lt;&gt;"OK",[@[Uniqueness Check]]&lt;&gt;"OK"),"Review","Ready")))</f>
        <v/>
      </c>
    </row>
    <row r="47">
      <c r="A47" s="15" t="n"/>
      <c r="B47" s="16" t="n"/>
      <c r="C47" s="15" t="n"/>
      <c r="D47" s="15" t="n"/>
      <c r="E47" s="15" t="n"/>
      <c r="F47" s="15" t="n"/>
      <c r="G47" s="15" t="n"/>
      <c r="H47" s="15" t="n"/>
      <c r="I47" s="15" t="n"/>
      <c r="J47" s="17" t="n"/>
      <c r="K47" s="18" t="n"/>
      <c r="L47" s="15" t="n"/>
      <c r="M47" s="15" t="n"/>
      <c r="N47" s="25" t="n"/>
      <c r="O47" s="25" t="n"/>
      <c r="P47" s="15" t="n"/>
      <c r="Q47" s="18" t="n"/>
      <c r="R47" s="16" t="n"/>
      <c r="S47" s="20">
        <f>IF([@[Code ID]]="","",UPPER(TRIM([@[Code ID]]))&amp;"|"&amp;[@[Scope Type]]&amp;"|"&amp;[@[Scope Name]])</f>
        <v/>
      </c>
      <c r="T47" s="20">
        <f>IF([@[Code ID]]="","",IF(OR([@[Display Name]]="",[@Category]="",[@[Scope Type]]="",[@[Scope Name]]="",[@Status]="",[@[Counts as Present]]="",[@[Counts as Absent]]="",[@Excused]="",[@[Instructional Credit %]]="",[@[Default Minutes]]="",[@[Requires Comment]]="",[@[Requires Approval]]="",[@[Effective Start]]="",[@[Import Value]]="",[@[Sort Order]]=""),"Missing Required Field","Complete"))</f>
        <v/>
      </c>
      <c r="U47"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47" s="20">
        <f>IF([@[Code ID]]="","",IF(COUNTIFS(tblCodes[Code ID],[@[Code ID]],tblCodes[Scope Type],[@[Scope Type]],tblCodes[Scope Name],[@[Scope Name]])&gt;1,"Duplicate Code ID",IF(COUNTIFS(tblCodes[Import Value],[@[Import Value]],tblCodes[Scope Type],[@[Scope Type]],tblCodes[Scope Name],[@[Scope Name]])&gt;1,"Duplicate Import Value","OK")))</f>
        <v/>
      </c>
      <c r="W47" s="20">
        <f>IF([@[Code ID]]="","",IF([@Status]="Draft","Draft",IF([@Status]="Retired","Retired",IF([@[Effective Start]]="","Missing Date",IF([@[Effective Start]]&gt;Dashboard!$B$3,"Not Started",IF(AND([@[Effective End]]&lt;&gt;"",[@[Effective End]]&lt;Dashboard!$B$3),"Ended","In Effect"))))))</f>
        <v/>
      </c>
      <c r="X47" s="20">
        <f>IF([@[Code ID]]="","",IF([@[Required Fields Check]]&lt;&gt;"Complete","Incomplete",IF(OR([@[Logic Check]]&lt;&gt;"OK",[@[Uniqueness Check]]&lt;&gt;"OK"),"Review","Ready")))</f>
        <v/>
      </c>
    </row>
    <row r="48">
      <c r="A48" s="15" t="n"/>
      <c r="B48" s="16" t="n"/>
      <c r="C48" s="15" t="n"/>
      <c r="D48" s="15" t="n"/>
      <c r="E48" s="15" t="n"/>
      <c r="F48" s="15" t="n"/>
      <c r="G48" s="15" t="n"/>
      <c r="H48" s="15" t="n"/>
      <c r="I48" s="15" t="n"/>
      <c r="J48" s="17" t="n"/>
      <c r="K48" s="18" t="n"/>
      <c r="L48" s="15" t="n"/>
      <c r="M48" s="15" t="n"/>
      <c r="N48" s="25" t="n"/>
      <c r="O48" s="25" t="n"/>
      <c r="P48" s="15" t="n"/>
      <c r="Q48" s="18" t="n"/>
      <c r="R48" s="16" t="n"/>
      <c r="S48" s="20">
        <f>IF([@[Code ID]]="","",UPPER(TRIM([@[Code ID]]))&amp;"|"&amp;[@[Scope Type]]&amp;"|"&amp;[@[Scope Name]])</f>
        <v/>
      </c>
      <c r="T48" s="20">
        <f>IF([@[Code ID]]="","",IF(OR([@[Display Name]]="",[@Category]="",[@[Scope Type]]="",[@[Scope Name]]="",[@Status]="",[@[Counts as Present]]="",[@[Counts as Absent]]="",[@Excused]="",[@[Instructional Credit %]]="",[@[Default Minutes]]="",[@[Requires Comment]]="",[@[Requires Approval]]="",[@[Effective Start]]="",[@[Import Value]]="",[@[Sort Order]]=""),"Missing Required Field","Complete"))</f>
        <v/>
      </c>
      <c r="U48"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48" s="20">
        <f>IF([@[Code ID]]="","",IF(COUNTIFS(tblCodes[Code ID],[@[Code ID]],tblCodes[Scope Type],[@[Scope Type]],tblCodes[Scope Name],[@[Scope Name]])&gt;1,"Duplicate Code ID",IF(COUNTIFS(tblCodes[Import Value],[@[Import Value]],tblCodes[Scope Type],[@[Scope Type]],tblCodes[Scope Name],[@[Scope Name]])&gt;1,"Duplicate Import Value","OK")))</f>
        <v/>
      </c>
      <c r="W48" s="20">
        <f>IF([@[Code ID]]="","",IF([@Status]="Draft","Draft",IF([@Status]="Retired","Retired",IF([@[Effective Start]]="","Missing Date",IF([@[Effective Start]]&gt;Dashboard!$B$3,"Not Started",IF(AND([@[Effective End]]&lt;&gt;"",[@[Effective End]]&lt;Dashboard!$B$3),"Ended","In Effect"))))))</f>
        <v/>
      </c>
      <c r="X48" s="20">
        <f>IF([@[Code ID]]="","",IF([@[Required Fields Check]]&lt;&gt;"Complete","Incomplete",IF(OR([@[Logic Check]]&lt;&gt;"OK",[@[Uniqueness Check]]&lt;&gt;"OK"),"Review","Ready")))</f>
        <v/>
      </c>
    </row>
    <row r="49">
      <c r="A49" s="15" t="n"/>
      <c r="B49" s="16" t="n"/>
      <c r="C49" s="15" t="n"/>
      <c r="D49" s="15" t="n"/>
      <c r="E49" s="15" t="n"/>
      <c r="F49" s="15" t="n"/>
      <c r="G49" s="15" t="n"/>
      <c r="H49" s="15" t="n"/>
      <c r="I49" s="15" t="n"/>
      <c r="J49" s="17" t="n"/>
      <c r="K49" s="18" t="n"/>
      <c r="L49" s="15" t="n"/>
      <c r="M49" s="15" t="n"/>
      <c r="N49" s="25" t="n"/>
      <c r="O49" s="25" t="n"/>
      <c r="P49" s="15" t="n"/>
      <c r="Q49" s="18" t="n"/>
      <c r="R49" s="16" t="n"/>
      <c r="S49" s="20">
        <f>IF([@[Code ID]]="","",UPPER(TRIM([@[Code ID]]))&amp;"|"&amp;[@[Scope Type]]&amp;"|"&amp;[@[Scope Name]])</f>
        <v/>
      </c>
      <c r="T49" s="20">
        <f>IF([@[Code ID]]="","",IF(OR([@[Display Name]]="",[@Category]="",[@[Scope Type]]="",[@[Scope Name]]="",[@Status]="",[@[Counts as Present]]="",[@[Counts as Absent]]="",[@Excused]="",[@[Instructional Credit %]]="",[@[Default Minutes]]="",[@[Requires Comment]]="",[@[Requires Approval]]="",[@[Effective Start]]="",[@[Import Value]]="",[@[Sort Order]]=""),"Missing Required Field","Complete"))</f>
        <v/>
      </c>
      <c r="U49"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49" s="20">
        <f>IF([@[Code ID]]="","",IF(COUNTIFS(tblCodes[Code ID],[@[Code ID]],tblCodes[Scope Type],[@[Scope Type]],tblCodes[Scope Name],[@[Scope Name]])&gt;1,"Duplicate Code ID",IF(COUNTIFS(tblCodes[Import Value],[@[Import Value]],tblCodes[Scope Type],[@[Scope Type]],tblCodes[Scope Name],[@[Scope Name]])&gt;1,"Duplicate Import Value","OK")))</f>
        <v/>
      </c>
      <c r="W49" s="20">
        <f>IF([@[Code ID]]="","",IF([@Status]="Draft","Draft",IF([@Status]="Retired","Retired",IF([@[Effective Start]]="","Missing Date",IF([@[Effective Start]]&gt;Dashboard!$B$3,"Not Started",IF(AND([@[Effective End]]&lt;&gt;"",[@[Effective End]]&lt;Dashboard!$B$3),"Ended","In Effect"))))))</f>
        <v/>
      </c>
      <c r="X49" s="20">
        <f>IF([@[Code ID]]="","",IF([@[Required Fields Check]]&lt;&gt;"Complete","Incomplete",IF(OR([@[Logic Check]]&lt;&gt;"OK",[@[Uniqueness Check]]&lt;&gt;"OK"),"Review","Ready")))</f>
        <v/>
      </c>
    </row>
    <row r="50">
      <c r="A50" s="15" t="n"/>
      <c r="B50" s="16" t="n"/>
      <c r="C50" s="15" t="n"/>
      <c r="D50" s="15" t="n"/>
      <c r="E50" s="15" t="n"/>
      <c r="F50" s="15" t="n"/>
      <c r="G50" s="15" t="n"/>
      <c r="H50" s="15" t="n"/>
      <c r="I50" s="15" t="n"/>
      <c r="J50" s="17" t="n"/>
      <c r="K50" s="18" t="n"/>
      <c r="L50" s="15" t="n"/>
      <c r="M50" s="15" t="n"/>
      <c r="N50" s="25" t="n"/>
      <c r="O50" s="25" t="n"/>
      <c r="P50" s="15" t="n"/>
      <c r="Q50" s="18" t="n"/>
      <c r="R50" s="16" t="n"/>
      <c r="S50" s="20">
        <f>IF([@[Code ID]]="","",UPPER(TRIM([@[Code ID]]))&amp;"|"&amp;[@[Scope Type]]&amp;"|"&amp;[@[Scope Name]])</f>
        <v/>
      </c>
      <c r="T50" s="20">
        <f>IF([@[Code ID]]="","",IF(OR([@[Display Name]]="",[@Category]="",[@[Scope Type]]="",[@[Scope Name]]="",[@Status]="",[@[Counts as Present]]="",[@[Counts as Absent]]="",[@Excused]="",[@[Instructional Credit %]]="",[@[Default Minutes]]="",[@[Requires Comment]]="",[@[Requires Approval]]="",[@[Effective Start]]="",[@[Import Value]]="",[@[Sort Order]]=""),"Missing Required Field","Complete"))</f>
        <v/>
      </c>
      <c r="U50"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50" s="20">
        <f>IF([@[Code ID]]="","",IF(COUNTIFS(tblCodes[Code ID],[@[Code ID]],tblCodes[Scope Type],[@[Scope Type]],tblCodes[Scope Name],[@[Scope Name]])&gt;1,"Duplicate Code ID",IF(COUNTIFS(tblCodes[Import Value],[@[Import Value]],tblCodes[Scope Type],[@[Scope Type]],tblCodes[Scope Name],[@[Scope Name]])&gt;1,"Duplicate Import Value","OK")))</f>
        <v/>
      </c>
      <c r="W50" s="20">
        <f>IF([@[Code ID]]="","",IF([@Status]="Draft","Draft",IF([@Status]="Retired","Retired",IF([@[Effective Start]]="","Missing Date",IF([@[Effective Start]]&gt;Dashboard!$B$3,"Not Started",IF(AND([@[Effective End]]&lt;&gt;"",[@[Effective End]]&lt;Dashboard!$B$3),"Ended","In Effect"))))))</f>
        <v/>
      </c>
      <c r="X50" s="20">
        <f>IF([@[Code ID]]="","",IF([@[Required Fields Check]]&lt;&gt;"Complete","Incomplete",IF(OR([@[Logic Check]]&lt;&gt;"OK",[@[Uniqueness Check]]&lt;&gt;"OK"),"Review","Ready")))</f>
        <v/>
      </c>
    </row>
    <row r="51">
      <c r="A51" s="15" t="n"/>
      <c r="B51" s="16" t="n"/>
      <c r="C51" s="15" t="n"/>
      <c r="D51" s="15" t="n"/>
      <c r="E51" s="15" t="n"/>
      <c r="F51" s="15" t="n"/>
      <c r="G51" s="15" t="n"/>
      <c r="H51" s="15" t="n"/>
      <c r="I51" s="15" t="n"/>
      <c r="J51" s="17" t="n"/>
      <c r="K51" s="18" t="n"/>
      <c r="L51" s="15" t="n"/>
      <c r="M51" s="15" t="n"/>
      <c r="N51" s="25" t="n"/>
      <c r="O51" s="25" t="n"/>
      <c r="P51" s="15" t="n"/>
      <c r="Q51" s="18" t="n"/>
      <c r="R51" s="16" t="n"/>
      <c r="S51" s="20">
        <f>IF([@[Code ID]]="","",UPPER(TRIM([@[Code ID]]))&amp;"|"&amp;[@[Scope Type]]&amp;"|"&amp;[@[Scope Name]])</f>
        <v/>
      </c>
      <c r="T51" s="20">
        <f>IF([@[Code ID]]="","",IF(OR([@[Display Name]]="",[@Category]="",[@[Scope Type]]="",[@[Scope Name]]="",[@Status]="",[@[Counts as Present]]="",[@[Counts as Absent]]="",[@Excused]="",[@[Instructional Credit %]]="",[@[Default Minutes]]="",[@[Requires Comment]]="",[@[Requires Approval]]="",[@[Effective Start]]="",[@[Import Value]]="",[@[Sort Order]]=""),"Missing Required Field","Complete"))</f>
        <v/>
      </c>
      <c r="U51"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51" s="20">
        <f>IF([@[Code ID]]="","",IF(COUNTIFS(tblCodes[Code ID],[@[Code ID]],tblCodes[Scope Type],[@[Scope Type]],tblCodes[Scope Name],[@[Scope Name]])&gt;1,"Duplicate Code ID",IF(COUNTIFS(tblCodes[Import Value],[@[Import Value]],tblCodes[Scope Type],[@[Scope Type]],tblCodes[Scope Name],[@[Scope Name]])&gt;1,"Duplicate Import Value","OK")))</f>
        <v/>
      </c>
      <c r="W51" s="20">
        <f>IF([@[Code ID]]="","",IF([@Status]="Draft","Draft",IF([@Status]="Retired","Retired",IF([@[Effective Start]]="","Missing Date",IF([@[Effective Start]]&gt;Dashboard!$B$3,"Not Started",IF(AND([@[Effective End]]&lt;&gt;"",[@[Effective End]]&lt;Dashboard!$B$3),"Ended","In Effect"))))))</f>
        <v/>
      </c>
      <c r="X51" s="20">
        <f>IF([@[Code ID]]="","",IF([@[Required Fields Check]]&lt;&gt;"Complete","Incomplete",IF(OR([@[Logic Check]]&lt;&gt;"OK",[@[Uniqueness Check]]&lt;&gt;"OK"),"Review","Ready")))</f>
        <v/>
      </c>
    </row>
    <row r="52">
      <c r="A52" s="15" t="n"/>
      <c r="B52" s="16" t="n"/>
      <c r="C52" s="15" t="n"/>
      <c r="D52" s="15" t="n"/>
      <c r="E52" s="15" t="n"/>
      <c r="F52" s="15" t="n"/>
      <c r="G52" s="15" t="n"/>
      <c r="H52" s="15" t="n"/>
      <c r="I52" s="15" t="n"/>
      <c r="J52" s="17" t="n"/>
      <c r="K52" s="18" t="n"/>
      <c r="L52" s="15" t="n"/>
      <c r="M52" s="15" t="n"/>
      <c r="N52" s="25" t="n"/>
      <c r="O52" s="25" t="n"/>
      <c r="P52" s="15" t="n"/>
      <c r="Q52" s="18" t="n"/>
      <c r="R52" s="16" t="n"/>
      <c r="S52" s="20">
        <f>IF([@[Code ID]]="","",UPPER(TRIM([@[Code ID]]))&amp;"|"&amp;[@[Scope Type]]&amp;"|"&amp;[@[Scope Name]])</f>
        <v/>
      </c>
      <c r="T52" s="20">
        <f>IF([@[Code ID]]="","",IF(OR([@[Display Name]]="",[@Category]="",[@[Scope Type]]="",[@[Scope Name]]="",[@Status]="",[@[Counts as Present]]="",[@[Counts as Absent]]="",[@Excused]="",[@[Instructional Credit %]]="",[@[Default Minutes]]="",[@[Requires Comment]]="",[@[Requires Approval]]="",[@[Effective Start]]="",[@[Import Value]]="",[@[Sort Order]]=""),"Missing Required Field","Complete"))</f>
        <v/>
      </c>
      <c r="U52"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52" s="20">
        <f>IF([@[Code ID]]="","",IF(COUNTIFS(tblCodes[Code ID],[@[Code ID]],tblCodes[Scope Type],[@[Scope Type]],tblCodes[Scope Name],[@[Scope Name]])&gt;1,"Duplicate Code ID",IF(COUNTIFS(tblCodes[Import Value],[@[Import Value]],tblCodes[Scope Type],[@[Scope Type]],tblCodes[Scope Name],[@[Scope Name]])&gt;1,"Duplicate Import Value","OK")))</f>
        <v/>
      </c>
      <c r="W52" s="20">
        <f>IF([@[Code ID]]="","",IF([@Status]="Draft","Draft",IF([@Status]="Retired","Retired",IF([@[Effective Start]]="","Missing Date",IF([@[Effective Start]]&gt;Dashboard!$B$3,"Not Started",IF(AND([@[Effective End]]&lt;&gt;"",[@[Effective End]]&lt;Dashboard!$B$3),"Ended","In Effect"))))))</f>
        <v/>
      </c>
      <c r="X52" s="20">
        <f>IF([@[Code ID]]="","",IF([@[Required Fields Check]]&lt;&gt;"Complete","Incomplete",IF(OR([@[Logic Check]]&lt;&gt;"OK",[@[Uniqueness Check]]&lt;&gt;"OK"),"Review","Ready")))</f>
        <v/>
      </c>
    </row>
    <row r="53">
      <c r="A53" s="15" t="n"/>
      <c r="B53" s="16" t="n"/>
      <c r="C53" s="15" t="n"/>
      <c r="D53" s="15" t="n"/>
      <c r="E53" s="15" t="n"/>
      <c r="F53" s="15" t="n"/>
      <c r="G53" s="15" t="n"/>
      <c r="H53" s="15" t="n"/>
      <c r="I53" s="15" t="n"/>
      <c r="J53" s="17" t="n"/>
      <c r="K53" s="18" t="n"/>
      <c r="L53" s="15" t="n"/>
      <c r="M53" s="15" t="n"/>
      <c r="N53" s="25" t="n"/>
      <c r="O53" s="25" t="n"/>
      <c r="P53" s="15" t="n"/>
      <c r="Q53" s="18" t="n"/>
      <c r="R53" s="16" t="n"/>
      <c r="S53" s="20">
        <f>IF([@[Code ID]]="","",UPPER(TRIM([@[Code ID]]))&amp;"|"&amp;[@[Scope Type]]&amp;"|"&amp;[@[Scope Name]])</f>
        <v/>
      </c>
      <c r="T53" s="20">
        <f>IF([@[Code ID]]="","",IF(OR([@[Display Name]]="",[@Category]="",[@[Scope Type]]="",[@[Scope Name]]="",[@Status]="",[@[Counts as Present]]="",[@[Counts as Absent]]="",[@Excused]="",[@[Instructional Credit %]]="",[@[Default Minutes]]="",[@[Requires Comment]]="",[@[Requires Approval]]="",[@[Effective Start]]="",[@[Import Value]]="",[@[Sort Order]]=""),"Missing Required Field","Complete"))</f>
        <v/>
      </c>
      <c r="U53"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53" s="20">
        <f>IF([@[Code ID]]="","",IF(COUNTIFS(tblCodes[Code ID],[@[Code ID]],tblCodes[Scope Type],[@[Scope Type]],tblCodes[Scope Name],[@[Scope Name]])&gt;1,"Duplicate Code ID",IF(COUNTIFS(tblCodes[Import Value],[@[Import Value]],tblCodes[Scope Type],[@[Scope Type]],tblCodes[Scope Name],[@[Scope Name]])&gt;1,"Duplicate Import Value","OK")))</f>
        <v/>
      </c>
      <c r="W53" s="20">
        <f>IF([@[Code ID]]="","",IF([@Status]="Draft","Draft",IF([@Status]="Retired","Retired",IF([@[Effective Start]]="","Missing Date",IF([@[Effective Start]]&gt;Dashboard!$B$3,"Not Started",IF(AND([@[Effective End]]&lt;&gt;"",[@[Effective End]]&lt;Dashboard!$B$3),"Ended","In Effect"))))))</f>
        <v/>
      </c>
      <c r="X53" s="20">
        <f>IF([@[Code ID]]="","",IF([@[Required Fields Check]]&lt;&gt;"Complete","Incomplete",IF(OR([@[Logic Check]]&lt;&gt;"OK",[@[Uniqueness Check]]&lt;&gt;"OK"),"Review","Ready")))</f>
        <v/>
      </c>
    </row>
    <row r="54">
      <c r="A54" s="15" t="n"/>
      <c r="B54" s="16" t="n"/>
      <c r="C54" s="15" t="n"/>
      <c r="D54" s="15" t="n"/>
      <c r="E54" s="15" t="n"/>
      <c r="F54" s="15" t="n"/>
      <c r="G54" s="15" t="n"/>
      <c r="H54" s="15" t="n"/>
      <c r="I54" s="15" t="n"/>
      <c r="J54" s="17" t="n"/>
      <c r="K54" s="18" t="n"/>
      <c r="L54" s="15" t="n"/>
      <c r="M54" s="15" t="n"/>
      <c r="N54" s="25" t="n"/>
      <c r="O54" s="25" t="n"/>
      <c r="P54" s="15" t="n"/>
      <c r="Q54" s="18" t="n"/>
      <c r="R54" s="16" t="n"/>
      <c r="S54" s="20">
        <f>IF([@[Code ID]]="","",UPPER(TRIM([@[Code ID]]))&amp;"|"&amp;[@[Scope Type]]&amp;"|"&amp;[@[Scope Name]])</f>
        <v/>
      </c>
      <c r="T54" s="20">
        <f>IF([@[Code ID]]="","",IF(OR([@[Display Name]]="",[@Category]="",[@[Scope Type]]="",[@[Scope Name]]="",[@Status]="",[@[Counts as Present]]="",[@[Counts as Absent]]="",[@Excused]="",[@[Instructional Credit %]]="",[@[Default Minutes]]="",[@[Requires Comment]]="",[@[Requires Approval]]="",[@[Effective Start]]="",[@[Import Value]]="",[@[Sort Order]]=""),"Missing Required Field","Complete"))</f>
        <v/>
      </c>
      <c r="U54"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54" s="20">
        <f>IF([@[Code ID]]="","",IF(COUNTIFS(tblCodes[Code ID],[@[Code ID]],tblCodes[Scope Type],[@[Scope Type]],tblCodes[Scope Name],[@[Scope Name]])&gt;1,"Duplicate Code ID",IF(COUNTIFS(tblCodes[Import Value],[@[Import Value]],tblCodes[Scope Type],[@[Scope Type]],tblCodes[Scope Name],[@[Scope Name]])&gt;1,"Duplicate Import Value","OK")))</f>
        <v/>
      </c>
      <c r="W54" s="20">
        <f>IF([@[Code ID]]="","",IF([@Status]="Draft","Draft",IF([@Status]="Retired","Retired",IF([@[Effective Start]]="","Missing Date",IF([@[Effective Start]]&gt;Dashboard!$B$3,"Not Started",IF(AND([@[Effective End]]&lt;&gt;"",[@[Effective End]]&lt;Dashboard!$B$3),"Ended","In Effect"))))))</f>
        <v/>
      </c>
      <c r="X54" s="20">
        <f>IF([@[Code ID]]="","",IF([@[Required Fields Check]]&lt;&gt;"Complete","Incomplete",IF(OR([@[Logic Check]]&lt;&gt;"OK",[@[Uniqueness Check]]&lt;&gt;"OK"),"Review","Ready")))</f>
        <v/>
      </c>
    </row>
    <row r="55">
      <c r="A55" s="15" t="n"/>
      <c r="B55" s="16" t="n"/>
      <c r="C55" s="15" t="n"/>
      <c r="D55" s="15" t="n"/>
      <c r="E55" s="15" t="n"/>
      <c r="F55" s="15" t="n"/>
      <c r="G55" s="15" t="n"/>
      <c r="H55" s="15" t="n"/>
      <c r="I55" s="15" t="n"/>
      <c r="J55" s="17" t="n"/>
      <c r="K55" s="18" t="n"/>
      <c r="L55" s="15" t="n"/>
      <c r="M55" s="15" t="n"/>
      <c r="N55" s="25" t="n"/>
      <c r="O55" s="25" t="n"/>
      <c r="P55" s="15" t="n"/>
      <c r="Q55" s="18" t="n"/>
      <c r="R55" s="16" t="n"/>
      <c r="S55" s="20">
        <f>IF([@[Code ID]]="","",UPPER(TRIM([@[Code ID]]))&amp;"|"&amp;[@[Scope Type]]&amp;"|"&amp;[@[Scope Name]])</f>
        <v/>
      </c>
      <c r="T55" s="20">
        <f>IF([@[Code ID]]="","",IF(OR([@[Display Name]]="",[@Category]="",[@[Scope Type]]="",[@[Scope Name]]="",[@Status]="",[@[Counts as Present]]="",[@[Counts as Absent]]="",[@Excused]="",[@[Instructional Credit %]]="",[@[Default Minutes]]="",[@[Requires Comment]]="",[@[Requires Approval]]="",[@[Effective Start]]="",[@[Import Value]]="",[@[Sort Order]]=""),"Missing Required Field","Complete"))</f>
        <v/>
      </c>
      <c r="U55"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55" s="20">
        <f>IF([@[Code ID]]="","",IF(COUNTIFS(tblCodes[Code ID],[@[Code ID]],tblCodes[Scope Type],[@[Scope Type]],tblCodes[Scope Name],[@[Scope Name]])&gt;1,"Duplicate Code ID",IF(COUNTIFS(tblCodes[Import Value],[@[Import Value]],tblCodes[Scope Type],[@[Scope Type]],tblCodes[Scope Name],[@[Scope Name]])&gt;1,"Duplicate Import Value","OK")))</f>
        <v/>
      </c>
      <c r="W55" s="20">
        <f>IF([@[Code ID]]="","",IF([@Status]="Draft","Draft",IF([@Status]="Retired","Retired",IF([@[Effective Start]]="","Missing Date",IF([@[Effective Start]]&gt;Dashboard!$B$3,"Not Started",IF(AND([@[Effective End]]&lt;&gt;"",[@[Effective End]]&lt;Dashboard!$B$3),"Ended","In Effect"))))))</f>
        <v/>
      </c>
      <c r="X55" s="20">
        <f>IF([@[Code ID]]="","",IF([@[Required Fields Check]]&lt;&gt;"Complete","Incomplete",IF(OR([@[Logic Check]]&lt;&gt;"OK",[@[Uniqueness Check]]&lt;&gt;"OK"),"Review","Ready")))</f>
        <v/>
      </c>
    </row>
    <row r="56">
      <c r="A56" s="15" t="n"/>
      <c r="B56" s="16" t="n"/>
      <c r="C56" s="15" t="n"/>
      <c r="D56" s="15" t="n"/>
      <c r="E56" s="15" t="n"/>
      <c r="F56" s="15" t="n"/>
      <c r="G56" s="15" t="n"/>
      <c r="H56" s="15" t="n"/>
      <c r="I56" s="15" t="n"/>
      <c r="J56" s="17" t="n"/>
      <c r="K56" s="18" t="n"/>
      <c r="L56" s="15" t="n"/>
      <c r="M56" s="15" t="n"/>
      <c r="N56" s="25" t="n"/>
      <c r="O56" s="25" t="n"/>
      <c r="P56" s="15" t="n"/>
      <c r="Q56" s="18" t="n"/>
      <c r="R56" s="16" t="n"/>
      <c r="S56" s="20">
        <f>IF([@[Code ID]]="","",UPPER(TRIM([@[Code ID]]))&amp;"|"&amp;[@[Scope Type]]&amp;"|"&amp;[@[Scope Name]])</f>
        <v/>
      </c>
      <c r="T56" s="20">
        <f>IF([@[Code ID]]="","",IF(OR([@[Display Name]]="",[@Category]="",[@[Scope Type]]="",[@[Scope Name]]="",[@Status]="",[@[Counts as Present]]="",[@[Counts as Absent]]="",[@Excused]="",[@[Instructional Credit %]]="",[@[Default Minutes]]="",[@[Requires Comment]]="",[@[Requires Approval]]="",[@[Effective Start]]="",[@[Import Value]]="",[@[Sort Order]]=""),"Missing Required Field","Complete"))</f>
        <v/>
      </c>
      <c r="U56"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56" s="20">
        <f>IF([@[Code ID]]="","",IF(COUNTIFS(tblCodes[Code ID],[@[Code ID]],tblCodes[Scope Type],[@[Scope Type]],tblCodes[Scope Name],[@[Scope Name]])&gt;1,"Duplicate Code ID",IF(COUNTIFS(tblCodes[Import Value],[@[Import Value]],tblCodes[Scope Type],[@[Scope Type]],tblCodes[Scope Name],[@[Scope Name]])&gt;1,"Duplicate Import Value","OK")))</f>
        <v/>
      </c>
      <c r="W56" s="20">
        <f>IF([@[Code ID]]="","",IF([@Status]="Draft","Draft",IF([@Status]="Retired","Retired",IF([@[Effective Start]]="","Missing Date",IF([@[Effective Start]]&gt;Dashboard!$B$3,"Not Started",IF(AND([@[Effective End]]&lt;&gt;"",[@[Effective End]]&lt;Dashboard!$B$3),"Ended","In Effect"))))))</f>
        <v/>
      </c>
      <c r="X56" s="20">
        <f>IF([@[Code ID]]="","",IF([@[Required Fields Check]]&lt;&gt;"Complete","Incomplete",IF(OR([@[Logic Check]]&lt;&gt;"OK",[@[Uniqueness Check]]&lt;&gt;"OK"),"Review","Ready")))</f>
        <v/>
      </c>
    </row>
    <row r="57">
      <c r="A57" s="15" t="n"/>
      <c r="B57" s="16" t="n"/>
      <c r="C57" s="15" t="n"/>
      <c r="D57" s="15" t="n"/>
      <c r="E57" s="15" t="n"/>
      <c r="F57" s="15" t="n"/>
      <c r="G57" s="15" t="n"/>
      <c r="H57" s="15" t="n"/>
      <c r="I57" s="15" t="n"/>
      <c r="J57" s="17" t="n"/>
      <c r="K57" s="18" t="n"/>
      <c r="L57" s="15" t="n"/>
      <c r="M57" s="15" t="n"/>
      <c r="N57" s="25" t="n"/>
      <c r="O57" s="25" t="n"/>
      <c r="P57" s="15" t="n"/>
      <c r="Q57" s="18" t="n"/>
      <c r="R57" s="16" t="n"/>
      <c r="S57" s="20">
        <f>IF([@[Code ID]]="","",UPPER(TRIM([@[Code ID]]))&amp;"|"&amp;[@[Scope Type]]&amp;"|"&amp;[@[Scope Name]])</f>
        <v/>
      </c>
      <c r="T57" s="20">
        <f>IF([@[Code ID]]="","",IF(OR([@[Display Name]]="",[@Category]="",[@[Scope Type]]="",[@[Scope Name]]="",[@Status]="",[@[Counts as Present]]="",[@[Counts as Absent]]="",[@Excused]="",[@[Instructional Credit %]]="",[@[Default Minutes]]="",[@[Requires Comment]]="",[@[Requires Approval]]="",[@[Effective Start]]="",[@[Import Value]]="",[@[Sort Order]]=""),"Missing Required Field","Complete"))</f>
        <v/>
      </c>
      <c r="U57"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57" s="20">
        <f>IF([@[Code ID]]="","",IF(COUNTIFS(tblCodes[Code ID],[@[Code ID]],tblCodes[Scope Type],[@[Scope Type]],tblCodes[Scope Name],[@[Scope Name]])&gt;1,"Duplicate Code ID",IF(COUNTIFS(tblCodes[Import Value],[@[Import Value]],tblCodes[Scope Type],[@[Scope Type]],tblCodes[Scope Name],[@[Scope Name]])&gt;1,"Duplicate Import Value","OK")))</f>
        <v/>
      </c>
      <c r="W57" s="20">
        <f>IF([@[Code ID]]="","",IF([@Status]="Draft","Draft",IF([@Status]="Retired","Retired",IF([@[Effective Start]]="","Missing Date",IF([@[Effective Start]]&gt;Dashboard!$B$3,"Not Started",IF(AND([@[Effective End]]&lt;&gt;"",[@[Effective End]]&lt;Dashboard!$B$3),"Ended","In Effect"))))))</f>
        <v/>
      </c>
      <c r="X57" s="20">
        <f>IF([@[Code ID]]="","",IF([@[Required Fields Check]]&lt;&gt;"Complete","Incomplete",IF(OR([@[Logic Check]]&lt;&gt;"OK",[@[Uniqueness Check]]&lt;&gt;"OK"),"Review","Ready")))</f>
        <v/>
      </c>
    </row>
    <row r="58">
      <c r="A58" s="15" t="n"/>
      <c r="B58" s="16" t="n"/>
      <c r="C58" s="15" t="n"/>
      <c r="D58" s="15" t="n"/>
      <c r="E58" s="15" t="n"/>
      <c r="F58" s="15" t="n"/>
      <c r="G58" s="15" t="n"/>
      <c r="H58" s="15" t="n"/>
      <c r="I58" s="15" t="n"/>
      <c r="J58" s="17" t="n"/>
      <c r="K58" s="18" t="n"/>
      <c r="L58" s="15" t="n"/>
      <c r="M58" s="15" t="n"/>
      <c r="N58" s="25" t="n"/>
      <c r="O58" s="25" t="n"/>
      <c r="P58" s="15" t="n"/>
      <c r="Q58" s="18" t="n"/>
      <c r="R58" s="16" t="n"/>
      <c r="S58" s="20">
        <f>IF([@[Code ID]]="","",UPPER(TRIM([@[Code ID]]))&amp;"|"&amp;[@[Scope Type]]&amp;"|"&amp;[@[Scope Name]])</f>
        <v/>
      </c>
      <c r="T58" s="20">
        <f>IF([@[Code ID]]="","",IF(OR([@[Display Name]]="",[@Category]="",[@[Scope Type]]="",[@[Scope Name]]="",[@Status]="",[@[Counts as Present]]="",[@[Counts as Absent]]="",[@Excused]="",[@[Instructional Credit %]]="",[@[Default Minutes]]="",[@[Requires Comment]]="",[@[Requires Approval]]="",[@[Effective Start]]="",[@[Import Value]]="",[@[Sort Order]]=""),"Missing Required Field","Complete"))</f>
        <v/>
      </c>
      <c r="U58"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58" s="20">
        <f>IF([@[Code ID]]="","",IF(COUNTIFS(tblCodes[Code ID],[@[Code ID]],tblCodes[Scope Type],[@[Scope Type]],tblCodes[Scope Name],[@[Scope Name]])&gt;1,"Duplicate Code ID",IF(COUNTIFS(tblCodes[Import Value],[@[Import Value]],tblCodes[Scope Type],[@[Scope Type]],tblCodes[Scope Name],[@[Scope Name]])&gt;1,"Duplicate Import Value","OK")))</f>
        <v/>
      </c>
      <c r="W58" s="20">
        <f>IF([@[Code ID]]="","",IF([@Status]="Draft","Draft",IF([@Status]="Retired","Retired",IF([@[Effective Start]]="","Missing Date",IF([@[Effective Start]]&gt;Dashboard!$B$3,"Not Started",IF(AND([@[Effective End]]&lt;&gt;"",[@[Effective End]]&lt;Dashboard!$B$3),"Ended","In Effect"))))))</f>
        <v/>
      </c>
      <c r="X58" s="20">
        <f>IF([@[Code ID]]="","",IF([@[Required Fields Check]]&lt;&gt;"Complete","Incomplete",IF(OR([@[Logic Check]]&lt;&gt;"OK",[@[Uniqueness Check]]&lt;&gt;"OK"),"Review","Ready")))</f>
        <v/>
      </c>
    </row>
    <row r="59">
      <c r="A59" s="15" t="n"/>
      <c r="B59" s="16" t="n"/>
      <c r="C59" s="15" t="n"/>
      <c r="D59" s="15" t="n"/>
      <c r="E59" s="15" t="n"/>
      <c r="F59" s="15" t="n"/>
      <c r="G59" s="15" t="n"/>
      <c r="H59" s="15" t="n"/>
      <c r="I59" s="15" t="n"/>
      <c r="J59" s="17" t="n"/>
      <c r="K59" s="18" t="n"/>
      <c r="L59" s="15" t="n"/>
      <c r="M59" s="15" t="n"/>
      <c r="N59" s="25" t="n"/>
      <c r="O59" s="25" t="n"/>
      <c r="P59" s="15" t="n"/>
      <c r="Q59" s="18" t="n"/>
      <c r="R59" s="16" t="n"/>
      <c r="S59" s="20">
        <f>IF([@[Code ID]]="","",UPPER(TRIM([@[Code ID]]))&amp;"|"&amp;[@[Scope Type]]&amp;"|"&amp;[@[Scope Name]])</f>
        <v/>
      </c>
      <c r="T59" s="20">
        <f>IF([@[Code ID]]="","",IF(OR([@[Display Name]]="",[@Category]="",[@[Scope Type]]="",[@[Scope Name]]="",[@Status]="",[@[Counts as Present]]="",[@[Counts as Absent]]="",[@Excused]="",[@[Instructional Credit %]]="",[@[Default Minutes]]="",[@[Requires Comment]]="",[@[Requires Approval]]="",[@[Effective Start]]="",[@[Import Value]]="",[@[Sort Order]]=""),"Missing Required Field","Complete"))</f>
        <v/>
      </c>
      <c r="U59"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59" s="20">
        <f>IF([@[Code ID]]="","",IF(COUNTIFS(tblCodes[Code ID],[@[Code ID]],tblCodes[Scope Type],[@[Scope Type]],tblCodes[Scope Name],[@[Scope Name]])&gt;1,"Duplicate Code ID",IF(COUNTIFS(tblCodes[Import Value],[@[Import Value]],tblCodes[Scope Type],[@[Scope Type]],tblCodes[Scope Name],[@[Scope Name]])&gt;1,"Duplicate Import Value","OK")))</f>
        <v/>
      </c>
      <c r="W59" s="20">
        <f>IF([@[Code ID]]="","",IF([@Status]="Draft","Draft",IF([@Status]="Retired","Retired",IF([@[Effective Start]]="","Missing Date",IF([@[Effective Start]]&gt;Dashboard!$B$3,"Not Started",IF(AND([@[Effective End]]&lt;&gt;"",[@[Effective End]]&lt;Dashboard!$B$3),"Ended","In Effect"))))))</f>
        <v/>
      </c>
      <c r="X59" s="20">
        <f>IF([@[Code ID]]="","",IF([@[Required Fields Check]]&lt;&gt;"Complete","Incomplete",IF(OR([@[Logic Check]]&lt;&gt;"OK",[@[Uniqueness Check]]&lt;&gt;"OK"),"Review","Ready")))</f>
        <v/>
      </c>
    </row>
    <row r="60">
      <c r="A60" s="15" t="n"/>
      <c r="B60" s="16" t="n"/>
      <c r="C60" s="15" t="n"/>
      <c r="D60" s="15" t="n"/>
      <c r="E60" s="15" t="n"/>
      <c r="F60" s="15" t="n"/>
      <c r="G60" s="15" t="n"/>
      <c r="H60" s="15" t="n"/>
      <c r="I60" s="15" t="n"/>
      <c r="J60" s="17" t="n"/>
      <c r="K60" s="18" t="n"/>
      <c r="L60" s="15" t="n"/>
      <c r="M60" s="15" t="n"/>
      <c r="N60" s="25" t="n"/>
      <c r="O60" s="25" t="n"/>
      <c r="P60" s="15" t="n"/>
      <c r="Q60" s="18" t="n"/>
      <c r="R60" s="16" t="n"/>
      <c r="S60" s="20">
        <f>IF([@[Code ID]]="","",UPPER(TRIM([@[Code ID]]))&amp;"|"&amp;[@[Scope Type]]&amp;"|"&amp;[@[Scope Name]])</f>
        <v/>
      </c>
      <c r="T60" s="20">
        <f>IF([@[Code ID]]="","",IF(OR([@[Display Name]]="",[@Category]="",[@[Scope Type]]="",[@[Scope Name]]="",[@Status]="",[@[Counts as Present]]="",[@[Counts as Absent]]="",[@Excused]="",[@[Instructional Credit %]]="",[@[Default Minutes]]="",[@[Requires Comment]]="",[@[Requires Approval]]="",[@[Effective Start]]="",[@[Import Value]]="",[@[Sort Order]]=""),"Missing Required Field","Complete"))</f>
        <v/>
      </c>
      <c r="U60"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60" s="20">
        <f>IF([@[Code ID]]="","",IF(COUNTIFS(tblCodes[Code ID],[@[Code ID]],tblCodes[Scope Type],[@[Scope Type]],tblCodes[Scope Name],[@[Scope Name]])&gt;1,"Duplicate Code ID",IF(COUNTIFS(tblCodes[Import Value],[@[Import Value]],tblCodes[Scope Type],[@[Scope Type]],tblCodes[Scope Name],[@[Scope Name]])&gt;1,"Duplicate Import Value","OK")))</f>
        <v/>
      </c>
      <c r="W60" s="20">
        <f>IF([@[Code ID]]="","",IF([@Status]="Draft","Draft",IF([@Status]="Retired","Retired",IF([@[Effective Start]]="","Missing Date",IF([@[Effective Start]]&gt;Dashboard!$B$3,"Not Started",IF(AND([@[Effective End]]&lt;&gt;"",[@[Effective End]]&lt;Dashboard!$B$3),"Ended","In Effect"))))))</f>
        <v/>
      </c>
      <c r="X60" s="20">
        <f>IF([@[Code ID]]="","",IF([@[Required Fields Check]]&lt;&gt;"Complete","Incomplete",IF(OR([@[Logic Check]]&lt;&gt;"OK",[@[Uniqueness Check]]&lt;&gt;"OK"),"Review","Ready")))</f>
        <v/>
      </c>
    </row>
    <row r="61">
      <c r="A61" s="15" t="n"/>
      <c r="B61" s="16" t="n"/>
      <c r="C61" s="15" t="n"/>
      <c r="D61" s="15" t="n"/>
      <c r="E61" s="15" t="n"/>
      <c r="F61" s="15" t="n"/>
      <c r="G61" s="15" t="n"/>
      <c r="H61" s="15" t="n"/>
      <c r="I61" s="15" t="n"/>
      <c r="J61" s="17" t="n"/>
      <c r="K61" s="18" t="n"/>
      <c r="L61" s="15" t="n"/>
      <c r="M61" s="15" t="n"/>
      <c r="N61" s="25" t="n"/>
      <c r="O61" s="25" t="n"/>
      <c r="P61" s="15" t="n"/>
      <c r="Q61" s="18" t="n"/>
      <c r="R61" s="16" t="n"/>
      <c r="S61" s="20">
        <f>IF([@[Code ID]]="","",UPPER(TRIM([@[Code ID]]))&amp;"|"&amp;[@[Scope Type]]&amp;"|"&amp;[@[Scope Name]])</f>
        <v/>
      </c>
      <c r="T61" s="20">
        <f>IF([@[Code ID]]="","",IF(OR([@[Display Name]]="",[@Category]="",[@[Scope Type]]="",[@[Scope Name]]="",[@Status]="",[@[Counts as Present]]="",[@[Counts as Absent]]="",[@Excused]="",[@[Instructional Credit %]]="",[@[Default Minutes]]="",[@[Requires Comment]]="",[@[Requires Approval]]="",[@[Effective Start]]="",[@[Import Value]]="",[@[Sort Order]]=""),"Missing Required Field","Complete"))</f>
        <v/>
      </c>
      <c r="U61"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61" s="20">
        <f>IF([@[Code ID]]="","",IF(COUNTIFS(tblCodes[Code ID],[@[Code ID]],tblCodes[Scope Type],[@[Scope Type]],tblCodes[Scope Name],[@[Scope Name]])&gt;1,"Duplicate Code ID",IF(COUNTIFS(tblCodes[Import Value],[@[Import Value]],tblCodes[Scope Type],[@[Scope Type]],tblCodes[Scope Name],[@[Scope Name]])&gt;1,"Duplicate Import Value","OK")))</f>
        <v/>
      </c>
      <c r="W61" s="20">
        <f>IF([@[Code ID]]="","",IF([@Status]="Draft","Draft",IF([@Status]="Retired","Retired",IF([@[Effective Start]]="","Missing Date",IF([@[Effective Start]]&gt;Dashboard!$B$3,"Not Started",IF(AND([@[Effective End]]&lt;&gt;"",[@[Effective End]]&lt;Dashboard!$B$3),"Ended","In Effect"))))))</f>
        <v/>
      </c>
      <c r="X61" s="20">
        <f>IF([@[Code ID]]="","",IF([@[Required Fields Check]]&lt;&gt;"Complete","Incomplete",IF(OR([@[Logic Check]]&lt;&gt;"OK",[@[Uniqueness Check]]&lt;&gt;"OK"),"Review","Ready")))</f>
        <v/>
      </c>
    </row>
    <row r="62">
      <c r="A62" s="15" t="n"/>
      <c r="B62" s="16" t="n"/>
      <c r="C62" s="15" t="n"/>
      <c r="D62" s="15" t="n"/>
      <c r="E62" s="15" t="n"/>
      <c r="F62" s="15" t="n"/>
      <c r="G62" s="15" t="n"/>
      <c r="H62" s="15" t="n"/>
      <c r="I62" s="15" t="n"/>
      <c r="J62" s="17" t="n"/>
      <c r="K62" s="18" t="n"/>
      <c r="L62" s="15" t="n"/>
      <c r="M62" s="15" t="n"/>
      <c r="N62" s="25" t="n"/>
      <c r="O62" s="25" t="n"/>
      <c r="P62" s="15" t="n"/>
      <c r="Q62" s="18" t="n"/>
      <c r="R62" s="16" t="n"/>
      <c r="S62" s="20">
        <f>IF([@[Code ID]]="","",UPPER(TRIM([@[Code ID]]))&amp;"|"&amp;[@[Scope Type]]&amp;"|"&amp;[@[Scope Name]])</f>
        <v/>
      </c>
      <c r="T62" s="20">
        <f>IF([@[Code ID]]="","",IF(OR([@[Display Name]]="",[@Category]="",[@[Scope Type]]="",[@[Scope Name]]="",[@Status]="",[@[Counts as Present]]="",[@[Counts as Absent]]="",[@Excused]="",[@[Instructional Credit %]]="",[@[Default Minutes]]="",[@[Requires Comment]]="",[@[Requires Approval]]="",[@[Effective Start]]="",[@[Import Value]]="",[@[Sort Order]]=""),"Missing Required Field","Complete"))</f>
        <v/>
      </c>
      <c r="U62"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62" s="20">
        <f>IF([@[Code ID]]="","",IF(COUNTIFS(tblCodes[Code ID],[@[Code ID]],tblCodes[Scope Type],[@[Scope Type]],tblCodes[Scope Name],[@[Scope Name]])&gt;1,"Duplicate Code ID",IF(COUNTIFS(tblCodes[Import Value],[@[Import Value]],tblCodes[Scope Type],[@[Scope Type]],tblCodes[Scope Name],[@[Scope Name]])&gt;1,"Duplicate Import Value","OK")))</f>
        <v/>
      </c>
      <c r="W62" s="20">
        <f>IF([@[Code ID]]="","",IF([@Status]="Draft","Draft",IF([@Status]="Retired","Retired",IF([@[Effective Start]]="","Missing Date",IF([@[Effective Start]]&gt;Dashboard!$B$3,"Not Started",IF(AND([@[Effective End]]&lt;&gt;"",[@[Effective End]]&lt;Dashboard!$B$3),"Ended","In Effect"))))))</f>
        <v/>
      </c>
      <c r="X62" s="20">
        <f>IF([@[Code ID]]="","",IF([@[Required Fields Check]]&lt;&gt;"Complete","Incomplete",IF(OR([@[Logic Check]]&lt;&gt;"OK",[@[Uniqueness Check]]&lt;&gt;"OK"),"Review","Ready")))</f>
        <v/>
      </c>
    </row>
    <row r="63">
      <c r="A63" s="15" t="n"/>
      <c r="B63" s="16" t="n"/>
      <c r="C63" s="15" t="n"/>
      <c r="D63" s="15" t="n"/>
      <c r="E63" s="15" t="n"/>
      <c r="F63" s="15" t="n"/>
      <c r="G63" s="15" t="n"/>
      <c r="H63" s="15" t="n"/>
      <c r="I63" s="15" t="n"/>
      <c r="J63" s="17" t="n"/>
      <c r="K63" s="18" t="n"/>
      <c r="L63" s="15" t="n"/>
      <c r="M63" s="15" t="n"/>
      <c r="N63" s="25" t="n"/>
      <c r="O63" s="25" t="n"/>
      <c r="P63" s="15" t="n"/>
      <c r="Q63" s="18" t="n"/>
      <c r="R63" s="16" t="n"/>
      <c r="S63" s="20">
        <f>IF([@[Code ID]]="","",UPPER(TRIM([@[Code ID]]))&amp;"|"&amp;[@[Scope Type]]&amp;"|"&amp;[@[Scope Name]])</f>
        <v/>
      </c>
      <c r="T63" s="20">
        <f>IF([@[Code ID]]="","",IF(OR([@[Display Name]]="",[@Category]="",[@[Scope Type]]="",[@[Scope Name]]="",[@Status]="",[@[Counts as Present]]="",[@[Counts as Absent]]="",[@Excused]="",[@[Instructional Credit %]]="",[@[Default Minutes]]="",[@[Requires Comment]]="",[@[Requires Approval]]="",[@[Effective Start]]="",[@[Import Value]]="",[@[Sort Order]]=""),"Missing Required Field","Complete"))</f>
        <v/>
      </c>
      <c r="U63"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63" s="20">
        <f>IF([@[Code ID]]="","",IF(COUNTIFS(tblCodes[Code ID],[@[Code ID]],tblCodes[Scope Type],[@[Scope Type]],tblCodes[Scope Name],[@[Scope Name]])&gt;1,"Duplicate Code ID",IF(COUNTIFS(tblCodes[Import Value],[@[Import Value]],tblCodes[Scope Type],[@[Scope Type]],tblCodes[Scope Name],[@[Scope Name]])&gt;1,"Duplicate Import Value","OK")))</f>
        <v/>
      </c>
      <c r="W63" s="20">
        <f>IF([@[Code ID]]="","",IF([@Status]="Draft","Draft",IF([@Status]="Retired","Retired",IF([@[Effective Start]]="","Missing Date",IF([@[Effective Start]]&gt;Dashboard!$B$3,"Not Started",IF(AND([@[Effective End]]&lt;&gt;"",[@[Effective End]]&lt;Dashboard!$B$3),"Ended","In Effect"))))))</f>
        <v/>
      </c>
      <c r="X63" s="20">
        <f>IF([@[Code ID]]="","",IF([@[Required Fields Check]]&lt;&gt;"Complete","Incomplete",IF(OR([@[Logic Check]]&lt;&gt;"OK",[@[Uniqueness Check]]&lt;&gt;"OK"),"Review","Ready")))</f>
        <v/>
      </c>
    </row>
    <row r="64">
      <c r="A64" s="15" t="n"/>
      <c r="B64" s="16" t="n"/>
      <c r="C64" s="15" t="n"/>
      <c r="D64" s="15" t="n"/>
      <c r="E64" s="15" t="n"/>
      <c r="F64" s="15" t="n"/>
      <c r="G64" s="15" t="n"/>
      <c r="H64" s="15" t="n"/>
      <c r="I64" s="15" t="n"/>
      <c r="J64" s="17" t="n"/>
      <c r="K64" s="18" t="n"/>
      <c r="L64" s="15" t="n"/>
      <c r="M64" s="15" t="n"/>
      <c r="N64" s="25" t="n"/>
      <c r="O64" s="25" t="n"/>
      <c r="P64" s="15" t="n"/>
      <c r="Q64" s="18" t="n"/>
      <c r="R64" s="16" t="n"/>
      <c r="S64" s="20">
        <f>IF([@[Code ID]]="","",UPPER(TRIM([@[Code ID]]))&amp;"|"&amp;[@[Scope Type]]&amp;"|"&amp;[@[Scope Name]])</f>
        <v/>
      </c>
      <c r="T64" s="20">
        <f>IF([@[Code ID]]="","",IF(OR([@[Display Name]]="",[@Category]="",[@[Scope Type]]="",[@[Scope Name]]="",[@Status]="",[@[Counts as Present]]="",[@[Counts as Absent]]="",[@Excused]="",[@[Instructional Credit %]]="",[@[Default Minutes]]="",[@[Requires Comment]]="",[@[Requires Approval]]="",[@[Effective Start]]="",[@[Import Value]]="",[@[Sort Order]]=""),"Missing Required Field","Complete"))</f>
        <v/>
      </c>
      <c r="U64"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64" s="20">
        <f>IF([@[Code ID]]="","",IF(COUNTIFS(tblCodes[Code ID],[@[Code ID]],tblCodes[Scope Type],[@[Scope Type]],tblCodes[Scope Name],[@[Scope Name]])&gt;1,"Duplicate Code ID",IF(COUNTIFS(tblCodes[Import Value],[@[Import Value]],tblCodes[Scope Type],[@[Scope Type]],tblCodes[Scope Name],[@[Scope Name]])&gt;1,"Duplicate Import Value","OK")))</f>
        <v/>
      </c>
      <c r="W64" s="20">
        <f>IF([@[Code ID]]="","",IF([@Status]="Draft","Draft",IF([@Status]="Retired","Retired",IF([@[Effective Start]]="","Missing Date",IF([@[Effective Start]]&gt;Dashboard!$B$3,"Not Started",IF(AND([@[Effective End]]&lt;&gt;"",[@[Effective End]]&lt;Dashboard!$B$3),"Ended","In Effect"))))))</f>
        <v/>
      </c>
      <c r="X64" s="20">
        <f>IF([@[Code ID]]="","",IF([@[Required Fields Check]]&lt;&gt;"Complete","Incomplete",IF(OR([@[Logic Check]]&lt;&gt;"OK",[@[Uniqueness Check]]&lt;&gt;"OK"),"Review","Ready")))</f>
        <v/>
      </c>
    </row>
    <row r="65">
      <c r="A65" s="15" t="n"/>
      <c r="B65" s="16" t="n"/>
      <c r="C65" s="15" t="n"/>
      <c r="D65" s="15" t="n"/>
      <c r="E65" s="15" t="n"/>
      <c r="F65" s="15" t="n"/>
      <c r="G65" s="15" t="n"/>
      <c r="H65" s="15" t="n"/>
      <c r="I65" s="15" t="n"/>
      <c r="J65" s="17" t="n"/>
      <c r="K65" s="18" t="n"/>
      <c r="L65" s="15" t="n"/>
      <c r="M65" s="15" t="n"/>
      <c r="N65" s="25" t="n"/>
      <c r="O65" s="25" t="n"/>
      <c r="P65" s="15" t="n"/>
      <c r="Q65" s="18" t="n"/>
      <c r="R65" s="16" t="n"/>
      <c r="S65" s="20">
        <f>IF([@[Code ID]]="","",UPPER(TRIM([@[Code ID]]))&amp;"|"&amp;[@[Scope Type]]&amp;"|"&amp;[@[Scope Name]])</f>
        <v/>
      </c>
      <c r="T65" s="20">
        <f>IF([@[Code ID]]="","",IF(OR([@[Display Name]]="",[@Category]="",[@[Scope Type]]="",[@[Scope Name]]="",[@Status]="",[@[Counts as Present]]="",[@[Counts as Absent]]="",[@Excused]="",[@[Instructional Credit %]]="",[@[Default Minutes]]="",[@[Requires Comment]]="",[@[Requires Approval]]="",[@[Effective Start]]="",[@[Import Value]]="",[@[Sort Order]]=""),"Missing Required Field","Complete"))</f>
        <v/>
      </c>
      <c r="U65"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65" s="20">
        <f>IF([@[Code ID]]="","",IF(COUNTIFS(tblCodes[Code ID],[@[Code ID]],tblCodes[Scope Type],[@[Scope Type]],tblCodes[Scope Name],[@[Scope Name]])&gt;1,"Duplicate Code ID",IF(COUNTIFS(tblCodes[Import Value],[@[Import Value]],tblCodes[Scope Type],[@[Scope Type]],tblCodes[Scope Name],[@[Scope Name]])&gt;1,"Duplicate Import Value","OK")))</f>
        <v/>
      </c>
      <c r="W65" s="20">
        <f>IF([@[Code ID]]="","",IF([@Status]="Draft","Draft",IF([@Status]="Retired","Retired",IF([@[Effective Start]]="","Missing Date",IF([@[Effective Start]]&gt;Dashboard!$B$3,"Not Started",IF(AND([@[Effective End]]&lt;&gt;"",[@[Effective End]]&lt;Dashboard!$B$3),"Ended","In Effect"))))))</f>
        <v/>
      </c>
      <c r="X65" s="20">
        <f>IF([@[Code ID]]="","",IF([@[Required Fields Check]]&lt;&gt;"Complete","Incomplete",IF(OR([@[Logic Check]]&lt;&gt;"OK",[@[Uniqueness Check]]&lt;&gt;"OK"),"Review","Ready")))</f>
        <v/>
      </c>
    </row>
    <row r="66">
      <c r="A66" s="15" t="n"/>
      <c r="B66" s="16" t="n"/>
      <c r="C66" s="15" t="n"/>
      <c r="D66" s="15" t="n"/>
      <c r="E66" s="15" t="n"/>
      <c r="F66" s="15" t="n"/>
      <c r="G66" s="15" t="n"/>
      <c r="H66" s="15" t="n"/>
      <c r="I66" s="15" t="n"/>
      <c r="J66" s="17" t="n"/>
      <c r="K66" s="18" t="n"/>
      <c r="L66" s="15" t="n"/>
      <c r="M66" s="15" t="n"/>
      <c r="N66" s="25" t="n"/>
      <c r="O66" s="25" t="n"/>
      <c r="P66" s="15" t="n"/>
      <c r="Q66" s="18" t="n"/>
      <c r="R66" s="16" t="n"/>
      <c r="S66" s="20">
        <f>IF([@[Code ID]]="","",UPPER(TRIM([@[Code ID]]))&amp;"|"&amp;[@[Scope Type]]&amp;"|"&amp;[@[Scope Name]])</f>
        <v/>
      </c>
      <c r="T66" s="20">
        <f>IF([@[Code ID]]="","",IF(OR([@[Display Name]]="",[@Category]="",[@[Scope Type]]="",[@[Scope Name]]="",[@Status]="",[@[Counts as Present]]="",[@[Counts as Absent]]="",[@Excused]="",[@[Instructional Credit %]]="",[@[Default Minutes]]="",[@[Requires Comment]]="",[@[Requires Approval]]="",[@[Effective Start]]="",[@[Import Value]]="",[@[Sort Order]]=""),"Missing Required Field","Complete"))</f>
        <v/>
      </c>
      <c r="U66"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66" s="20">
        <f>IF([@[Code ID]]="","",IF(COUNTIFS(tblCodes[Code ID],[@[Code ID]],tblCodes[Scope Type],[@[Scope Type]],tblCodes[Scope Name],[@[Scope Name]])&gt;1,"Duplicate Code ID",IF(COUNTIFS(tblCodes[Import Value],[@[Import Value]],tblCodes[Scope Type],[@[Scope Type]],tblCodes[Scope Name],[@[Scope Name]])&gt;1,"Duplicate Import Value","OK")))</f>
        <v/>
      </c>
      <c r="W66" s="20">
        <f>IF([@[Code ID]]="","",IF([@Status]="Draft","Draft",IF([@Status]="Retired","Retired",IF([@[Effective Start]]="","Missing Date",IF([@[Effective Start]]&gt;Dashboard!$B$3,"Not Started",IF(AND([@[Effective End]]&lt;&gt;"",[@[Effective End]]&lt;Dashboard!$B$3),"Ended","In Effect"))))))</f>
        <v/>
      </c>
      <c r="X66" s="20">
        <f>IF([@[Code ID]]="","",IF([@[Required Fields Check]]&lt;&gt;"Complete","Incomplete",IF(OR([@[Logic Check]]&lt;&gt;"OK",[@[Uniqueness Check]]&lt;&gt;"OK"),"Review","Ready")))</f>
        <v/>
      </c>
    </row>
    <row r="67">
      <c r="A67" s="15" t="n"/>
      <c r="B67" s="16" t="n"/>
      <c r="C67" s="15" t="n"/>
      <c r="D67" s="15" t="n"/>
      <c r="E67" s="15" t="n"/>
      <c r="F67" s="15" t="n"/>
      <c r="G67" s="15" t="n"/>
      <c r="H67" s="15" t="n"/>
      <c r="I67" s="15" t="n"/>
      <c r="J67" s="17" t="n"/>
      <c r="K67" s="18" t="n"/>
      <c r="L67" s="15" t="n"/>
      <c r="M67" s="15" t="n"/>
      <c r="N67" s="25" t="n"/>
      <c r="O67" s="25" t="n"/>
      <c r="P67" s="15" t="n"/>
      <c r="Q67" s="18" t="n"/>
      <c r="R67" s="16" t="n"/>
      <c r="S67" s="20">
        <f>IF([@[Code ID]]="","",UPPER(TRIM([@[Code ID]]))&amp;"|"&amp;[@[Scope Type]]&amp;"|"&amp;[@[Scope Name]])</f>
        <v/>
      </c>
      <c r="T67" s="20">
        <f>IF([@[Code ID]]="","",IF(OR([@[Display Name]]="",[@Category]="",[@[Scope Type]]="",[@[Scope Name]]="",[@Status]="",[@[Counts as Present]]="",[@[Counts as Absent]]="",[@Excused]="",[@[Instructional Credit %]]="",[@[Default Minutes]]="",[@[Requires Comment]]="",[@[Requires Approval]]="",[@[Effective Start]]="",[@[Import Value]]="",[@[Sort Order]]=""),"Missing Required Field","Complete"))</f>
        <v/>
      </c>
      <c r="U67"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67" s="20">
        <f>IF([@[Code ID]]="","",IF(COUNTIFS(tblCodes[Code ID],[@[Code ID]],tblCodes[Scope Type],[@[Scope Type]],tblCodes[Scope Name],[@[Scope Name]])&gt;1,"Duplicate Code ID",IF(COUNTIFS(tblCodes[Import Value],[@[Import Value]],tblCodes[Scope Type],[@[Scope Type]],tblCodes[Scope Name],[@[Scope Name]])&gt;1,"Duplicate Import Value","OK")))</f>
        <v/>
      </c>
      <c r="W67" s="20">
        <f>IF([@[Code ID]]="","",IF([@Status]="Draft","Draft",IF([@Status]="Retired","Retired",IF([@[Effective Start]]="","Missing Date",IF([@[Effective Start]]&gt;Dashboard!$B$3,"Not Started",IF(AND([@[Effective End]]&lt;&gt;"",[@[Effective End]]&lt;Dashboard!$B$3),"Ended","In Effect"))))))</f>
        <v/>
      </c>
      <c r="X67" s="20">
        <f>IF([@[Code ID]]="","",IF([@[Required Fields Check]]&lt;&gt;"Complete","Incomplete",IF(OR([@[Logic Check]]&lt;&gt;"OK",[@[Uniqueness Check]]&lt;&gt;"OK"),"Review","Ready")))</f>
        <v/>
      </c>
    </row>
    <row r="68">
      <c r="A68" s="15" t="n"/>
      <c r="B68" s="16" t="n"/>
      <c r="C68" s="15" t="n"/>
      <c r="D68" s="15" t="n"/>
      <c r="E68" s="15" t="n"/>
      <c r="F68" s="15" t="n"/>
      <c r="G68" s="15" t="n"/>
      <c r="H68" s="15" t="n"/>
      <c r="I68" s="15" t="n"/>
      <c r="J68" s="17" t="n"/>
      <c r="K68" s="18" t="n"/>
      <c r="L68" s="15" t="n"/>
      <c r="M68" s="15" t="n"/>
      <c r="N68" s="25" t="n"/>
      <c r="O68" s="25" t="n"/>
      <c r="P68" s="15" t="n"/>
      <c r="Q68" s="18" t="n"/>
      <c r="R68" s="16" t="n"/>
      <c r="S68" s="20">
        <f>IF([@[Code ID]]="","",UPPER(TRIM([@[Code ID]]))&amp;"|"&amp;[@[Scope Type]]&amp;"|"&amp;[@[Scope Name]])</f>
        <v/>
      </c>
      <c r="T68" s="20">
        <f>IF([@[Code ID]]="","",IF(OR([@[Display Name]]="",[@Category]="",[@[Scope Type]]="",[@[Scope Name]]="",[@Status]="",[@[Counts as Present]]="",[@[Counts as Absent]]="",[@Excused]="",[@[Instructional Credit %]]="",[@[Default Minutes]]="",[@[Requires Comment]]="",[@[Requires Approval]]="",[@[Effective Start]]="",[@[Import Value]]="",[@[Sort Order]]=""),"Missing Required Field","Complete"))</f>
        <v/>
      </c>
      <c r="U68"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68" s="20">
        <f>IF([@[Code ID]]="","",IF(COUNTIFS(tblCodes[Code ID],[@[Code ID]],tblCodes[Scope Type],[@[Scope Type]],tblCodes[Scope Name],[@[Scope Name]])&gt;1,"Duplicate Code ID",IF(COUNTIFS(tblCodes[Import Value],[@[Import Value]],tblCodes[Scope Type],[@[Scope Type]],tblCodes[Scope Name],[@[Scope Name]])&gt;1,"Duplicate Import Value","OK")))</f>
        <v/>
      </c>
      <c r="W68" s="20">
        <f>IF([@[Code ID]]="","",IF([@Status]="Draft","Draft",IF([@Status]="Retired","Retired",IF([@[Effective Start]]="","Missing Date",IF([@[Effective Start]]&gt;Dashboard!$B$3,"Not Started",IF(AND([@[Effective End]]&lt;&gt;"",[@[Effective End]]&lt;Dashboard!$B$3),"Ended","In Effect"))))))</f>
        <v/>
      </c>
      <c r="X68" s="20">
        <f>IF([@[Code ID]]="","",IF([@[Required Fields Check]]&lt;&gt;"Complete","Incomplete",IF(OR([@[Logic Check]]&lt;&gt;"OK",[@[Uniqueness Check]]&lt;&gt;"OK"),"Review","Ready")))</f>
        <v/>
      </c>
    </row>
    <row r="69">
      <c r="A69" s="15" t="n"/>
      <c r="B69" s="16" t="n"/>
      <c r="C69" s="15" t="n"/>
      <c r="D69" s="15" t="n"/>
      <c r="E69" s="15" t="n"/>
      <c r="F69" s="15" t="n"/>
      <c r="G69" s="15" t="n"/>
      <c r="H69" s="15" t="n"/>
      <c r="I69" s="15" t="n"/>
      <c r="J69" s="17" t="n"/>
      <c r="K69" s="18" t="n"/>
      <c r="L69" s="15" t="n"/>
      <c r="M69" s="15" t="n"/>
      <c r="N69" s="25" t="n"/>
      <c r="O69" s="25" t="n"/>
      <c r="P69" s="15" t="n"/>
      <c r="Q69" s="18" t="n"/>
      <c r="R69" s="16" t="n"/>
      <c r="S69" s="20">
        <f>IF([@[Code ID]]="","",UPPER(TRIM([@[Code ID]]))&amp;"|"&amp;[@[Scope Type]]&amp;"|"&amp;[@[Scope Name]])</f>
        <v/>
      </c>
      <c r="T69" s="20">
        <f>IF([@[Code ID]]="","",IF(OR([@[Display Name]]="",[@Category]="",[@[Scope Type]]="",[@[Scope Name]]="",[@Status]="",[@[Counts as Present]]="",[@[Counts as Absent]]="",[@Excused]="",[@[Instructional Credit %]]="",[@[Default Minutes]]="",[@[Requires Comment]]="",[@[Requires Approval]]="",[@[Effective Start]]="",[@[Import Value]]="",[@[Sort Order]]=""),"Missing Required Field","Complete"))</f>
        <v/>
      </c>
      <c r="U69"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69" s="20">
        <f>IF([@[Code ID]]="","",IF(COUNTIFS(tblCodes[Code ID],[@[Code ID]],tblCodes[Scope Type],[@[Scope Type]],tblCodes[Scope Name],[@[Scope Name]])&gt;1,"Duplicate Code ID",IF(COUNTIFS(tblCodes[Import Value],[@[Import Value]],tblCodes[Scope Type],[@[Scope Type]],tblCodes[Scope Name],[@[Scope Name]])&gt;1,"Duplicate Import Value","OK")))</f>
        <v/>
      </c>
      <c r="W69" s="20">
        <f>IF([@[Code ID]]="","",IF([@Status]="Draft","Draft",IF([@Status]="Retired","Retired",IF([@[Effective Start]]="","Missing Date",IF([@[Effective Start]]&gt;Dashboard!$B$3,"Not Started",IF(AND([@[Effective End]]&lt;&gt;"",[@[Effective End]]&lt;Dashboard!$B$3),"Ended","In Effect"))))))</f>
        <v/>
      </c>
      <c r="X69" s="20">
        <f>IF([@[Code ID]]="","",IF([@[Required Fields Check]]&lt;&gt;"Complete","Incomplete",IF(OR([@[Logic Check]]&lt;&gt;"OK",[@[Uniqueness Check]]&lt;&gt;"OK"),"Review","Ready")))</f>
        <v/>
      </c>
    </row>
    <row r="70">
      <c r="A70" s="15" t="n"/>
      <c r="B70" s="16" t="n"/>
      <c r="C70" s="15" t="n"/>
      <c r="D70" s="15" t="n"/>
      <c r="E70" s="15" t="n"/>
      <c r="F70" s="15" t="n"/>
      <c r="G70" s="15" t="n"/>
      <c r="H70" s="15" t="n"/>
      <c r="I70" s="15" t="n"/>
      <c r="J70" s="17" t="n"/>
      <c r="K70" s="18" t="n"/>
      <c r="L70" s="15" t="n"/>
      <c r="M70" s="15" t="n"/>
      <c r="N70" s="25" t="n"/>
      <c r="O70" s="25" t="n"/>
      <c r="P70" s="15" t="n"/>
      <c r="Q70" s="18" t="n"/>
      <c r="R70" s="16" t="n"/>
      <c r="S70" s="20">
        <f>IF([@[Code ID]]="","",UPPER(TRIM([@[Code ID]]))&amp;"|"&amp;[@[Scope Type]]&amp;"|"&amp;[@[Scope Name]])</f>
        <v/>
      </c>
      <c r="T70" s="20">
        <f>IF([@[Code ID]]="","",IF(OR([@[Display Name]]="",[@Category]="",[@[Scope Type]]="",[@[Scope Name]]="",[@Status]="",[@[Counts as Present]]="",[@[Counts as Absent]]="",[@Excused]="",[@[Instructional Credit %]]="",[@[Default Minutes]]="",[@[Requires Comment]]="",[@[Requires Approval]]="",[@[Effective Start]]="",[@[Import Value]]="",[@[Sort Order]]=""),"Missing Required Field","Complete"))</f>
        <v/>
      </c>
      <c r="U70"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70" s="20">
        <f>IF([@[Code ID]]="","",IF(COUNTIFS(tblCodes[Code ID],[@[Code ID]],tblCodes[Scope Type],[@[Scope Type]],tblCodes[Scope Name],[@[Scope Name]])&gt;1,"Duplicate Code ID",IF(COUNTIFS(tblCodes[Import Value],[@[Import Value]],tblCodes[Scope Type],[@[Scope Type]],tblCodes[Scope Name],[@[Scope Name]])&gt;1,"Duplicate Import Value","OK")))</f>
        <v/>
      </c>
      <c r="W70" s="20">
        <f>IF([@[Code ID]]="","",IF([@Status]="Draft","Draft",IF([@Status]="Retired","Retired",IF([@[Effective Start]]="","Missing Date",IF([@[Effective Start]]&gt;Dashboard!$B$3,"Not Started",IF(AND([@[Effective End]]&lt;&gt;"",[@[Effective End]]&lt;Dashboard!$B$3),"Ended","In Effect"))))))</f>
        <v/>
      </c>
      <c r="X70" s="20">
        <f>IF([@[Code ID]]="","",IF([@[Required Fields Check]]&lt;&gt;"Complete","Incomplete",IF(OR([@[Logic Check]]&lt;&gt;"OK",[@[Uniqueness Check]]&lt;&gt;"OK"),"Review","Ready")))</f>
        <v/>
      </c>
    </row>
    <row r="71">
      <c r="A71" s="15" t="n"/>
      <c r="B71" s="16" t="n"/>
      <c r="C71" s="15" t="n"/>
      <c r="D71" s="15" t="n"/>
      <c r="E71" s="15" t="n"/>
      <c r="F71" s="15" t="n"/>
      <c r="G71" s="15" t="n"/>
      <c r="H71" s="15" t="n"/>
      <c r="I71" s="15" t="n"/>
      <c r="J71" s="17" t="n"/>
      <c r="K71" s="18" t="n"/>
      <c r="L71" s="15" t="n"/>
      <c r="M71" s="15" t="n"/>
      <c r="N71" s="25" t="n"/>
      <c r="O71" s="25" t="n"/>
      <c r="P71" s="15" t="n"/>
      <c r="Q71" s="18" t="n"/>
      <c r="R71" s="16" t="n"/>
      <c r="S71" s="20">
        <f>IF([@[Code ID]]="","",UPPER(TRIM([@[Code ID]]))&amp;"|"&amp;[@[Scope Type]]&amp;"|"&amp;[@[Scope Name]])</f>
        <v/>
      </c>
      <c r="T71" s="20">
        <f>IF([@[Code ID]]="","",IF(OR([@[Display Name]]="",[@Category]="",[@[Scope Type]]="",[@[Scope Name]]="",[@Status]="",[@[Counts as Present]]="",[@[Counts as Absent]]="",[@Excused]="",[@[Instructional Credit %]]="",[@[Default Minutes]]="",[@[Requires Comment]]="",[@[Requires Approval]]="",[@[Effective Start]]="",[@[Import Value]]="",[@[Sort Order]]=""),"Missing Required Field","Complete"))</f>
        <v/>
      </c>
      <c r="U71"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71" s="20">
        <f>IF([@[Code ID]]="","",IF(COUNTIFS(tblCodes[Code ID],[@[Code ID]],tblCodes[Scope Type],[@[Scope Type]],tblCodes[Scope Name],[@[Scope Name]])&gt;1,"Duplicate Code ID",IF(COUNTIFS(tblCodes[Import Value],[@[Import Value]],tblCodes[Scope Type],[@[Scope Type]],tblCodes[Scope Name],[@[Scope Name]])&gt;1,"Duplicate Import Value","OK")))</f>
        <v/>
      </c>
      <c r="W71" s="20">
        <f>IF([@[Code ID]]="","",IF([@Status]="Draft","Draft",IF([@Status]="Retired","Retired",IF([@[Effective Start]]="","Missing Date",IF([@[Effective Start]]&gt;Dashboard!$B$3,"Not Started",IF(AND([@[Effective End]]&lt;&gt;"",[@[Effective End]]&lt;Dashboard!$B$3),"Ended","In Effect"))))))</f>
        <v/>
      </c>
      <c r="X71" s="20">
        <f>IF([@[Code ID]]="","",IF([@[Required Fields Check]]&lt;&gt;"Complete","Incomplete",IF(OR([@[Logic Check]]&lt;&gt;"OK",[@[Uniqueness Check]]&lt;&gt;"OK"),"Review","Ready")))</f>
        <v/>
      </c>
    </row>
    <row r="72">
      <c r="A72" s="15" t="n"/>
      <c r="B72" s="16" t="n"/>
      <c r="C72" s="15" t="n"/>
      <c r="D72" s="15" t="n"/>
      <c r="E72" s="15" t="n"/>
      <c r="F72" s="15" t="n"/>
      <c r="G72" s="15" t="n"/>
      <c r="H72" s="15" t="n"/>
      <c r="I72" s="15" t="n"/>
      <c r="J72" s="17" t="n"/>
      <c r="K72" s="18" t="n"/>
      <c r="L72" s="15" t="n"/>
      <c r="M72" s="15" t="n"/>
      <c r="N72" s="25" t="n"/>
      <c r="O72" s="25" t="n"/>
      <c r="P72" s="15" t="n"/>
      <c r="Q72" s="18" t="n"/>
      <c r="R72" s="16" t="n"/>
      <c r="S72" s="20">
        <f>IF([@[Code ID]]="","",UPPER(TRIM([@[Code ID]]))&amp;"|"&amp;[@[Scope Type]]&amp;"|"&amp;[@[Scope Name]])</f>
        <v/>
      </c>
      <c r="T72" s="20">
        <f>IF([@[Code ID]]="","",IF(OR([@[Display Name]]="",[@Category]="",[@[Scope Type]]="",[@[Scope Name]]="",[@Status]="",[@[Counts as Present]]="",[@[Counts as Absent]]="",[@Excused]="",[@[Instructional Credit %]]="",[@[Default Minutes]]="",[@[Requires Comment]]="",[@[Requires Approval]]="",[@[Effective Start]]="",[@[Import Value]]="",[@[Sort Order]]=""),"Missing Required Field","Complete"))</f>
        <v/>
      </c>
      <c r="U72"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72" s="20">
        <f>IF([@[Code ID]]="","",IF(COUNTIFS(tblCodes[Code ID],[@[Code ID]],tblCodes[Scope Type],[@[Scope Type]],tblCodes[Scope Name],[@[Scope Name]])&gt;1,"Duplicate Code ID",IF(COUNTIFS(tblCodes[Import Value],[@[Import Value]],tblCodes[Scope Type],[@[Scope Type]],tblCodes[Scope Name],[@[Scope Name]])&gt;1,"Duplicate Import Value","OK")))</f>
        <v/>
      </c>
      <c r="W72" s="20">
        <f>IF([@[Code ID]]="","",IF([@Status]="Draft","Draft",IF([@Status]="Retired","Retired",IF([@[Effective Start]]="","Missing Date",IF([@[Effective Start]]&gt;Dashboard!$B$3,"Not Started",IF(AND([@[Effective End]]&lt;&gt;"",[@[Effective End]]&lt;Dashboard!$B$3),"Ended","In Effect"))))))</f>
        <v/>
      </c>
      <c r="X72" s="20">
        <f>IF([@[Code ID]]="","",IF([@[Required Fields Check]]&lt;&gt;"Complete","Incomplete",IF(OR([@[Logic Check]]&lt;&gt;"OK",[@[Uniqueness Check]]&lt;&gt;"OK"),"Review","Ready")))</f>
        <v/>
      </c>
    </row>
    <row r="73">
      <c r="A73" s="15" t="n"/>
      <c r="B73" s="16" t="n"/>
      <c r="C73" s="15" t="n"/>
      <c r="D73" s="15" t="n"/>
      <c r="E73" s="15" t="n"/>
      <c r="F73" s="15" t="n"/>
      <c r="G73" s="15" t="n"/>
      <c r="H73" s="15" t="n"/>
      <c r="I73" s="15" t="n"/>
      <c r="J73" s="17" t="n"/>
      <c r="K73" s="18" t="n"/>
      <c r="L73" s="15" t="n"/>
      <c r="M73" s="15" t="n"/>
      <c r="N73" s="25" t="n"/>
      <c r="O73" s="25" t="n"/>
      <c r="P73" s="15" t="n"/>
      <c r="Q73" s="18" t="n"/>
      <c r="R73" s="16" t="n"/>
      <c r="S73" s="20">
        <f>IF([@[Code ID]]="","",UPPER(TRIM([@[Code ID]]))&amp;"|"&amp;[@[Scope Type]]&amp;"|"&amp;[@[Scope Name]])</f>
        <v/>
      </c>
      <c r="T73" s="20">
        <f>IF([@[Code ID]]="","",IF(OR([@[Display Name]]="",[@Category]="",[@[Scope Type]]="",[@[Scope Name]]="",[@Status]="",[@[Counts as Present]]="",[@[Counts as Absent]]="",[@Excused]="",[@[Instructional Credit %]]="",[@[Default Minutes]]="",[@[Requires Comment]]="",[@[Requires Approval]]="",[@[Effective Start]]="",[@[Import Value]]="",[@[Sort Order]]=""),"Missing Required Field","Complete"))</f>
        <v/>
      </c>
      <c r="U73"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73" s="20">
        <f>IF([@[Code ID]]="","",IF(COUNTIFS(tblCodes[Code ID],[@[Code ID]],tblCodes[Scope Type],[@[Scope Type]],tblCodes[Scope Name],[@[Scope Name]])&gt;1,"Duplicate Code ID",IF(COUNTIFS(tblCodes[Import Value],[@[Import Value]],tblCodes[Scope Type],[@[Scope Type]],tblCodes[Scope Name],[@[Scope Name]])&gt;1,"Duplicate Import Value","OK")))</f>
        <v/>
      </c>
      <c r="W73" s="20">
        <f>IF([@[Code ID]]="","",IF([@Status]="Draft","Draft",IF([@Status]="Retired","Retired",IF([@[Effective Start]]="","Missing Date",IF([@[Effective Start]]&gt;Dashboard!$B$3,"Not Started",IF(AND([@[Effective End]]&lt;&gt;"",[@[Effective End]]&lt;Dashboard!$B$3),"Ended","In Effect"))))))</f>
        <v/>
      </c>
      <c r="X73" s="20">
        <f>IF([@[Code ID]]="","",IF([@[Required Fields Check]]&lt;&gt;"Complete","Incomplete",IF(OR([@[Logic Check]]&lt;&gt;"OK",[@[Uniqueness Check]]&lt;&gt;"OK"),"Review","Ready")))</f>
        <v/>
      </c>
    </row>
    <row r="74">
      <c r="A74" s="15" t="n"/>
      <c r="B74" s="16" t="n"/>
      <c r="C74" s="15" t="n"/>
      <c r="D74" s="15" t="n"/>
      <c r="E74" s="15" t="n"/>
      <c r="F74" s="15" t="n"/>
      <c r="G74" s="15" t="n"/>
      <c r="H74" s="15" t="n"/>
      <c r="I74" s="15" t="n"/>
      <c r="J74" s="17" t="n"/>
      <c r="K74" s="18" t="n"/>
      <c r="L74" s="15" t="n"/>
      <c r="M74" s="15" t="n"/>
      <c r="N74" s="25" t="n"/>
      <c r="O74" s="25" t="n"/>
      <c r="P74" s="15" t="n"/>
      <c r="Q74" s="18" t="n"/>
      <c r="R74" s="16" t="n"/>
      <c r="S74" s="20">
        <f>IF([@[Code ID]]="","",UPPER(TRIM([@[Code ID]]))&amp;"|"&amp;[@[Scope Type]]&amp;"|"&amp;[@[Scope Name]])</f>
        <v/>
      </c>
      <c r="T74" s="20">
        <f>IF([@[Code ID]]="","",IF(OR([@[Display Name]]="",[@Category]="",[@[Scope Type]]="",[@[Scope Name]]="",[@Status]="",[@[Counts as Present]]="",[@[Counts as Absent]]="",[@Excused]="",[@[Instructional Credit %]]="",[@[Default Minutes]]="",[@[Requires Comment]]="",[@[Requires Approval]]="",[@[Effective Start]]="",[@[Import Value]]="",[@[Sort Order]]=""),"Missing Required Field","Complete"))</f>
        <v/>
      </c>
      <c r="U74"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74" s="20">
        <f>IF([@[Code ID]]="","",IF(COUNTIFS(tblCodes[Code ID],[@[Code ID]],tblCodes[Scope Type],[@[Scope Type]],tblCodes[Scope Name],[@[Scope Name]])&gt;1,"Duplicate Code ID",IF(COUNTIFS(tblCodes[Import Value],[@[Import Value]],tblCodes[Scope Type],[@[Scope Type]],tblCodes[Scope Name],[@[Scope Name]])&gt;1,"Duplicate Import Value","OK")))</f>
        <v/>
      </c>
      <c r="W74" s="20">
        <f>IF([@[Code ID]]="","",IF([@Status]="Draft","Draft",IF([@Status]="Retired","Retired",IF([@[Effective Start]]="","Missing Date",IF([@[Effective Start]]&gt;Dashboard!$B$3,"Not Started",IF(AND([@[Effective End]]&lt;&gt;"",[@[Effective End]]&lt;Dashboard!$B$3),"Ended","In Effect"))))))</f>
        <v/>
      </c>
      <c r="X74" s="20">
        <f>IF([@[Code ID]]="","",IF([@[Required Fields Check]]&lt;&gt;"Complete","Incomplete",IF(OR([@[Logic Check]]&lt;&gt;"OK",[@[Uniqueness Check]]&lt;&gt;"OK"),"Review","Ready")))</f>
        <v/>
      </c>
    </row>
    <row r="75">
      <c r="A75" s="15" t="n"/>
      <c r="B75" s="16" t="n"/>
      <c r="C75" s="15" t="n"/>
      <c r="D75" s="15" t="n"/>
      <c r="E75" s="15" t="n"/>
      <c r="F75" s="15" t="n"/>
      <c r="G75" s="15" t="n"/>
      <c r="H75" s="15" t="n"/>
      <c r="I75" s="15" t="n"/>
      <c r="J75" s="17" t="n"/>
      <c r="K75" s="18" t="n"/>
      <c r="L75" s="15" t="n"/>
      <c r="M75" s="15" t="n"/>
      <c r="N75" s="25" t="n"/>
      <c r="O75" s="25" t="n"/>
      <c r="P75" s="15" t="n"/>
      <c r="Q75" s="18" t="n"/>
      <c r="R75" s="16" t="n"/>
      <c r="S75" s="20">
        <f>IF([@[Code ID]]="","",UPPER(TRIM([@[Code ID]]))&amp;"|"&amp;[@[Scope Type]]&amp;"|"&amp;[@[Scope Name]])</f>
        <v/>
      </c>
      <c r="T75" s="20">
        <f>IF([@[Code ID]]="","",IF(OR([@[Display Name]]="",[@Category]="",[@[Scope Type]]="",[@[Scope Name]]="",[@Status]="",[@[Counts as Present]]="",[@[Counts as Absent]]="",[@Excused]="",[@[Instructional Credit %]]="",[@[Default Minutes]]="",[@[Requires Comment]]="",[@[Requires Approval]]="",[@[Effective Start]]="",[@[Import Value]]="",[@[Sort Order]]=""),"Missing Required Field","Complete"))</f>
        <v/>
      </c>
      <c r="U75"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75" s="20">
        <f>IF([@[Code ID]]="","",IF(COUNTIFS(tblCodes[Code ID],[@[Code ID]],tblCodes[Scope Type],[@[Scope Type]],tblCodes[Scope Name],[@[Scope Name]])&gt;1,"Duplicate Code ID",IF(COUNTIFS(tblCodes[Import Value],[@[Import Value]],tblCodes[Scope Type],[@[Scope Type]],tblCodes[Scope Name],[@[Scope Name]])&gt;1,"Duplicate Import Value","OK")))</f>
        <v/>
      </c>
      <c r="W75" s="20">
        <f>IF([@[Code ID]]="","",IF([@Status]="Draft","Draft",IF([@Status]="Retired","Retired",IF([@[Effective Start]]="","Missing Date",IF([@[Effective Start]]&gt;Dashboard!$B$3,"Not Started",IF(AND([@[Effective End]]&lt;&gt;"",[@[Effective End]]&lt;Dashboard!$B$3),"Ended","In Effect"))))))</f>
        <v/>
      </c>
      <c r="X75" s="20">
        <f>IF([@[Code ID]]="","",IF([@[Required Fields Check]]&lt;&gt;"Complete","Incomplete",IF(OR([@[Logic Check]]&lt;&gt;"OK",[@[Uniqueness Check]]&lt;&gt;"OK"),"Review","Ready")))</f>
        <v/>
      </c>
    </row>
    <row r="76">
      <c r="A76" s="15" t="n"/>
      <c r="B76" s="16" t="n"/>
      <c r="C76" s="15" t="n"/>
      <c r="D76" s="15" t="n"/>
      <c r="E76" s="15" t="n"/>
      <c r="F76" s="15" t="n"/>
      <c r="G76" s="15" t="n"/>
      <c r="H76" s="15" t="n"/>
      <c r="I76" s="15" t="n"/>
      <c r="J76" s="17" t="n"/>
      <c r="K76" s="18" t="n"/>
      <c r="L76" s="15" t="n"/>
      <c r="M76" s="15" t="n"/>
      <c r="N76" s="25" t="n"/>
      <c r="O76" s="25" t="n"/>
      <c r="P76" s="15" t="n"/>
      <c r="Q76" s="18" t="n"/>
      <c r="R76" s="16" t="n"/>
      <c r="S76" s="20">
        <f>IF([@[Code ID]]="","",UPPER(TRIM([@[Code ID]]))&amp;"|"&amp;[@[Scope Type]]&amp;"|"&amp;[@[Scope Name]])</f>
        <v/>
      </c>
      <c r="T76" s="20">
        <f>IF([@[Code ID]]="","",IF(OR([@[Display Name]]="",[@Category]="",[@[Scope Type]]="",[@[Scope Name]]="",[@Status]="",[@[Counts as Present]]="",[@[Counts as Absent]]="",[@Excused]="",[@[Instructional Credit %]]="",[@[Default Minutes]]="",[@[Requires Comment]]="",[@[Requires Approval]]="",[@[Effective Start]]="",[@[Import Value]]="",[@[Sort Order]]=""),"Missing Required Field","Complete"))</f>
        <v/>
      </c>
      <c r="U76"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76" s="20">
        <f>IF([@[Code ID]]="","",IF(COUNTIFS(tblCodes[Code ID],[@[Code ID]],tblCodes[Scope Type],[@[Scope Type]],tblCodes[Scope Name],[@[Scope Name]])&gt;1,"Duplicate Code ID",IF(COUNTIFS(tblCodes[Import Value],[@[Import Value]],tblCodes[Scope Type],[@[Scope Type]],tblCodes[Scope Name],[@[Scope Name]])&gt;1,"Duplicate Import Value","OK")))</f>
        <v/>
      </c>
      <c r="W76" s="20">
        <f>IF([@[Code ID]]="","",IF([@Status]="Draft","Draft",IF([@Status]="Retired","Retired",IF([@[Effective Start]]="","Missing Date",IF([@[Effective Start]]&gt;Dashboard!$B$3,"Not Started",IF(AND([@[Effective End]]&lt;&gt;"",[@[Effective End]]&lt;Dashboard!$B$3),"Ended","In Effect"))))))</f>
        <v/>
      </c>
      <c r="X76" s="20">
        <f>IF([@[Code ID]]="","",IF([@[Required Fields Check]]&lt;&gt;"Complete","Incomplete",IF(OR([@[Logic Check]]&lt;&gt;"OK",[@[Uniqueness Check]]&lt;&gt;"OK"),"Review","Ready")))</f>
        <v/>
      </c>
    </row>
    <row r="77">
      <c r="A77" s="15" t="n"/>
      <c r="B77" s="16" t="n"/>
      <c r="C77" s="15" t="n"/>
      <c r="D77" s="15" t="n"/>
      <c r="E77" s="15" t="n"/>
      <c r="F77" s="15" t="n"/>
      <c r="G77" s="15" t="n"/>
      <c r="H77" s="15" t="n"/>
      <c r="I77" s="15" t="n"/>
      <c r="J77" s="17" t="n"/>
      <c r="K77" s="18" t="n"/>
      <c r="L77" s="15" t="n"/>
      <c r="M77" s="15" t="n"/>
      <c r="N77" s="25" t="n"/>
      <c r="O77" s="25" t="n"/>
      <c r="P77" s="15" t="n"/>
      <c r="Q77" s="18" t="n"/>
      <c r="R77" s="16" t="n"/>
      <c r="S77" s="20">
        <f>IF([@[Code ID]]="","",UPPER(TRIM([@[Code ID]]))&amp;"|"&amp;[@[Scope Type]]&amp;"|"&amp;[@[Scope Name]])</f>
        <v/>
      </c>
      <c r="T77" s="20">
        <f>IF([@[Code ID]]="","",IF(OR([@[Display Name]]="",[@Category]="",[@[Scope Type]]="",[@[Scope Name]]="",[@Status]="",[@[Counts as Present]]="",[@[Counts as Absent]]="",[@Excused]="",[@[Instructional Credit %]]="",[@[Default Minutes]]="",[@[Requires Comment]]="",[@[Requires Approval]]="",[@[Effective Start]]="",[@[Import Value]]="",[@[Sort Order]]=""),"Missing Required Field","Complete"))</f>
        <v/>
      </c>
      <c r="U77"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77" s="20">
        <f>IF([@[Code ID]]="","",IF(COUNTIFS(tblCodes[Code ID],[@[Code ID]],tblCodes[Scope Type],[@[Scope Type]],tblCodes[Scope Name],[@[Scope Name]])&gt;1,"Duplicate Code ID",IF(COUNTIFS(tblCodes[Import Value],[@[Import Value]],tblCodes[Scope Type],[@[Scope Type]],tblCodes[Scope Name],[@[Scope Name]])&gt;1,"Duplicate Import Value","OK")))</f>
        <v/>
      </c>
      <c r="W77" s="20">
        <f>IF([@[Code ID]]="","",IF([@Status]="Draft","Draft",IF([@Status]="Retired","Retired",IF([@[Effective Start]]="","Missing Date",IF([@[Effective Start]]&gt;Dashboard!$B$3,"Not Started",IF(AND([@[Effective End]]&lt;&gt;"",[@[Effective End]]&lt;Dashboard!$B$3),"Ended","In Effect"))))))</f>
        <v/>
      </c>
      <c r="X77" s="20">
        <f>IF([@[Code ID]]="","",IF([@[Required Fields Check]]&lt;&gt;"Complete","Incomplete",IF(OR([@[Logic Check]]&lt;&gt;"OK",[@[Uniqueness Check]]&lt;&gt;"OK"),"Review","Ready")))</f>
        <v/>
      </c>
    </row>
    <row r="78">
      <c r="A78" s="15" t="n"/>
      <c r="B78" s="16" t="n"/>
      <c r="C78" s="15" t="n"/>
      <c r="D78" s="15" t="n"/>
      <c r="E78" s="15" t="n"/>
      <c r="F78" s="15" t="n"/>
      <c r="G78" s="15" t="n"/>
      <c r="H78" s="15" t="n"/>
      <c r="I78" s="15" t="n"/>
      <c r="J78" s="17" t="n"/>
      <c r="K78" s="18" t="n"/>
      <c r="L78" s="15" t="n"/>
      <c r="M78" s="15" t="n"/>
      <c r="N78" s="25" t="n"/>
      <c r="O78" s="25" t="n"/>
      <c r="P78" s="15" t="n"/>
      <c r="Q78" s="18" t="n"/>
      <c r="R78" s="16" t="n"/>
      <c r="S78" s="20">
        <f>IF([@[Code ID]]="","",UPPER(TRIM([@[Code ID]]))&amp;"|"&amp;[@[Scope Type]]&amp;"|"&amp;[@[Scope Name]])</f>
        <v/>
      </c>
      <c r="T78" s="20">
        <f>IF([@[Code ID]]="","",IF(OR([@[Display Name]]="",[@Category]="",[@[Scope Type]]="",[@[Scope Name]]="",[@Status]="",[@[Counts as Present]]="",[@[Counts as Absent]]="",[@Excused]="",[@[Instructional Credit %]]="",[@[Default Minutes]]="",[@[Requires Comment]]="",[@[Requires Approval]]="",[@[Effective Start]]="",[@[Import Value]]="",[@[Sort Order]]=""),"Missing Required Field","Complete"))</f>
        <v/>
      </c>
      <c r="U78"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78" s="20">
        <f>IF([@[Code ID]]="","",IF(COUNTIFS(tblCodes[Code ID],[@[Code ID]],tblCodes[Scope Type],[@[Scope Type]],tblCodes[Scope Name],[@[Scope Name]])&gt;1,"Duplicate Code ID",IF(COUNTIFS(tblCodes[Import Value],[@[Import Value]],tblCodes[Scope Type],[@[Scope Type]],tblCodes[Scope Name],[@[Scope Name]])&gt;1,"Duplicate Import Value","OK")))</f>
        <v/>
      </c>
      <c r="W78" s="20">
        <f>IF([@[Code ID]]="","",IF([@Status]="Draft","Draft",IF([@Status]="Retired","Retired",IF([@[Effective Start]]="","Missing Date",IF([@[Effective Start]]&gt;Dashboard!$B$3,"Not Started",IF(AND([@[Effective End]]&lt;&gt;"",[@[Effective End]]&lt;Dashboard!$B$3),"Ended","In Effect"))))))</f>
        <v/>
      </c>
      <c r="X78" s="20">
        <f>IF([@[Code ID]]="","",IF([@[Required Fields Check]]&lt;&gt;"Complete","Incomplete",IF(OR([@[Logic Check]]&lt;&gt;"OK",[@[Uniqueness Check]]&lt;&gt;"OK"),"Review","Ready")))</f>
        <v/>
      </c>
    </row>
    <row r="79">
      <c r="A79" s="15" t="n"/>
      <c r="B79" s="16" t="n"/>
      <c r="C79" s="15" t="n"/>
      <c r="D79" s="15" t="n"/>
      <c r="E79" s="15" t="n"/>
      <c r="F79" s="15" t="n"/>
      <c r="G79" s="15" t="n"/>
      <c r="H79" s="15" t="n"/>
      <c r="I79" s="15" t="n"/>
      <c r="J79" s="17" t="n"/>
      <c r="K79" s="18" t="n"/>
      <c r="L79" s="15" t="n"/>
      <c r="M79" s="15" t="n"/>
      <c r="N79" s="25" t="n"/>
      <c r="O79" s="25" t="n"/>
      <c r="P79" s="15" t="n"/>
      <c r="Q79" s="18" t="n"/>
      <c r="R79" s="16" t="n"/>
      <c r="S79" s="20">
        <f>IF([@[Code ID]]="","",UPPER(TRIM([@[Code ID]]))&amp;"|"&amp;[@[Scope Type]]&amp;"|"&amp;[@[Scope Name]])</f>
        <v/>
      </c>
      <c r="T79" s="20">
        <f>IF([@[Code ID]]="","",IF(OR([@[Display Name]]="",[@Category]="",[@[Scope Type]]="",[@[Scope Name]]="",[@Status]="",[@[Counts as Present]]="",[@[Counts as Absent]]="",[@Excused]="",[@[Instructional Credit %]]="",[@[Default Minutes]]="",[@[Requires Comment]]="",[@[Requires Approval]]="",[@[Effective Start]]="",[@[Import Value]]="",[@[Sort Order]]=""),"Missing Required Field","Complete"))</f>
        <v/>
      </c>
      <c r="U79"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79" s="20">
        <f>IF([@[Code ID]]="","",IF(COUNTIFS(tblCodes[Code ID],[@[Code ID]],tblCodes[Scope Type],[@[Scope Type]],tblCodes[Scope Name],[@[Scope Name]])&gt;1,"Duplicate Code ID",IF(COUNTIFS(tblCodes[Import Value],[@[Import Value]],tblCodes[Scope Type],[@[Scope Type]],tblCodes[Scope Name],[@[Scope Name]])&gt;1,"Duplicate Import Value","OK")))</f>
        <v/>
      </c>
      <c r="W79" s="20">
        <f>IF([@[Code ID]]="","",IF([@Status]="Draft","Draft",IF([@Status]="Retired","Retired",IF([@[Effective Start]]="","Missing Date",IF([@[Effective Start]]&gt;Dashboard!$B$3,"Not Started",IF(AND([@[Effective End]]&lt;&gt;"",[@[Effective End]]&lt;Dashboard!$B$3),"Ended","In Effect"))))))</f>
        <v/>
      </c>
      <c r="X79" s="20">
        <f>IF([@[Code ID]]="","",IF([@[Required Fields Check]]&lt;&gt;"Complete","Incomplete",IF(OR([@[Logic Check]]&lt;&gt;"OK",[@[Uniqueness Check]]&lt;&gt;"OK"),"Review","Ready")))</f>
        <v/>
      </c>
    </row>
    <row r="80">
      <c r="A80" s="15" t="n"/>
      <c r="B80" s="16" t="n"/>
      <c r="C80" s="15" t="n"/>
      <c r="D80" s="15" t="n"/>
      <c r="E80" s="15" t="n"/>
      <c r="F80" s="15" t="n"/>
      <c r="G80" s="15" t="n"/>
      <c r="H80" s="15" t="n"/>
      <c r="I80" s="15" t="n"/>
      <c r="J80" s="17" t="n"/>
      <c r="K80" s="18" t="n"/>
      <c r="L80" s="15" t="n"/>
      <c r="M80" s="15" t="n"/>
      <c r="N80" s="25" t="n"/>
      <c r="O80" s="25" t="n"/>
      <c r="P80" s="15" t="n"/>
      <c r="Q80" s="18" t="n"/>
      <c r="R80" s="16" t="n"/>
      <c r="S80" s="20">
        <f>IF([@[Code ID]]="","",UPPER(TRIM([@[Code ID]]))&amp;"|"&amp;[@[Scope Type]]&amp;"|"&amp;[@[Scope Name]])</f>
        <v/>
      </c>
      <c r="T80" s="20">
        <f>IF([@[Code ID]]="","",IF(OR([@[Display Name]]="",[@Category]="",[@[Scope Type]]="",[@[Scope Name]]="",[@Status]="",[@[Counts as Present]]="",[@[Counts as Absent]]="",[@Excused]="",[@[Instructional Credit %]]="",[@[Default Minutes]]="",[@[Requires Comment]]="",[@[Requires Approval]]="",[@[Effective Start]]="",[@[Import Value]]="",[@[Sort Order]]=""),"Missing Required Field","Complete"))</f>
        <v/>
      </c>
      <c r="U80"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80" s="20">
        <f>IF([@[Code ID]]="","",IF(COUNTIFS(tblCodes[Code ID],[@[Code ID]],tblCodes[Scope Type],[@[Scope Type]],tblCodes[Scope Name],[@[Scope Name]])&gt;1,"Duplicate Code ID",IF(COUNTIFS(tblCodes[Import Value],[@[Import Value]],tblCodes[Scope Type],[@[Scope Type]],tblCodes[Scope Name],[@[Scope Name]])&gt;1,"Duplicate Import Value","OK")))</f>
        <v/>
      </c>
      <c r="W80" s="20">
        <f>IF([@[Code ID]]="","",IF([@Status]="Draft","Draft",IF([@Status]="Retired","Retired",IF([@[Effective Start]]="","Missing Date",IF([@[Effective Start]]&gt;Dashboard!$B$3,"Not Started",IF(AND([@[Effective End]]&lt;&gt;"",[@[Effective End]]&lt;Dashboard!$B$3),"Ended","In Effect"))))))</f>
        <v/>
      </c>
      <c r="X80" s="20">
        <f>IF([@[Code ID]]="","",IF([@[Required Fields Check]]&lt;&gt;"Complete","Incomplete",IF(OR([@[Logic Check]]&lt;&gt;"OK",[@[Uniqueness Check]]&lt;&gt;"OK"),"Review","Ready")))</f>
        <v/>
      </c>
    </row>
    <row r="81">
      <c r="A81" s="15" t="n"/>
      <c r="B81" s="16" t="n"/>
      <c r="C81" s="15" t="n"/>
      <c r="D81" s="15" t="n"/>
      <c r="E81" s="15" t="n"/>
      <c r="F81" s="15" t="n"/>
      <c r="G81" s="15" t="n"/>
      <c r="H81" s="15" t="n"/>
      <c r="I81" s="15" t="n"/>
      <c r="J81" s="17" t="n"/>
      <c r="K81" s="18" t="n"/>
      <c r="L81" s="15" t="n"/>
      <c r="M81" s="15" t="n"/>
      <c r="N81" s="25" t="n"/>
      <c r="O81" s="25" t="n"/>
      <c r="P81" s="15" t="n"/>
      <c r="Q81" s="18" t="n"/>
      <c r="R81" s="16" t="n"/>
      <c r="S81" s="20">
        <f>IF([@[Code ID]]="","",UPPER(TRIM([@[Code ID]]))&amp;"|"&amp;[@[Scope Type]]&amp;"|"&amp;[@[Scope Name]])</f>
        <v/>
      </c>
      <c r="T81" s="20">
        <f>IF([@[Code ID]]="","",IF(OR([@[Display Name]]="",[@Category]="",[@[Scope Type]]="",[@[Scope Name]]="",[@Status]="",[@[Counts as Present]]="",[@[Counts as Absent]]="",[@Excused]="",[@[Instructional Credit %]]="",[@[Default Minutes]]="",[@[Requires Comment]]="",[@[Requires Approval]]="",[@[Effective Start]]="",[@[Import Value]]="",[@[Sort Order]]=""),"Missing Required Field","Complete"))</f>
        <v/>
      </c>
      <c r="U81"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81" s="20">
        <f>IF([@[Code ID]]="","",IF(COUNTIFS(tblCodes[Code ID],[@[Code ID]],tblCodes[Scope Type],[@[Scope Type]],tblCodes[Scope Name],[@[Scope Name]])&gt;1,"Duplicate Code ID",IF(COUNTIFS(tblCodes[Import Value],[@[Import Value]],tblCodes[Scope Type],[@[Scope Type]],tblCodes[Scope Name],[@[Scope Name]])&gt;1,"Duplicate Import Value","OK")))</f>
        <v/>
      </c>
      <c r="W81" s="20">
        <f>IF([@[Code ID]]="","",IF([@Status]="Draft","Draft",IF([@Status]="Retired","Retired",IF([@[Effective Start]]="","Missing Date",IF([@[Effective Start]]&gt;Dashboard!$B$3,"Not Started",IF(AND([@[Effective End]]&lt;&gt;"",[@[Effective End]]&lt;Dashboard!$B$3),"Ended","In Effect"))))))</f>
        <v/>
      </c>
      <c r="X81" s="20">
        <f>IF([@[Code ID]]="","",IF([@[Required Fields Check]]&lt;&gt;"Complete","Incomplete",IF(OR([@[Logic Check]]&lt;&gt;"OK",[@[Uniqueness Check]]&lt;&gt;"OK"),"Review","Ready")))</f>
        <v/>
      </c>
    </row>
    <row r="82">
      <c r="A82" s="15" t="n"/>
      <c r="B82" s="16" t="n"/>
      <c r="C82" s="15" t="n"/>
      <c r="D82" s="15" t="n"/>
      <c r="E82" s="15" t="n"/>
      <c r="F82" s="15" t="n"/>
      <c r="G82" s="15" t="n"/>
      <c r="H82" s="15" t="n"/>
      <c r="I82" s="15" t="n"/>
      <c r="J82" s="17" t="n"/>
      <c r="K82" s="18" t="n"/>
      <c r="L82" s="15" t="n"/>
      <c r="M82" s="15" t="n"/>
      <c r="N82" s="25" t="n"/>
      <c r="O82" s="25" t="n"/>
      <c r="P82" s="15" t="n"/>
      <c r="Q82" s="18" t="n"/>
      <c r="R82" s="16" t="n"/>
      <c r="S82" s="20">
        <f>IF([@[Code ID]]="","",UPPER(TRIM([@[Code ID]]))&amp;"|"&amp;[@[Scope Type]]&amp;"|"&amp;[@[Scope Name]])</f>
        <v/>
      </c>
      <c r="T82" s="20">
        <f>IF([@[Code ID]]="","",IF(OR([@[Display Name]]="",[@Category]="",[@[Scope Type]]="",[@[Scope Name]]="",[@Status]="",[@[Counts as Present]]="",[@[Counts as Absent]]="",[@Excused]="",[@[Instructional Credit %]]="",[@[Default Minutes]]="",[@[Requires Comment]]="",[@[Requires Approval]]="",[@[Effective Start]]="",[@[Import Value]]="",[@[Sort Order]]=""),"Missing Required Field","Complete"))</f>
        <v/>
      </c>
      <c r="U82"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82" s="20">
        <f>IF([@[Code ID]]="","",IF(COUNTIFS(tblCodes[Code ID],[@[Code ID]],tblCodes[Scope Type],[@[Scope Type]],tblCodes[Scope Name],[@[Scope Name]])&gt;1,"Duplicate Code ID",IF(COUNTIFS(tblCodes[Import Value],[@[Import Value]],tblCodes[Scope Type],[@[Scope Type]],tblCodes[Scope Name],[@[Scope Name]])&gt;1,"Duplicate Import Value","OK")))</f>
        <v/>
      </c>
      <c r="W82" s="20">
        <f>IF([@[Code ID]]="","",IF([@Status]="Draft","Draft",IF([@Status]="Retired","Retired",IF([@[Effective Start]]="","Missing Date",IF([@[Effective Start]]&gt;Dashboard!$B$3,"Not Started",IF(AND([@[Effective End]]&lt;&gt;"",[@[Effective End]]&lt;Dashboard!$B$3),"Ended","In Effect"))))))</f>
        <v/>
      </c>
      <c r="X82" s="20">
        <f>IF([@[Code ID]]="","",IF([@[Required Fields Check]]&lt;&gt;"Complete","Incomplete",IF(OR([@[Logic Check]]&lt;&gt;"OK",[@[Uniqueness Check]]&lt;&gt;"OK"),"Review","Ready")))</f>
        <v/>
      </c>
    </row>
    <row r="83">
      <c r="A83" s="15" t="n"/>
      <c r="B83" s="16" t="n"/>
      <c r="C83" s="15" t="n"/>
      <c r="D83" s="15" t="n"/>
      <c r="E83" s="15" t="n"/>
      <c r="F83" s="15" t="n"/>
      <c r="G83" s="15" t="n"/>
      <c r="H83" s="15" t="n"/>
      <c r="I83" s="15" t="n"/>
      <c r="J83" s="17" t="n"/>
      <c r="K83" s="18" t="n"/>
      <c r="L83" s="15" t="n"/>
      <c r="M83" s="15" t="n"/>
      <c r="N83" s="25" t="n"/>
      <c r="O83" s="25" t="n"/>
      <c r="P83" s="15" t="n"/>
      <c r="Q83" s="18" t="n"/>
      <c r="R83" s="16" t="n"/>
      <c r="S83" s="20">
        <f>IF([@[Code ID]]="","",UPPER(TRIM([@[Code ID]]))&amp;"|"&amp;[@[Scope Type]]&amp;"|"&amp;[@[Scope Name]])</f>
        <v/>
      </c>
      <c r="T83" s="20">
        <f>IF([@[Code ID]]="","",IF(OR([@[Display Name]]="",[@Category]="",[@[Scope Type]]="",[@[Scope Name]]="",[@Status]="",[@[Counts as Present]]="",[@[Counts as Absent]]="",[@Excused]="",[@[Instructional Credit %]]="",[@[Default Minutes]]="",[@[Requires Comment]]="",[@[Requires Approval]]="",[@[Effective Start]]="",[@[Import Value]]="",[@[Sort Order]]=""),"Missing Required Field","Complete"))</f>
        <v/>
      </c>
      <c r="U83"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83" s="20">
        <f>IF([@[Code ID]]="","",IF(COUNTIFS(tblCodes[Code ID],[@[Code ID]],tblCodes[Scope Type],[@[Scope Type]],tblCodes[Scope Name],[@[Scope Name]])&gt;1,"Duplicate Code ID",IF(COUNTIFS(tblCodes[Import Value],[@[Import Value]],tblCodes[Scope Type],[@[Scope Type]],tblCodes[Scope Name],[@[Scope Name]])&gt;1,"Duplicate Import Value","OK")))</f>
        <v/>
      </c>
      <c r="W83" s="20">
        <f>IF([@[Code ID]]="","",IF([@Status]="Draft","Draft",IF([@Status]="Retired","Retired",IF([@[Effective Start]]="","Missing Date",IF([@[Effective Start]]&gt;Dashboard!$B$3,"Not Started",IF(AND([@[Effective End]]&lt;&gt;"",[@[Effective End]]&lt;Dashboard!$B$3),"Ended","In Effect"))))))</f>
        <v/>
      </c>
      <c r="X83" s="20">
        <f>IF([@[Code ID]]="","",IF([@[Required Fields Check]]&lt;&gt;"Complete","Incomplete",IF(OR([@[Logic Check]]&lt;&gt;"OK",[@[Uniqueness Check]]&lt;&gt;"OK"),"Review","Ready")))</f>
        <v/>
      </c>
    </row>
    <row r="84">
      <c r="A84" s="15" t="n"/>
      <c r="B84" s="16" t="n"/>
      <c r="C84" s="15" t="n"/>
      <c r="D84" s="15" t="n"/>
      <c r="E84" s="15" t="n"/>
      <c r="F84" s="15" t="n"/>
      <c r="G84" s="15" t="n"/>
      <c r="H84" s="15" t="n"/>
      <c r="I84" s="15" t="n"/>
      <c r="J84" s="17" t="n"/>
      <c r="K84" s="18" t="n"/>
      <c r="L84" s="15" t="n"/>
      <c r="M84" s="15" t="n"/>
      <c r="N84" s="25" t="n"/>
      <c r="O84" s="25" t="n"/>
      <c r="P84" s="15" t="n"/>
      <c r="Q84" s="18" t="n"/>
      <c r="R84" s="16" t="n"/>
      <c r="S84" s="20">
        <f>IF([@[Code ID]]="","",UPPER(TRIM([@[Code ID]]))&amp;"|"&amp;[@[Scope Type]]&amp;"|"&amp;[@[Scope Name]])</f>
        <v/>
      </c>
      <c r="T84" s="20">
        <f>IF([@[Code ID]]="","",IF(OR([@[Display Name]]="",[@Category]="",[@[Scope Type]]="",[@[Scope Name]]="",[@Status]="",[@[Counts as Present]]="",[@[Counts as Absent]]="",[@Excused]="",[@[Instructional Credit %]]="",[@[Default Minutes]]="",[@[Requires Comment]]="",[@[Requires Approval]]="",[@[Effective Start]]="",[@[Import Value]]="",[@[Sort Order]]=""),"Missing Required Field","Complete"))</f>
        <v/>
      </c>
      <c r="U84"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84" s="20">
        <f>IF([@[Code ID]]="","",IF(COUNTIFS(tblCodes[Code ID],[@[Code ID]],tblCodes[Scope Type],[@[Scope Type]],tblCodes[Scope Name],[@[Scope Name]])&gt;1,"Duplicate Code ID",IF(COUNTIFS(tblCodes[Import Value],[@[Import Value]],tblCodes[Scope Type],[@[Scope Type]],tblCodes[Scope Name],[@[Scope Name]])&gt;1,"Duplicate Import Value","OK")))</f>
        <v/>
      </c>
      <c r="W84" s="20">
        <f>IF([@[Code ID]]="","",IF([@Status]="Draft","Draft",IF([@Status]="Retired","Retired",IF([@[Effective Start]]="","Missing Date",IF([@[Effective Start]]&gt;Dashboard!$B$3,"Not Started",IF(AND([@[Effective End]]&lt;&gt;"",[@[Effective End]]&lt;Dashboard!$B$3),"Ended","In Effect"))))))</f>
        <v/>
      </c>
      <c r="X84" s="20">
        <f>IF([@[Code ID]]="","",IF([@[Required Fields Check]]&lt;&gt;"Complete","Incomplete",IF(OR([@[Logic Check]]&lt;&gt;"OK",[@[Uniqueness Check]]&lt;&gt;"OK"),"Review","Ready")))</f>
        <v/>
      </c>
    </row>
    <row r="85">
      <c r="A85" s="15" t="n"/>
      <c r="B85" s="16" t="n"/>
      <c r="C85" s="15" t="n"/>
      <c r="D85" s="15" t="n"/>
      <c r="E85" s="15" t="n"/>
      <c r="F85" s="15" t="n"/>
      <c r="G85" s="15" t="n"/>
      <c r="H85" s="15" t="n"/>
      <c r="I85" s="15" t="n"/>
      <c r="J85" s="17" t="n"/>
      <c r="K85" s="18" t="n"/>
      <c r="L85" s="15" t="n"/>
      <c r="M85" s="15" t="n"/>
      <c r="N85" s="25" t="n"/>
      <c r="O85" s="25" t="n"/>
      <c r="P85" s="15" t="n"/>
      <c r="Q85" s="18" t="n"/>
      <c r="R85" s="16" t="n"/>
      <c r="S85" s="20">
        <f>IF([@[Code ID]]="","",UPPER(TRIM([@[Code ID]]))&amp;"|"&amp;[@[Scope Type]]&amp;"|"&amp;[@[Scope Name]])</f>
        <v/>
      </c>
      <c r="T85" s="20">
        <f>IF([@[Code ID]]="","",IF(OR([@[Display Name]]="",[@Category]="",[@[Scope Type]]="",[@[Scope Name]]="",[@Status]="",[@[Counts as Present]]="",[@[Counts as Absent]]="",[@Excused]="",[@[Instructional Credit %]]="",[@[Default Minutes]]="",[@[Requires Comment]]="",[@[Requires Approval]]="",[@[Effective Start]]="",[@[Import Value]]="",[@[Sort Order]]=""),"Missing Required Field","Complete"))</f>
        <v/>
      </c>
      <c r="U85"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85" s="20">
        <f>IF([@[Code ID]]="","",IF(COUNTIFS(tblCodes[Code ID],[@[Code ID]],tblCodes[Scope Type],[@[Scope Type]],tblCodes[Scope Name],[@[Scope Name]])&gt;1,"Duplicate Code ID",IF(COUNTIFS(tblCodes[Import Value],[@[Import Value]],tblCodes[Scope Type],[@[Scope Type]],tblCodes[Scope Name],[@[Scope Name]])&gt;1,"Duplicate Import Value","OK")))</f>
        <v/>
      </c>
      <c r="W85" s="20">
        <f>IF([@[Code ID]]="","",IF([@Status]="Draft","Draft",IF([@Status]="Retired","Retired",IF([@[Effective Start]]="","Missing Date",IF([@[Effective Start]]&gt;Dashboard!$B$3,"Not Started",IF(AND([@[Effective End]]&lt;&gt;"",[@[Effective End]]&lt;Dashboard!$B$3),"Ended","In Effect"))))))</f>
        <v/>
      </c>
      <c r="X85" s="20">
        <f>IF([@[Code ID]]="","",IF([@[Required Fields Check]]&lt;&gt;"Complete","Incomplete",IF(OR([@[Logic Check]]&lt;&gt;"OK",[@[Uniqueness Check]]&lt;&gt;"OK"),"Review","Ready")))</f>
        <v/>
      </c>
    </row>
    <row r="86">
      <c r="A86" s="15" t="n"/>
      <c r="B86" s="16" t="n"/>
      <c r="C86" s="15" t="n"/>
      <c r="D86" s="15" t="n"/>
      <c r="E86" s="15" t="n"/>
      <c r="F86" s="15" t="n"/>
      <c r="G86" s="15" t="n"/>
      <c r="H86" s="15" t="n"/>
      <c r="I86" s="15" t="n"/>
      <c r="J86" s="17" t="n"/>
      <c r="K86" s="18" t="n"/>
      <c r="L86" s="15" t="n"/>
      <c r="M86" s="15" t="n"/>
      <c r="N86" s="25" t="n"/>
      <c r="O86" s="25" t="n"/>
      <c r="P86" s="15" t="n"/>
      <c r="Q86" s="18" t="n"/>
      <c r="R86" s="16" t="n"/>
      <c r="S86" s="20">
        <f>IF([@[Code ID]]="","",UPPER(TRIM([@[Code ID]]))&amp;"|"&amp;[@[Scope Type]]&amp;"|"&amp;[@[Scope Name]])</f>
        <v/>
      </c>
      <c r="T86" s="20">
        <f>IF([@[Code ID]]="","",IF(OR([@[Display Name]]="",[@Category]="",[@[Scope Type]]="",[@[Scope Name]]="",[@Status]="",[@[Counts as Present]]="",[@[Counts as Absent]]="",[@Excused]="",[@[Instructional Credit %]]="",[@[Default Minutes]]="",[@[Requires Comment]]="",[@[Requires Approval]]="",[@[Effective Start]]="",[@[Import Value]]="",[@[Sort Order]]=""),"Missing Required Field","Complete"))</f>
        <v/>
      </c>
      <c r="U86"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86" s="20">
        <f>IF([@[Code ID]]="","",IF(COUNTIFS(tblCodes[Code ID],[@[Code ID]],tblCodes[Scope Type],[@[Scope Type]],tblCodes[Scope Name],[@[Scope Name]])&gt;1,"Duplicate Code ID",IF(COUNTIFS(tblCodes[Import Value],[@[Import Value]],tblCodes[Scope Type],[@[Scope Type]],tblCodes[Scope Name],[@[Scope Name]])&gt;1,"Duplicate Import Value","OK")))</f>
        <v/>
      </c>
      <c r="W86" s="20">
        <f>IF([@[Code ID]]="","",IF([@Status]="Draft","Draft",IF([@Status]="Retired","Retired",IF([@[Effective Start]]="","Missing Date",IF([@[Effective Start]]&gt;Dashboard!$B$3,"Not Started",IF(AND([@[Effective End]]&lt;&gt;"",[@[Effective End]]&lt;Dashboard!$B$3),"Ended","In Effect"))))))</f>
        <v/>
      </c>
      <c r="X86" s="20">
        <f>IF([@[Code ID]]="","",IF([@[Required Fields Check]]&lt;&gt;"Complete","Incomplete",IF(OR([@[Logic Check]]&lt;&gt;"OK",[@[Uniqueness Check]]&lt;&gt;"OK"),"Review","Ready")))</f>
        <v/>
      </c>
    </row>
    <row r="87">
      <c r="A87" s="15" t="n"/>
      <c r="B87" s="16" t="n"/>
      <c r="C87" s="15" t="n"/>
      <c r="D87" s="15" t="n"/>
      <c r="E87" s="15" t="n"/>
      <c r="F87" s="15" t="n"/>
      <c r="G87" s="15" t="n"/>
      <c r="H87" s="15" t="n"/>
      <c r="I87" s="15" t="n"/>
      <c r="J87" s="17" t="n"/>
      <c r="K87" s="18" t="n"/>
      <c r="L87" s="15" t="n"/>
      <c r="M87" s="15" t="n"/>
      <c r="N87" s="25" t="n"/>
      <c r="O87" s="25" t="n"/>
      <c r="P87" s="15" t="n"/>
      <c r="Q87" s="18" t="n"/>
      <c r="R87" s="16" t="n"/>
      <c r="S87" s="20">
        <f>IF([@[Code ID]]="","",UPPER(TRIM([@[Code ID]]))&amp;"|"&amp;[@[Scope Type]]&amp;"|"&amp;[@[Scope Name]])</f>
        <v/>
      </c>
      <c r="T87" s="20">
        <f>IF([@[Code ID]]="","",IF(OR([@[Display Name]]="",[@Category]="",[@[Scope Type]]="",[@[Scope Name]]="",[@Status]="",[@[Counts as Present]]="",[@[Counts as Absent]]="",[@Excused]="",[@[Instructional Credit %]]="",[@[Default Minutes]]="",[@[Requires Comment]]="",[@[Requires Approval]]="",[@[Effective Start]]="",[@[Import Value]]="",[@[Sort Order]]=""),"Missing Required Field","Complete"))</f>
        <v/>
      </c>
      <c r="U87"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87" s="20">
        <f>IF([@[Code ID]]="","",IF(COUNTIFS(tblCodes[Code ID],[@[Code ID]],tblCodes[Scope Type],[@[Scope Type]],tblCodes[Scope Name],[@[Scope Name]])&gt;1,"Duplicate Code ID",IF(COUNTIFS(tblCodes[Import Value],[@[Import Value]],tblCodes[Scope Type],[@[Scope Type]],tblCodes[Scope Name],[@[Scope Name]])&gt;1,"Duplicate Import Value","OK")))</f>
        <v/>
      </c>
      <c r="W87" s="20">
        <f>IF([@[Code ID]]="","",IF([@Status]="Draft","Draft",IF([@Status]="Retired","Retired",IF([@[Effective Start]]="","Missing Date",IF([@[Effective Start]]&gt;Dashboard!$B$3,"Not Started",IF(AND([@[Effective End]]&lt;&gt;"",[@[Effective End]]&lt;Dashboard!$B$3),"Ended","In Effect"))))))</f>
        <v/>
      </c>
      <c r="X87" s="20">
        <f>IF([@[Code ID]]="","",IF([@[Required Fields Check]]&lt;&gt;"Complete","Incomplete",IF(OR([@[Logic Check]]&lt;&gt;"OK",[@[Uniqueness Check]]&lt;&gt;"OK"),"Review","Ready")))</f>
        <v/>
      </c>
    </row>
    <row r="88">
      <c r="A88" s="15" t="n"/>
      <c r="B88" s="16" t="n"/>
      <c r="C88" s="15" t="n"/>
      <c r="D88" s="15" t="n"/>
      <c r="E88" s="15" t="n"/>
      <c r="F88" s="15" t="n"/>
      <c r="G88" s="15" t="n"/>
      <c r="H88" s="15" t="n"/>
      <c r="I88" s="15" t="n"/>
      <c r="J88" s="17" t="n"/>
      <c r="K88" s="18" t="n"/>
      <c r="L88" s="15" t="n"/>
      <c r="M88" s="15" t="n"/>
      <c r="N88" s="25" t="n"/>
      <c r="O88" s="25" t="n"/>
      <c r="P88" s="15" t="n"/>
      <c r="Q88" s="18" t="n"/>
      <c r="R88" s="16" t="n"/>
      <c r="S88" s="20">
        <f>IF([@[Code ID]]="","",UPPER(TRIM([@[Code ID]]))&amp;"|"&amp;[@[Scope Type]]&amp;"|"&amp;[@[Scope Name]])</f>
        <v/>
      </c>
      <c r="T88" s="20">
        <f>IF([@[Code ID]]="","",IF(OR([@[Display Name]]="",[@Category]="",[@[Scope Type]]="",[@[Scope Name]]="",[@Status]="",[@[Counts as Present]]="",[@[Counts as Absent]]="",[@Excused]="",[@[Instructional Credit %]]="",[@[Default Minutes]]="",[@[Requires Comment]]="",[@[Requires Approval]]="",[@[Effective Start]]="",[@[Import Value]]="",[@[Sort Order]]=""),"Missing Required Field","Complete"))</f>
        <v/>
      </c>
      <c r="U88"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88" s="20">
        <f>IF([@[Code ID]]="","",IF(COUNTIFS(tblCodes[Code ID],[@[Code ID]],tblCodes[Scope Type],[@[Scope Type]],tblCodes[Scope Name],[@[Scope Name]])&gt;1,"Duplicate Code ID",IF(COUNTIFS(tblCodes[Import Value],[@[Import Value]],tblCodes[Scope Type],[@[Scope Type]],tblCodes[Scope Name],[@[Scope Name]])&gt;1,"Duplicate Import Value","OK")))</f>
        <v/>
      </c>
      <c r="W88" s="20">
        <f>IF([@[Code ID]]="","",IF([@Status]="Draft","Draft",IF([@Status]="Retired","Retired",IF([@[Effective Start]]="","Missing Date",IF([@[Effective Start]]&gt;Dashboard!$B$3,"Not Started",IF(AND([@[Effective End]]&lt;&gt;"",[@[Effective End]]&lt;Dashboard!$B$3),"Ended","In Effect"))))))</f>
        <v/>
      </c>
      <c r="X88" s="20">
        <f>IF([@[Code ID]]="","",IF([@[Required Fields Check]]&lt;&gt;"Complete","Incomplete",IF(OR([@[Logic Check]]&lt;&gt;"OK",[@[Uniqueness Check]]&lt;&gt;"OK"),"Review","Ready")))</f>
        <v/>
      </c>
    </row>
    <row r="89">
      <c r="A89" s="15" t="n"/>
      <c r="B89" s="16" t="n"/>
      <c r="C89" s="15" t="n"/>
      <c r="D89" s="15" t="n"/>
      <c r="E89" s="15" t="n"/>
      <c r="F89" s="15" t="n"/>
      <c r="G89" s="15" t="n"/>
      <c r="H89" s="15" t="n"/>
      <c r="I89" s="15" t="n"/>
      <c r="J89" s="17" t="n"/>
      <c r="K89" s="18" t="n"/>
      <c r="L89" s="15" t="n"/>
      <c r="M89" s="15" t="n"/>
      <c r="N89" s="25" t="n"/>
      <c r="O89" s="25" t="n"/>
      <c r="P89" s="15" t="n"/>
      <c r="Q89" s="18" t="n"/>
      <c r="R89" s="16" t="n"/>
      <c r="S89" s="20">
        <f>IF([@[Code ID]]="","",UPPER(TRIM([@[Code ID]]))&amp;"|"&amp;[@[Scope Type]]&amp;"|"&amp;[@[Scope Name]])</f>
        <v/>
      </c>
      <c r="T89" s="20">
        <f>IF([@[Code ID]]="","",IF(OR([@[Display Name]]="",[@Category]="",[@[Scope Type]]="",[@[Scope Name]]="",[@Status]="",[@[Counts as Present]]="",[@[Counts as Absent]]="",[@Excused]="",[@[Instructional Credit %]]="",[@[Default Minutes]]="",[@[Requires Comment]]="",[@[Requires Approval]]="",[@[Effective Start]]="",[@[Import Value]]="",[@[Sort Order]]=""),"Missing Required Field","Complete"))</f>
        <v/>
      </c>
      <c r="U89"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89" s="20">
        <f>IF([@[Code ID]]="","",IF(COUNTIFS(tblCodes[Code ID],[@[Code ID]],tblCodes[Scope Type],[@[Scope Type]],tblCodes[Scope Name],[@[Scope Name]])&gt;1,"Duplicate Code ID",IF(COUNTIFS(tblCodes[Import Value],[@[Import Value]],tblCodes[Scope Type],[@[Scope Type]],tblCodes[Scope Name],[@[Scope Name]])&gt;1,"Duplicate Import Value","OK")))</f>
        <v/>
      </c>
      <c r="W89" s="20">
        <f>IF([@[Code ID]]="","",IF([@Status]="Draft","Draft",IF([@Status]="Retired","Retired",IF([@[Effective Start]]="","Missing Date",IF([@[Effective Start]]&gt;Dashboard!$B$3,"Not Started",IF(AND([@[Effective End]]&lt;&gt;"",[@[Effective End]]&lt;Dashboard!$B$3),"Ended","In Effect"))))))</f>
        <v/>
      </c>
      <c r="X89" s="20">
        <f>IF([@[Code ID]]="","",IF([@[Required Fields Check]]&lt;&gt;"Complete","Incomplete",IF(OR([@[Logic Check]]&lt;&gt;"OK",[@[Uniqueness Check]]&lt;&gt;"OK"),"Review","Ready")))</f>
        <v/>
      </c>
    </row>
    <row r="90">
      <c r="A90" s="15" t="n"/>
      <c r="B90" s="16" t="n"/>
      <c r="C90" s="15" t="n"/>
      <c r="D90" s="15" t="n"/>
      <c r="E90" s="15" t="n"/>
      <c r="F90" s="15" t="n"/>
      <c r="G90" s="15" t="n"/>
      <c r="H90" s="15" t="n"/>
      <c r="I90" s="15" t="n"/>
      <c r="J90" s="17" t="n"/>
      <c r="K90" s="18" t="n"/>
      <c r="L90" s="15" t="n"/>
      <c r="M90" s="15" t="n"/>
      <c r="N90" s="25" t="n"/>
      <c r="O90" s="25" t="n"/>
      <c r="P90" s="15" t="n"/>
      <c r="Q90" s="18" t="n"/>
      <c r="R90" s="16" t="n"/>
      <c r="S90" s="20">
        <f>IF([@[Code ID]]="","",UPPER(TRIM([@[Code ID]]))&amp;"|"&amp;[@[Scope Type]]&amp;"|"&amp;[@[Scope Name]])</f>
        <v/>
      </c>
      <c r="T90" s="20">
        <f>IF([@[Code ID]]="","",IF(OR([@[Display Name]]="",[@Category]="",[@[Scope Type]]="",[@[Scope Name]]="",[@Status]="",[@[Counts as Present]]="",[@[Counts as Absent]]="",[@Excused]="",[@[Instructional Credit %]]="",[@[Default Minutes]]="",[@[Requires Comment]]="",[@[Requires Approval]]="",[@[Effective Start]]="",[@[Import Value]]="",[@[Sort Order]]=""),"Missing Required Field","Complete"))</f>
        <v/>
      </c>
      <c r="U90"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90" s="20">
        <f>IF([@[Code ID]]="","",IF(COUNTIFS(tblCodes[Code ID],[@[Code ID]],tblCodes[Scope Type],[@[Scope Type]],tblCodes[Scope Name],[@[Scope Name]])&gt;1,"Duplicate Code ID",IF(COUNTIFS(tblCodes[Import Value],[@[Import Value]],tblCodes[Scope Type],[@[Scope Type]],tblCodes[Scope Name],[@[Scope Name]])&gt;1,"Duplicate Import Value","OK")))</f>
        <v/>
      </c>
      <c r="W90" s="20">
        <f>IF([@[Code ID]]="","",IF([@Status]="Draft","Draft",IF([@Status]="Retired","Retired",IF([@[Effective Start]]="","Missing Date",IF([@[Effective Start]]&gt;Dashboard!$B$3,"Not Started",IF(AND([@[Effective End]]&lt;&gt;"",[@[Effective End]]&lt;Dashboard!$B$3),"Ended","In Effect"))))))</f>
        <v/>
      </c>
      <c r="X90" s="20">
        <f>IF([@[Code ID]]="","",IF([@[Required Fields Check]]&lt;&gt;"Complete","Incomplete",IF(OR([@[Logic Check]]&lt;&gt;"OK",[@[Uniqueness Check]]&lt;&gt;"OK"),"Review","Ready")))</f>
        <v/>
      </c>
    </row>
    <row r="91">
      <c r="A91" s="15" t="n"/>
      <c r="B91" s="16" t="n"/>
      <c r="C91" s="15" t="n"/>
      <c r="D91" s="15" t="n"/>
      <c r="E91" s="15" t="n"/>
      <c r="F91" s="15" t="n"/>
      <c r="G91" s="15" t="n"/>
      <c r="H91" s="15" t="n"/>
      <c r="I91" s="15" t="n"/>
      <c r="J91" s="17" t="n"/>
      <c r="K91" s="18" t="n"/>
      <c r="L91" s="15" t="n"/>
      <c r="M91" s="15" t="n"/>
      <c r="N91" s="25" t="n"/>
      <c r="O91" s="25" t="n"/>
      <c r="P91" s="15" t="n"/>
      <c r="Q91" s="18" t="n"/>
      <c r="R91" s="16" t="n"/>
      <c r="S91" s="20">
        <f>IF([@[Code ID]]="","",UPPER(TRIM([@[Code ID]]))&amp;"|"&amp;[@[Scope Type]]&amp;"|"&amp;[@[Scope Name]])</f>
        <v/>
      </c>
      <c r="T91" s="20">
        <f>IF([@[Code ID]]="","",IF(OR([@[Display Name]]="",[@Category]="",[@[Scope Type]]="",[@[Scope Name]]="",[@Status]="",[@[Counts as Present]]="",[@[Counts as Absent]]="",[@Excused]="",[@[Instructional Credit %]]="",[@[Default Minutes]]="",[@[Requires Comment]]="",[@[Requires Approval]]="",[@[Effective Start]]="",[@[Import Value]]="",[@[Sort Order]]=""),"Missing Required Field","Complete"))</f>
        <v/>
      </c>
      <c r="U91"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91" s="20">
        <f>IF([@[Code ID]]="","",IF(COUNTIFS(tblCodes[Code ID],[@[Code ID]],tblCodes[Scope Type],[@[Scope Type]],tblCodes[Scope Name],[@[Scope Name]])&gt;1,"Duplicate Code ID",IF(COUNTIFS(tblCodes[Import Value],[@[Import Value]],tblCodes[Scope Type],[@[Scope Type]],tblCodes[Scope Name],[@[Scope Name]])&gt;1,"Duplicate Import Value","OK")))</f>
        <v/>
      </c>
      <c r="W91" s="20">
        <f>IF([@[Code ID]]="","",IF([@Status]="Draft","Draft",IF([@Status]="Retired","Retired",IF([@[Effective Start]]="","Missing Date",IF([@[Effective Start]]&gt;Dashboard!$B$3,"Not Started",IF(AND([@[Effective End]]&lt;&gt;"",[@[Effective End]]&lt;Dashboard!$B$3),"Ended","In Effect"))))))</f>
        <v/>
      </c>
      <c r="X91" s="20">
        <f>IF([@[Code ID]]="","",IF([@[Required Fields Check]]&lt;&gt;"Complete","Incomplete",IF(OR([@[Logic Check]]&lt;&gt;"OK",[@[Uniqueness Check]]&lt;&gt;"OK"),"Review","Ready")))</f>
        <v/>
      </c>
    </row>
    <row r="92">
      <c r="A92" s="15" t="n"/>
      <c r="B92" s="16" t="n"/>
      <c r="C92" s="15" t="n"/>
      <c r="D92" s="15" t="n"/>
      <c r="E92" s="15" t="n"/>
      <c r="F92" s="15" t="n"/>
      <c r="G92" s="15" t="n"/>
      <c r="H92" s="15" t="n"/>
      <c r="I92" s="15" t="n"/>
      <c r="J92" s="17" t="n"/>
      <c r="K92" s="18" t="n"/>
      <c r="L92" s="15" t="n"/>
      <c r="M92" s="15" t="n"/>
      <c r="N92" s="25" t="n"/>
      <c r="O92" s="25" t="n"/>
      <c r="P92" s="15" t="n"/>
      <c r="Q92" s="18" t="n"/>
      <c r="R92" s="16" t="n"/>
      <c r="S92" s="20">
        <f>IF([@[Code ID]]="","",UPPER(TRIM([@[Code ID]]))&amp;"|"&amp;[@[Scope Type]]&amp;"|"&amp;[@[Scope Name]])</f>
        <v/>
      </c>
      <c r="T92" s="20">
        <f>IF([@[Code ID]]="","",IF(OR([@[Display Name]]="",[@Category]="",[@[Scope Type]]="",[@[Scope Name]]="",[@Status]="",[@[Counts as Present]]="",[@[Counts as Absent]]="",[@Excused]="",[@[Instructional Credit %]]="",[@[Default Minutes]]="",[@[Requires Comment]]="",[@[Requires Approval]]="",[@[Effective Start]]="",[@[Import Value]]="",[@[Sort Order]]=""),"Missing Required Field","Complete"))</f>
        <v/>
      </c>
      <c r="U92"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92" s="20">
        <f>IF([@[Code ID]]="","",IF(COUNTIFS(tblCodes[Code ID],[@[Code ID]],tblCodes[Scope Type],[@[Scope Type]],tblCodes[Scope Name],[@[Scope Name]])&gt;1,"Duplicate Code ID",IF(COUNTIFS(tblCodes[Import Value],[@[Import Value]],tblCodes[Scope Type],[@[Scope Type]],tblCodes[Scope Name],[@[Scope Name]])&gt;1,"Duplicate Import Value","OK")))</f>
        <v/>
      </c>
      <c r="W92" s="20">
        <f>IF([@[Code ID]]="","",IF([@Status]="Draft","Draft",IF([@Status]="Retired","Retired",IF([@[Effective Start]]="","Missing Date",IF([@[Effective Start]]&gt;Dashboard!$B$3,"Not Started",IF(AND([@[Effective End]]&lt;&gt;"",[@[Effective End]]&lt;Dashboard!$B$3),"Ended","In Effect"))))))</f>
        <v/>
      </c>
      <c r="X92" s="20">
        <f>IF([@[Code ID]]="","",IF([@[Required Fields Check]]&lt;&gt;"Complete","Incomplete",IF(OR([@[Logic Check]]&lt;&gt;"OK",[@[Uniqueness Check]]&lt;&gt;"OK"),"Review","Ready")))</f>
        <v/>
      </c>
    </row>
    <row r="93">
      <c r="A93" s="15" t="n"/>
      <c r="B93" s="16" t="n"/>
      <c r="C93" s="15" t="n"/>
      <c r="D93" s="15" t="n"/>
      <c r="E93" s="15" t="n"/>
      <c r="F93" s="15" t="n"/>
      <c r="G93" s="15" t="n"/>
      <c r="H93" s="15" t="n"/>
      <c r="I93" s="15" t="n"/>
      <c r="J93" s="17" t="n"/>
      <c r="K93" s="18" t="n"/>
      <c r="L93" s="15" t="n"/>
      <c r="M93" s="15" t="n"/>
      <c r="N93" s="25" t="n"/>
      <c r="O93" s="25" t="n"/>
      <c r="P93" s="15" t="n"/>
      <c r="Q93" s="18" t="n"/>
      <c r="R93" s="16" t="n"/>
      <c r="S93" s="20">
        <f>IF([@[Code ID]]="","",UPPER(TRIM([@[Code ID]]))&amp;"|"&amp;[@[Scope Type]]&amp;"|"&amp;[@[Scope Name]])</f>
        <v/>
      </c>
      <c r="T93" s="20">
        <f>IF([@[Code ID]]="","",IF(OR([@[Display Name]]="",[@Category]="",[@[Scope Type]]="",[@[Scope Name]]="",[@Status]="",[@[Counts as Present]]="",[@[Counts as Absent]]="",[@Excused]="",[@[Instructional Credit %]]="",[@[Default Minutes]]="",[@[Requires Comment]]="",[@[Requires Approval]]="",[@[Effective Start]]="",[@[Import Value]]="",[@[Sort Order]]=""),"Missing Required Field","Complete"))</f>
        <v/>
      </c>
      <c r="U93"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93" s="20">
        <f>IF([@[Code ID]]="","",IF(COUNTIFS(tblCodes[Code ID],[@[Code ID]],tblCodes[Scope Type],[@[Scope Type]],tblCodes[Scope Name],[@[Scope Name]])&gt;1,"Duplicate Code ID",IF(COUNTIFS(tblCodes[Import Value],[@[Import Value]],tblCodes[Scope Type],[@[Scope Type]],tblCodes[Scope Name],[@[Scope Name]])&gt;1,"Duplicate Import Value","OK")))</f>
        <v/>
      </c>
      <c r="W93" s="20">
        <f>IF([@[Code ID]]="","",IF([@Status]="Draft","Draft",IF([@Status]="Retired","Retired",IF([@[Effective Start]]="","Missing Date",IF([@[Effective Start]]&gt;Dashboard!$B$3,"Not Started",IF(AND([@[Effective End]]&lt;&gt;"",[@[Effective End]]&lt;Dashboard!$B$3),"Ended","In Effect"))))))</f>
        <v/>
      </c>
      <c r="X93" s="20">
        <f>IF([@[Code ID]]="","",IF([@[Required Fields Check]]&lt;&gt;"Complete","Incomplete",IF(OR([@[Logic Check]]&lt;&gt;"OK",[@[Uniqueness Check]]&lt;&gt;"OK"),"Review","Ready")))</f>
        <v/>
      </c>
    </row>
    <row r="94">
      <c r="A94" s="15" t="n"/>
      <c r="B94" s="16" t="n"/>
      <c r="C94" s="15" t="n"/>
      <c r="D94" s="15" t="n"/>
      <c r="E94" s="15" t="n"/>
      <c r="F94" s="15" t="n"/>
      <c r="G94" s="15" t="n"/>
      <c r="H94" s="15" t="n"/>
      <c r="I94" s="15" t="n"/>
      <c r="J94" s="17" t="n"/>
      <c r="K94" s="18" t="n"/>
      <c r="L94" s="15" t="n"/>
      <c r="M94" s="15" t="n"/>
      <c r="N94" s="25" t="n"/>
      <c r="O94" s="25" t="n"/>
      <c r="P94" s="15" t="n"/>
      <c r="Q94" s="18" t="n"/>
      <c r="R94" s="16" t="n"/>
      <c r="S94" s="20">
        <f>IF([@[Code ID]]="","",UPPER(TRIM([@[Code ID]]))&amp;"|"&amp;[@[Scope Type]]&amp;"|"&amp;[@[Scope Name]])</f>
        <v/>
      </c>
      <c r="T94" s="20">
        <f>IF([@[Code ID]]="","",IF(OR([@[Display Name]]="",[@Category]="",[@[Scope Type]]="",[@[Scope Name]]="",[@Status]="",[@[Counts as Present]]="",[@[Counts as Absent]]="",[@Excused]="",[@[Instructional Credit %]]="",[@[Default Minutes]]="",[@[Requires Comment]]="",[@[Requires Approval]]="",[@[Effective Start]]="",[@[Import Value]]="",[@[Sort Order]]=""),"Missing Required Field","Complete"))</f>
        <v/>
      </c>
      <c r="U94"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94" s="20">
        <f>IF([@[Code ID]]="","",IF(COUNTIFS(tblCodes[Code ID],[@[Code ID]],tblCodes[Scope Type],[@[Scope Type]],tblCodes[Scope Name],[@[Scope Name]])&gt;1,"Duplicate Code ID",IF(COUNTIFS(tblCodes[Import Value],[@[Import Value]],tblCodes[Scope Type],[@[Scope Type]],tblCodes[Scope Name],[@[Scope Name]])&gt;1,"Duplicate Import Value","OK")))</f>
        <v/>
      </c>
      <c r="W94" s="20">
        <f>IF([@[Code ID]]="","",IF([@Status]="Draft","Draft",IF([@Status]="Retired","Retired",IF([@[Effective Start]]="","Missing Date",IF([@[Effective Start]]&gt;Dashboard!$B$3,"Not Started",IF(AND([@[Effective End]]&lt;&gt;"",[@[Effective End]]&lt;Dashboard!$B$3),"Ended","In Effect"))))))</f>
        <v/>
      </c>
      <c r="X94" s="20">
        <f>IF([@[Code ID]]="","",IF([@[Required Fields Check]]&lt;&gt;"Complete","Incomplete",IF(OR([@[Logic Check]]&lt;&gt;"OK",[@[Uniqueness Check]]&lt;&gt;"OK"),"Review","Ready")))</f>
        <v/>
      </c>
    </row>
    <row r="95">
      <c r="A95" s="15" t="n"/>
      <c r="B95" s="16" t="n"/>
      <c r="C95" s="15" t="n"/>
      <c r="D95" s="15" t="n"/>
      <c r="E95" s="15" t="n"/>
      <c r="F95" s="15" t="n"/>
      <c r="G95" s="15" t="n"/>
      <c r="H95" s="15" t="n"/>
      <c r="I95" s="15" t="n"/>
      <c r="J95" s="17" t="n"/>
      <c r="K95" s="18" t="n"/>
      <c r="L95" s="15" t="n"/>
      <c r="M95" s="15" t="n"/>
      <c r="N95" s="25" t="n"/>
      <c r="O95" s="25" t="n"/>
      <c r="P95" s="15" t="n"/>
      <c r="Q95" s="18" t="n"/>
      <c r="R95" s="16" t="n"/>
      <c r="S95" s="20">
        <f>IF([@[Code ID]]="","",UPPER(TRIM([@[Code ID]]))&amp;"|"&amp;[@[Scope Type]]&amp;"|"&amp;[@[Scope Name]])</f>
        <v/>
      </c>
      <c r="T95" s="20">
        <f>IF([@[Code ID]]="","",IF(OR([@[Display Name]]="",[@Category]="",[@[Scope Type]]="",[@[Scope Name]]="",[@Status]="",[@[Counts as Present]]="",[@[Counts as Absent]]="",[@Excused]="",[@[Instructional Credit %]]="",[@[Default Minutes]]="",[@[Requires Comment]]="",[@[Requires Approval]]="",[@[Effective Start]]="",[@[Import Value]]="",[@[Sort Order]]=""),"Missing Required Field","Complete"))</f>
        <v/>
      </c>
      <c r="U95"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95" s="20">
        <f>IF([@[Code ID]]="","",IF(COUNTIFS(tblCodes[Code ID],[@[Code ID]],tblCodes[Scope Type],[@[Scope Type]],tblCodes[Scope Name],[@[Scope Name]])&gt;1,"Duplicate Code ID",IF(COUNTIFS(tblCodes[Import Value],[@[Import Value]],tblCodes[Scope Type],[@[Scope Type]],tblCodes[Scope Name],[@[Scope Name]])&gt;1,"Duplicate Import Value","OK")))</f>
        <v/>
      </c>
      <c r="W95" s="20">
        <f>IF([@[Code ID]]="","",IF([@Status]="Draft","Draft",IF([@Status]="Retired","Retired",IF([@[Effective Start]]="","Missing Date",IF([@[Effective Start]]&gt;Dashboard!$B$3,"Not Started",IF(AND([@[Effective End]]&lt;&gt;"",[@[Effective End]]&lt;Dashboard!$B$3),"Ended","In Effect"))))))</f>
        <v/>
      </c>
      <c r="X95" s="20">
        <f>IF([@[Code ID]]="","",IF([@[Required Fields Check]]&lt;&gt;"Complete","Incomplete",IF(OR([@[Logic Check]]&lt;&gt;"OK",[@[Uniqueness Check]]&lt;&gt;"OK"),"Review","Ready")))</f>
        <v/>
      </c>
    </row>
    <row r="96">
      <c r="A96" s="15" t="n"/>
      <c r="B96" s="16" t="n"/>
      <c r="C96" s="15" t="n"/>
      <c r="D96" s="15" t="n"/>
      <c r="E96" s="15" t="n"/>
      <c r="F96" s="15" t="n"/>
      <c r="G96" s="15" t="n"/>
      <c r="H96" s="15" t="n"/>
      <c r="I96" s="15" t="n"/>
      <c r="J96" s="17" t="n"/>
      <c r="K96" s="18" t="n"/>
      <c r="L96" s="15" t="n"/>
      <c r="M96" s="15" t="n"/>
      <c r="N96" s="25" t="n"/>
      <c r="O96" s="25" t="n"/>
      <c r="P96" s="15" t="n"/>
      <c r="Q96" s="18" t="n"/>
      <c r="R96" s="16" t="n"/>
      <c r="S96" s="20">
        <f>IF([@[Code ID]]="","",UPPER(TRIM([@[Code ID]]))&amp;"|"&amp;[@[Scope Type]]&amp;"|"&amp;[@[Scope Name]])</f>
        <v/>
      </c>
      <c r="T96" s="20">
        <f>IF([@[Code ID]]="","",IF(OR([@[Display Name]]="",[@Category]="",[@[Scope Type]]="",[@[Scope Name]]="",[@Status]="",[@[Counts as Present]]="",[@[Counts as Absent]]="",[@Excused]="",[@[Instructional Credit %]]="",[@[Default Minutes]]="",[@[Requires Comment]]="",[@[Requires Approval]]="",[@[Effective Start]]="",[@[Import Value]]="",[@[Sort Order]]=""),"Missing Required Field","Complete"))</f>
        <v/>
      </c>
      <c r="U96"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96" s="20">
        <f>IF([@[Code ID]]="","",IF(COUNTIFS(tblCodes[Code ID],[@[Code ID]],tblCodes[Scope Type],[@[Scope Type]],tblCodes[Scope Name],[@[Scope Name]])&gt;1,"Duplicate Code ID",IF(COUNTIFS(tblCodes[Import Value],[@[Import Value]],tblCodes[Scope Type],[@[Scope Type]],tblCodes[Scope Name],[@[Scope Name]])&gt;1,"Duplicate Import Value","OK")))</f>
        <v/>
      </c>
      <c r="W96" s="20">
        <f>IF([@[Code ID]]="","",IF([@Status]="Draft","Draft",IF([@Status]="Retired","Retired",IF([@[Effective Start]]="","Missing Date",IF([@[Effective Start]]&gt;Dashboard!$B$3,"Not Started",IF(AND([@[Effective End]]&lt;&gt;"",[@[Effective End]]&lt;Dashboard!$B$3),"Ended","In Effect"))))))</f>
        <v/>
      </c>
      <c r="X96" s="20">
        <f>IF([@[Code ID]]="","",IF([@[Required Fields Check]]&lt;&gt;"Complete","Incomplete",IF(OR([@[Logic Check]]&lt;&gt;"OK",[@[Uniqueness Check]]&lt;&gt;"OK"),"Review","Ready")))</f>
        <v/>
      </c>
    </row>
    <row r="97">
      <c r="A97" s="15" t="n"/>
      <c r="B97" s="16" t="n"/>
      <c r="C97" s="15" t="n"/>
      <c r="D97" s="15" t="n"/>
      <c r="E97" s="15" t="n"/>
      <c r="F97" s="15" t="n"/>
      <c r="G97" s="15" t="n"/>
      <c r="H97" s="15" t="n"/>
      <c r="I97" s="15" t="n"/>
      <c r="J97" s="17" t="n"/>
      <c r="K97" s="18" t="n"/>
      <c r="L97" s="15" t="n"/>
      <c r="M97" s="15" t="n"/>
      <c r="N97" s="25" t="n"/>
      <c r="O97" s="25" t="n"/>
      <c r="P97" s="15" t="n"/>
      <c r="Q97" s="18" t="n"/>
      <c r="R97" s="16" t="n"/>
      <c r="S97" s="20">
        <f>IF([@[Code ID]]="","",UPPER(TRIM([@[Code ID]]))&amp;"|"&amp;[@[Scope Type]]&amp;"|"&amp;[@[Scope Name]])</f>
        <v/>
      </c>
      <c r="T97" s="20">
        <f>IF([@[Code ID]]="","",IF(OR([@[Display Name]]="",[@Category]="",[@[Scope Type]]="",[@[Scope Name]]="",[@Status]="",[@[Counts as Present]]="",[@[Counts as Absent]]="",[@Excused]="",[@[Instructional Credit %]]="",[@[Default Minutes]]="",[@[Requires Comment]]="",[@[Requires Approval]]="",[@[Effective Start]]="",[@[Import Value]]="",[@[Sort Order]]=""),"Missing Required Field","Complete"))</f>
        <v/>
      </c>
      <c r="U97"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97" s="20">
        <f>IF([@[Code ID]]="","",IF(COUNTIFS(tblCodes[Code ID],[@[Code ID]],tblCodes[Scope Type],[@[Scope Type]],tblCodes[Scope Name],[@[Scope Name]])&gt;1,"Duplicate Code ID",IF(COUNTIFS(tblCodes[Import Value],[@[Import Value]],tblCodes[Scope Type],[@[Scope Type]],tblCodes[Scope Name],[@[Scope Name]])&gt;1,"Duplicate Import Value","OK")))</f>
        <v/>
      </c>
      <c r="W97" s="20">
        <f>IF([@[Code ID]]="","",IF([@Status]="Draft","Draft",IF([@Status]="Retired","Retired",IF([@[Effective Start]]="","Missing Date",IF([@[Effective Start]]&gt;Dashboard!$B$3,"Not Started",IF(AND([@[Effective End]]&lt;&gt;"",[@[Effective End]]&lt;Dashboard!$B$3),"Ended","In Effect"))))))</f>
        <v/>
      </c>
      <c r="X97" s="20">
        <f>IF([@[Code ID]]="","",IF([@[Required Fields Check]]&lt;&gt;"Complete","Incomplete",IF(OR([@[Logic Check]]&lt;&gt;"OK",[@[Uniqueness Check]]&lt;&gt;"OK"),"Review","Ready")))</f>
        <v/>
      </c>
    </row>
    <row r="98">
      <c r="A98" s="15" t="n"/>
      <c r="B98" s="16" t="n"/>
      <c r="C98" s="15" t="n"/>
      <c r="D98" s="15" t="n"/>
      <c r="E98" s="15" t="n"/>
      <c r="F98" s="15" t="n"/>
      <c r="G98" s="15" t="n"/>
      <c r="H98" s="15" t="n"/>
      <c r="I98" s="15" t="n"/>
      <c r="J98" s="17" t="n"/>
      <c r="K98" s="18" t="n"/>
      <c r="L98" s="15" t="n"/>
      <c r="M98" s="15" t="n"/>
      <c r="N98" s="25" t="n"/>
      <c r="O98" s="25" t="n"/>
      <c r="P98" s="15" t="n"/>
      <c r="Q98" s="18" t="n"/>
      <c r="R98" s="16" t="n"/>
      <c r="S98" s="20">
        <f>IF([@[Code ID]]="","",UPPER(TRIM([@[Code ID]]))&amp;"|"&amp;[@[Scope Type]]&amp;"|"&amp;[@[Scope Name]])</f>
        <v/>
      </c>
      <c r="T98" s="20">
        <f>IF([@[Code ID]]="","",IF(OR([@[Display Name]]="",[@Category]="",[@[Scope Type]]="",[@[Scope Name]]="",[@Status]="",[@[Counts as Present]]="",[@[Counts as Absent]]="",[@Excused]="",[@[Instructional Credit %]]="",[@[Default Minutes]]="",[@[Requires Comment]]="",[@[Requires Approval]]="",[@[Effective Start]]="",[@[Import Value]]="",[@[Sort Order]]=""),"Missing Required Field","Complete"))</f>
        <v/>
      </c>
      <c r="U98"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98" s="20">
        <f>IF([@[Code ID]]="","",IF(COUNTIFS(tblCodes[Code ID],[@[Code ID]],tblCodes[Scope Type],[@[Scope Type]],tblCodes[Scope Name],[@[Scope Name]])&gt;1,"Duplicate Code ID",IF(COUNTIFS(tblCodes[Import Value],[@[Import Value]],tblCodes[Scope Type],[@[Scope Type]],tblCodes[Scope Name],[@[Scope Name]])&gt;1,"Duplicate Import Value","OK")))</f>
        <v/>
      </c>
      <c r="W98" s="20">
        <f>IF([@[Code ID]]="","",IF([@Status]="Draft","Draft",IF([@Status]="Retired","Retired",IF([@[Effective Start]]="","Missing Date",IF([@[Effective Start]]&gt;Dashboard!$B$3,"Not Started",IF(AND([@[Effective End]]&lt;&gt;"",[@[Effective End]]&lt;Dashboard!$B$3),"Ended","In Effect"))))))</f>
        <v/>
      </c>
      <c r="X98" s="20">
        <f>IF([@[Code ID]]="","",IF([@[Required Fields Check]]&lt;&gt;"Complete","Incomplete",IF(OR([@[Logic Check]]&lt;&gt;"OK",[@[Uniqueness Check]]&lt;&gt;"OK"),"Review","Ready")))</f>
        <v/>
      </c>
    </row>
    <row r="99">
      <c r="A99" s="15" t="n"/>
      <c r="B99" s="16" t="n"/>
      <c r="C99" s="15" t="n"/>
      <c r="D99" s="15" t="n"/>
      <c r="E99" s="15" t="n"/>
      <c r="F99" s="15" t="n"/>
      <c r="G99" s="15" t="n"/>
      <c r="H99" s="15" t="n"/>
      <c r="I99" s="15" t="n"/>
      <c r="J99" s="17" t="n"/>
      <c r="K99" s="18" t="n"/>
      <c r="L99" s="15" t="n"/>
      <c r="M99" s="15" t="n"/>
      <c r="N99" s="25" t="n"/>
      <c r="O99" s="25" t="n"/>
      <c r="P99" s="15" t="n"/>
      <c r="Q99" s="18" t="n"/>
      <c r="R99" s="16" t="n"/>
      <c r="S99" s="20">
        <f>IF([@[Code ID]]="","",UPPER(TRIM([@[Code ID]]))&amp;"|"&amp;[@[Scope Type]]&amp;"|"&amp;[@[Scope Name]])</f>
        <v/>
      </c>
      <c r="T99" s="20">
        <f>IF([@[Code ID]]="","",IF(OR([@[Display Name]]="",[@Category]="",[@[Scope Type]]="",[@[Scope Name]]="",[@Status]="",[@[Counts as Present]]="",[@[Counts as Absent]]="",[@Excused]="",[@[Instructional Credit %]]="",[@[Default Minutes]]="",[@[Requires Comment]]="",[@[Requires Approval]]="",[@[Effective Start]]="",[@[Import Value]]="",[@[Sort Order]]=""),"Missing Required Field","Complete"))</f>
        <v/>
      </c>
      <c r="U99"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99" s="20">
        <f>IF([@[Code ID]]="","",IF(COUNTIFS(tblCodes[Code ID],[@[Code ID]],tblCodes[Scope Type],[@[Scope Type]],tblCodes[Scope Name],[@[Scope Name]])&gt;1,"Duplicate Code ID",IF(COUNTIFS(tblCodes[Import Value],[@[Import Value]],tblCodes[Scope Type],[@[Scope Type]],tblCodes[Scope Name],[@[Scope Name]])&gt;1,"Duplicate Import Value","OK")))</f>
        <v/>
      </c>
      <c r="W99" s="20">
        <f>IF([@[Code ID]]="","",IF([@Status]="Draft","Draft",IF([@Status]="Retired","Retired",IF([@[Effective Start]]="","Missing Date",IF([@[Effective Start]]&gt;Dashboard!$B$3,"Not Started",IF(AND([@[Effective End]]&lt;&gt;"",[@[Effective End]]&lt;Dashboard!$B$3),"Ended","In Effect"))))))</f>
        <v/>
      </c>
      <c r="X99" s="20">
        <f>IF([@[Code ID]]="","",IF([@[Required Fields Check]]&lt;&gt;"Complete","Incomplete",IF(OR([@[Logic Check]]&lt;&gt;"OK",[@[Uniqueness Check]]&lt;&gt;"OK"),"Review","Ready")))</f>
        <v/>
      </c>
    </row>
    <row r="100">
      <c r="A100" s="15" t="n"/>
      <c r="B100" s="16" t="n"/>
      <c r="C100" s="15" t="n"/>
      <c r="D100" s="15" t="n"/>
      <c r="E100" s="15" t="n"/>
      <c r="F100" s="15" t="n"/>
      <c r="G100" s="15" t="n"/>
      <c r="H100" s="15" t="n"/>
      <c r="I100" s="15" t="n"/>
      <c r="J100" s="17" t="n"/>
      <c r="K100" s="18" t="n"/>
      <c r="L100" s="15" t="n"/>
      <c r="M100" s="15" t="n"/>
      <c r="N100" s="25" t="n"/>
      <c r="O100" s="25" t="n"/>
      <c r="P100" s="15" t="n"/>
      <c r="Q100" s="18" t="n"/>
      <c r="R100" s="16" t="n"/>
      <c r="S100" s="20">
        <f>IF([@[Code ID]]="","",UPPER(TRIM([@[Code ID]]))&amp;"|"&amp;[@[Scope Type]]&amp;"|"&amp;[@[Scope Name]])</f>
        <v/>
      </c>
      <c r="T100" s="20">
        <f>IF([@[Code ID]]="","",IF(OR([@[Display Name]]="",[@Category]="",[@[Scope Type]]="",[@[Scope Name]]="",[@Status]="",[@[Counts as Present]]="",[@[Counts as Absent]]="",[@Excused]="",[@[Instructional Credit %]]="",[@[Default Minutes]]="",[@[Requires Comment]]="",[@[Requires Approval]]="",[@[Effective Start]]="",[@[Import Value]]="",[@[Sort Order]]=""),"Missing Required Field","Complete"))</f>
        <v/>
      </c>
      <c r="U100"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100" s="20">
        <f>IF([@[Code ID]]="","",IF(COUNTIFS(tblCodes[Code ID],[@[Code ID]],tblCodes[Scope Type],[@[Scope Type]],tblCodes[Scope Name],[@[Scope Name]])&gt;1,"Duplicate Code ID",IF(COUNTIFS(tblCodes[Import Value],[@[Import Value]],tblCodes[Scope Type],[@[Scope Type]],tblCodes[Scope Name],[@[Scope Name]])&gt;1,"Duplicate Import Value","OK")))</f>
        <v/>
      </c>
      <c r="W100" s="20">
        <f>IF([@[Code ID]]="","",IF([@Status]="Draft","Draft",IF([@Status]="Retired","Retired",IF([@[Effective Start]]="","Missing Date",IF([@[Effective Start]]&gt;Dashboard!$B$3,"Not Started",IF(AND([@[Effective End]]&lt;&gt;"",[@[Effective End]]&lt;Dashboard!$B$3),"Ended","In Effect"))))))</f>
        <v/>
      </c>
      <c r="X100" s="20">
        <f>IF([@[Code ID]]="","",IF([@[Required Fields Check]]&lt;&gt;"Complete","Incomplete",IF(OR([@[Logic Check]]&lt;&gt;"OK",[@[Uniqueness Check]]&lt;&gt;"OK"),"Review","Ready")))</f>
        <v/>
      </c>
    </row>
    <row r="101">
      <c r="A101" s="15" t="n"/>
      <c r="B101" s="16" t="n"/>
      <c r="C101" s="15" t="n"/>
      <c r="D101" s="15" t="n"/>
      <c r="E101" s="15" t="n"/>
      <c r="F101" s="15" t="n"/>
      <c r="G101" s="15" t="n"/>
      <c r="H101" s="15" t="n"/>
      <c r="I101" s="15" t="n"/>
      <c r="J101" s="17" t="n"/>
      <c r="K101" s="18" t="n"/>
      <c r="L101" s="15" t="n"/>
      <c r="M101" s="15" t="n"/>
      <c r="N101" s="25" t="n"/>
      <c r="O101" s="25" t="n"/>
      <c r="P101" s="15" t="n"/>
      <c r="Q101" s="18" t="n"/>
      <c r="R101" s="16" t="n"/>
      <c r="S101" s="20">
        <f>IF([@[Code ID]]="","",UPPER(TRIM([@[Code ID]]))&amp;"|"&amp;[@[Scope Type]]&amp;"|"&amp;[@[Scope Name]])</f>
        <v/>
      </c>
      <c r="T101" s="20">
        <f>IF([@[Code ID]]="","",IF(OR([@[Display Name]]="",[@Category]="",[@[Scope Type]]="",[@[Scope Name]]="",[@Status]="",[@[Counts as Present]]="",[@[Counts as Absent]]="",[@Excused]="",[@[Instructional Credit %]]="",[@[Default Minutes]]="",[@[Requires Comment]]="",[@[Requires Approval]]="",[@[Effective Start]]="",[@[Import Value]]="",[@[Sort Order]]=""),"Missing Required Field","Complete"))</f>
        <v/>
      </c>
      <c r="U101"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101" s="20">
        <f>IF([@[Code ID]]="","",IF(COUNTIFS(tblCodes[Code ID],[@[Code ID]],tblCodes[Scope Type],[@[Scope Type]],tblCodes[Scope Name],[@[Scope Name]])&gt;1,"Duplicate Code ID",IF(COUNTIFS(tblCodes[Import Value],[@[Import Value]],tblCodes[Scope Type],[@[Scope Type]],tblCodes[Scope Name],[@[Scope Name]])&gt;1,"Duplicate Import Value","OK")))</f>
        <v/>
      </c>
      <c r="W101" s="20">
        <f>IF([@[Code ID]]="","",IF([@Status]="Draft","Draft",IF([@Status]="Retired","Retired",IF([@[Effective Start]]="","Missing Date",IF([@[Effective Start]]&gt;Dashboard!$B$3,"Not Started",IF(AND([@[Effective End]]&lt;&gt;"",[@[Effective End]]&lt;Dashboard!$B$3),"Ended","In Effect"))))))</f>
        <v/>
      </c>
      <c r="X101" s="20">
        <f>IF([@[Code ID]]="","",IF([@[Required Fields Check]]&lt;&gt;"Complete","Incomplete",IF(OR([@[Logic Check]]&lt;&gt;"OK",[@[Uniqueness Check]]&lt;&gt;"OK"),"Review","Ready")))</f>
        <v/>
      </c>
    </row>
    <row r="102">
      <c r="A102" s="15" t="n"/>
      <c r="B102" s="16" t="n"/>
      <c r="C102" s="15" t="n"/>
      <c r="D102" s="15" t="n"/>
      <c r="E102" s="15" t="n"/>
      <c r="F102" s="15" t="n"/>
      <c r="G102" s="15" t="n"/>
      <c r="H102" s="15" t="n"/>
      <c r="I102" s="15" t="n"/>
      <c r="J102" s="17" t="n"/>
      <c r="K102" s="18" t="n"/>
      <c r="L102" s="15" t="n"/>
      <c r="M102" s="15" t="n"/>
      <c r="N102" s="25" t="n"/>
      <c r="O102" s="25" t="n"/>
      <c r="P102" s="15" t="n"/>
      <c r="Q102" s="18" t="n"/>
      <c r="R102" s="16" t="n"/>
      <c r="S102" s="20">
        <f>IF([@[Code ID]]="","",UPPER(TRIM([@[Code ID]]))&amp;"|"&amp;[@[Scope Type]]&amp;"|"&amp;[@[Scope Name]])</f>
        <v/>
      </c>
      <c r="T102" s="20">
        <f>IF([@[Code ID]]="","",IF(OR([@[Display Name]]="",[@Category]="",[@[Scope Type]]="",[@[Scope Name]]="",[@Status]="",[@[Counts as Present]]="",[@[Counts as Absent]]="",[@Excused]="",[@[Instructional Credit %]]="",[@[Default Minutes]]="",[@[Requires Comment]]="",[@[Requires Approval]]="",[@[Effective Start]]="",[@[Import Value]]="",[@[Sort Order]]=""),"Missing Required Field","Complete"))</f>
        <v/>
      </c>
      <c r="U102"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102" s="20">
        <f>IF([@[Code ID]]="","",IF(COUNTIFS(tblCodes[Code ID],[@[Code ID]],tblCodes[Scope Type],[@[Scope Type]],tblCodes[Scope Name],[@[Scope Name]])&gt;1,"Duplicate Code ID",IF(COUNTIFS(tblCodes[Import Value],[@[Import Value]],tblCodes[Scope Type],[@[Scope Type]],tblCodes[Scope Name],[@[Scope Name]])&gt;1,"Duplicate Import Value","OK")))</f>
        <v/>
      </c>
      <c r="W102" s="20">
        <f>IF([@[Code ID]]="","",IF([@Status]="Draft","Draft",IF([@Status]="Retired","Retired",IF([@[Effective Start]]="","Missing Date",IF([@[Effective Start]]&gt;Dashboard!$B$3,"Not Started",IF(AND([@[Effective End]]&lt;&gt;"",[@[Effective End]]&lt;Dashboard!$B$3),"Ended","In Effect"))))))</f>
        <v/>
      </c>
      <c r="X102" s="20">
        <f>IF([@[Code ID]]="","",IF([@[Required Fields Check]]&lt;&gt;"Complete","Incomplete",IF(OR([@[Logic Check]]&lt;&gt;"OK",[@[Uniqueness Check]]&lt;&gt;"OK"),"Review","Ready")))</f>
        <v/>
      </c>
    </row>
    <row r="103">
      <c r="A103" s="15" t="n"/>
      <c r="B103" s="16" t="n"/>
      <c r="C103" s="15" t="n"/>
      <c r="D103" s="15" t="n"/>
      <c r="E103" s="15" t="n"/>
      <c r="F103" s="15" t="n"/>
      <c r="G103" s="15" t="n"/>
      <c r="H103" s="15" t="n"/>
      <c r="I103" s="15" t="n"/>
      <c r="J103" s="17" t="n"/>
      <c r="K103" s="18" t="n"/>
      <c r="L103" s="15" t="n"/>
      <c r="M103" s="15" t="n"/>
      <c r="N103" s="25" t="n"/>
      <c r="O103" s="25" t="n"/>
      <c r="P103" s="15" t="n"/>
      <c r="Q103" s="18" t="n"/>
      <c r="R103" s="16" t="n"/>
      <c r="S103" s="20">
        <f>IF([@[Code ID]]="","",UPPER(TRIM([@[Code ID]]))&amp;"|"&amp;[@[Scope Type]]&amp;"|"&amp;[@[Scope Name]])</f>
        <v/>
      </c>
      <c r="T103" s="20">
        <f>IF([@[Code ID]]="","",IF(OR([@[Display Name]]="",[@Category]="",[@[Scope Type]]="",[@[Scope Name]]="",[@Status]="",[@[Counts as Present]]="",[@[Counts as Absent]]="",[@Excused]="",[@[Instructional Credit %]]="",[@[Default Minutes]]="",[@[Requires Comment]]="",[@[Requires Approval]]="",[@[Effective Start]]="",[@[Import Value]]="",[@[Sort Order]]=""),"Missing Required Field","Complete"))</f>
        <v/>
      </c>
      <c r="U103"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103" s="20">
        <f>IF([@[Code ID]]="","",IF(COUNTIFS(tblCodes[Code ID],[@[Code ID]],tblCodes[Scope Type],[@[Scope Type]],tblCodes[Scope Name],[@[Scope Name]])&gt;1,"Duplicate Code ID",IF(COUNTIFS(tblCodes[Import Value],[@[Import Value]],tblCodes[Scope Type],[@[Scope Type]],tblCodes[Scope Name],[@[Scope Name]])&gt;1,"Duplicate Import Value","OK")))</f>
        <v/>
      </c>
      <c r="W103" s="20">
        <f>IF([@[Code ID]]="","",IF([@Status]="Draft","Draft",IF([@Status]="Retired","Retired",IF([@[Effective Start]]="","Missing Date",IF([@[Effective Start]]&gt;Dashboard!$B$3,"Not Started",IF(AND([@[Effective End]]&lt;&gt;"",[@[Effective End]]&lt;Dashboard!$B$3),"Ended","In Effect"))))))</f>
        <v/>
      </c>
      <c r="X103" s="20">
        <f>IF([@[Code ID]]="","",IF([@[Required Fields Check]]&lt;&gt;"Complete","Incomplete",IF(OR([@[Logic Check]]&lt;&gt;"OK",[@[Uniqueness Check]]&lt;&gt;"OK"),"Review","Ready")))</f>
        <v/>
      </c>
    </row>
    <row r="104">
      <c r="A104" s="15" t="n"/>
      <c r="B104" s="16" t="n"/>
      <c r="C104" s="15" t="n"/>
      <c r="D104" s="15" t="n"/>
      <c r="E104" s="15" t="n"/>
      <c r="F104" s="15" t="n"/>
      <c r="G104" s="15" t="n"/>
      <c r="H104" s="15" t="n"/>
      <c r="I104" s="15" t="n"/>
      <c r="J104" s="17" t="n"/>
      <c r="K104" s="18" t="n"/>
      <c r="L104" s="15" t="n"/>
      <c r="M104" s="15" t="n"/>
      <c r="N104" s="25" t="n"/>
      <c r="O104" s="25" t="n"/>
      <c r="P104" s="15" t="n"/>
      <c r="Q104" s="18" t="n"/>
      <c r="R104" s="16" t="n"/>
      <c r="S104" s="20">
        <f>IF([@[Code ID]]="","",UPPER(TRIM([@[Code ID]]))&amp;"|"&amp;[@[Scope Type]]&amp;"|"&amp;[@[Scope Name]])</f>
        <v/>
      </c>
      <c r="T104" s="20">
        <f>IF([@[Code ID]]="","",IF(OR([@[Display Name]]="",[@Category]="",[@[Scope Type]]="",[@[Scope Name]]="",[@Status]="",[@[Counts as Present]]="",[@[Counts as Absent]]="",[@Excused]="",[@[Instructional Credit %]]="",[@[Default Minutes]]="",[@[Requires Comment]]="",[@[Requires Approval]]="",[@[Effective Start]]="",[@[Import Value]]="",[@[Sort Order]]=""),"Missing Required Field","Complete"))</f>
        <v/>
      </c>
      <c r="U104" s="20">
        <f>IF([@[Code ID]]="","",IF(AND([@[Counts as Present]]="Yes",[@[Counts as Absent]]="Yes"),"Present and absent both Yes",IF(AND([@Excused]="Yes",[@[Counts as Absent]]&lt;&gt;"Yes"),"Excused requires absent Yes",IF(AND([@[Instructional Credit %]]&gt;0,[@[Counts as Present]]&lt;&gt;"Yes"),"Credit requires present Yes",IF(AND([@[Effective End]]&lt;&gt;"",[@[Effective End]]&lt;[@[Effective Start]]),"End date before start date",IF(AND([@[Scope Type]]="All Locations",[@[Scope Name]]&lt;&gt;"All Locations"),"All Locations scope mismatch",IF(AND([@[Scope Type]]="Location",[@[Scope Name]]="All Locations"),"Location scope mismatch",IF(AND([@Status]="Retired",[@[Effective End]]=""),"Retired code needs end date","OK"))))))))</f>
        <v/>
      </c>
      <c r="V104" s="20">
        <f>IF([@[Code ID]]="","",IF(COUNTIFS(tblCodes[Code ID],[@[Code ID]],tblCodes[Scope Type],[@[Scope Type]],tblCodes[Scope Name],[@[Scope Name]])&gt;1,"Duplicate Code ID",IF(COUNTIFS(tblCodes[Import Value],[@[Import Value]],tblCodes[Scope Type],[@[Scope Type]],tblCodes[Scope Name],[@[Scope Name]])&gt;1,"Duplicate Import Value","OK")))</f>
        <v/>
      </c>
      <c r="W104" s="20">
        <f>IF([@[Code ID]]="","",IF([@Status]="Draft","Draft",IF([@Status]="Retired","Retired",IF([@[Effective Start]]="","Missing Date",IF([@[Effective Start]]&gt;Dashboard!$B$3,"Not Started",IF(AND([@[Effective End]]&lt;&gt;"",[@[Effective End]]&lt;Dashboard!$B$3),"Ended","In Effect"))))))</f>
        <v/>
      </c>
      <c r="X104" s="20">
        <f>IF([@[Code ID]]="","",IF([@[Required Fields Check]]&lt;&gt;"Complete","Incomplete",IF(OR([@[Logic Check]]&lt;&gt;"OK",[@[Uniqueness Check]]&lt;&gt;"OK"),"Review","Ready")))</f>
        <v/>
      </c>
    </row>
  </sheetData>
  <autoFilter ref="A4:X104"/>
  <conditionalFormatting sqref="T5:T104">
    <cfRule type="expression" priority="1" dxfId="2">
      <formula>AND($A5&lt;&gt;"",$T5="Complete")</formula>
    </cfRule>
    <cfRule type="expression" priority="2" dxfId="3">
      <formula>AND($A5&lt;&gt;"",ISNUMBER(SEARCH("Missing",$T5)))</formula>
    </cfRule>
  </conditionalFormatting>
  <conditionalFormatting sqref="U5:U104">
    <cfRule type="expression" priority="3" dxfId="2">
      <formula>AND($A5&lt;&gt;"",$U5="OK")</formula>
    </cfRule>
    <cfRule type="expression" priority="4" dxfId="4">
      <formula>AND($A5&lt;&gt;"",$U5&lt;&gt;"",$U5&lt;&gt;"OK")</formula>
    </cfRule>
  </conditionalFormatting>
  <conditionalFormatting sqref="V5:V104">
    <cfRule type="expression" priority="5" dxfId="2">
      <formula>AND($A5&lt;&gt;"",$V5="OK")</formula>
    </cfRule>
    <cfRule type="expression" priority="6" dxfId="3">
      <formula>AND($A5&lt;&gt;"",ISNUMBER(SEARCH("Duplicate",$V5)))</formula>
    </cfRule>
  </conditionalFormatting>
  <conditionalFormatting sqref="W5:W104">
    <cfRule type="expression" priority="7" dxfId="2">
      <formula>AND($A5&lt;&gt;"",$W5="In Effect")</formula>
    </cfRule>
    <cfRule type="expression" priority="8" dxfId="5">
      <formula>AND($A5&lt;&gt;"",$W5="Not Started")</formula>
    </cfRule>
    <cfRule type="expression" priority="9" dxfId="6">
      <formula>AND($A5&lt;&gt;"",OR($W5="Ended",$W5="Retired"))</formula>
    </cfRule>
    <cfRule type="expression" priority="10" dxfId="4">
      <formula>AND($A5&lt;&gt;"",$W5="Draft")</formula>
    </cfRule>
    <cfRule type="expression" priority="11" dxfId="3">
      <formula>AND($A5&lt;&gt;"",$W5="Missing Date")</formula>
    </cfRule>
  </conditionalFormatting>
  <conditionalFormatting sqref="X5:X104">
    <cfRule type="expression" priority="12" dxfId="0">
      <formula>AND($A5&lt;&gt;"",$X5="Ready")</formula>
    </cfRule>
    <cfRule type="expression" priority="13" dxfId="7">
      <formula>AND($A5&lt;&gt;"",$X5="Review")</formula>
    </cfRule>
    <cfRule type="expression" priority="14" dxfId="8">
      <formula>AND($A5&lt;&gt;"",$X5="Incomplete")</formula>
    </cfRule>
  </conditionalFormatting>
  <dataValidations count="13">
    <dataValidation sqref="A5:A104" showDropDown="0" showInputMessage="0" showErrorMessage="1" allowBlank="0" errorTitle="Invalid Code ID" error="Enter a Code ID containing 1 to 12 characters." type="textLength" errorStyle="stop" operator="between">
      <formula1>1</formula1>
      <formula2>12</formula2>
    </dataValidation>
    <dataValidation sqref="B5:B104" showDropDown="0" showInputMessage="0" showErrorMessage="1" allowBlank="0" errorTitle="Invalid Display Name" error="Enter a Display Name containing 1 to 50 characters." type="textLength" errorStyle="stop" operator="between">
      <formula1>1</formula1>
      <formula2>50</formula2>
    </dataValidation>
    <dataValidation sqref="C5:C104" showDropDown="0" showInputMessage="0" showErrorMessage="1" allowBlank="0" errorTitle="Invalid Category" error="Select a category from the drop-down list." type="list" errorStyle="stop">
      <formula1>'Validation Lists'!$A$4:$A$9</formula1>
    </dataValidation>
    <dataValidation sqref="D5:D104" showDropDown="0" showInputMessage="0" showErrorMessage="1" allowBlank="0" errorTitle="Invalid Scope Type" error="Select a scope type from the drop-down list." type="list" errorStyle="stop">
      <formula1>'Validation Lists'!$B$4:$B$5</formula1>
    </dataValidation>
    <dataValidation sqref="E5:E104" showDropDown="0" showInputMessage="0" showErrorMessage="1" allowBlank="0" errorTitle="Invalid Scope Name" error="Select a scope name from the drop-down list." type="list" errorStyle="stop">
      <formula1>'Validation Lists'!$C$4:$C$10</formula1>
    </dataValidation>
    <dataValidation sqref="F5:F104" showDropDown="0" showInputMessage="0" showErrorMessage="1" allowBlank="0" errorTitle="Invalid Status" error="Select Draft, Active, or Retired." type="list" errorStyle="stop">
      <formula1>'Validation Lists'!$D$4:$D$6</formula1>
    </dataValidation>
    <dataValidation sqref="G5:I104 L5:M104" showDropDown="0" showInputMessage="0" showErrorMessage="1" allowBlank="0" errorTitle="Invalid Selection" error="Select Yes or No." type="list" errorStyle="stop">
      <formula1>'Validation Lists'!$E$4:$E$5</formula1>
    </dataValidation>
    <dataValidation sqref="J5:J104" showDropDown="0" showInputMessage="0" showErrorMessage="1" allowBlank="0" errorTitle="Invalid Percentage" error="Enter a value from 0% through 100%." type="decimal" errorStyle="stop" operator="between">
      <formula1>0</formula1>
      <formula2>1</formula2>
    </dataValidation>
    <dataValidation sqref="K5:K104" showDropDown="0" showInputMessage="0" showErrorMessage="1" allowBlank="0" errorTitle="Invalid Minutes" error="Enter a whole number from 0 through 1440." type="whole" errorStyle="stop" operator="between">
      <formula1>0</formula1>
      <formula2>1440</formula2>
    </dataValidation>
    <dataValidation sqref="N5:N104" showDropDown="0" showInputMessage="0" showErrorMessage="1" allowBlank="0" errorTitle="Invalid Start Date" error="Enter a date from 01/01/2020 through 12/31/2100." type="date" errorStyle="stop" operator="between">
      <formula1>DATE(2020,1,1)</formula1>
      <formula2>DATE(2100,12,31)</formula2>
    </dataValidation>
    <dataValidation sqref="O5:O104" showDropDown="0" showInputMessage="0" showErrorMessage="1" allowBlank="0" errorTitle="Invalid End Date" error="Enter a date from 01/01/2020 through 12/31/2100, or leave blank." type="date" errorStyle="stop" operator="between">
      <formula1>DATE(2020,1,1)</formula1>
      <formula2>DATE(2100,12,31)</formula2>
    </dataValidation>
    <dataValidation sqref="P5:P104" showDropDown="0" showInputMessage="0" showErrorMessage="1" allowBlank="0" errorTitle="Invalid Import Value" error="Enter an Import Value containing 1 to 20 characters." type="textLength" errorStyle="stop" operator="between">
      <formula1>1</formula1>
      <formula2>20</formula2>
    </dataValidation>
    <dataValidation sqref="Q5:Q104" showDropDown="0" showInputMessage="0" showErrorMessage="1" allowBlank="0" errorTitle="Invalid Sort Order" error="Enter a whole number from 1 through 9999." type="whole" errorStyle="stop" operator="between">
      <formula1>1</formula1>
      <formula2>9999</formula2>
    </dataValidation>
  </dataValidations>
  <pageMargins left="0.75" right="0.75" top="1" bottom="1" header="0.5" footer="0.5"/>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sheetPr>
  <dimension ref="A1:G10"/>
  <sheetViews>
    <sheetView showGridLines="0" workbookViewId="0">
      <pane ySplit="2" topLeftCell="A3" activePane="bottomLeft" state="frozen"/>
      <selection pane="bottomLeft" activeCell="A1" sqref="A1"/>
    </sheetView>
  </sheetViews>
  <sheetFormatPr baseColWidth="8" defaultRowHeight="15"/>
  <cols>
    <col width="24" customWidth="1" min="1" max="1"/>
    <col width="18" customWidth="1" min="2" max="2"/>
    <col width="30" customWidth="1" min="3" max="3"/>
    <col width="14" customWidth="1" min="4" max="4"/>
    <col width="14" customWidth="1" min="5" max="5"/>
    <col width="24" customWidth="1" min="6" max="6"/>
    <col width="22" customWidth="1" min="7" max="7"/>
  </cols>
  <sheetData>
    <row r="1">
      <c r="A1" s="1" t="inlineStr">
        <is>
          <t>Validation Lists and Workbook Settings</t>
        </is>
      </c>
      <c r="B1" s="1" t="n"/>
      <c r="C1" s="1" t="n"/>
      <c r="D1" s="1" t="n"/>
      <c r="E1" s="1" t="n"/>
      <c r="F1" s="1" t="n"/>
      <c r="G1" s="1" t="n"/>
    </row>
    <row r="2">
      <c r="A2" s="2" t="inlineStr">
        <is>
          <t>These values support drop-down lists in the Code Matrix. Change them only when the workbook design is intentionally updated.</t>
        </is>
      </c>
      <c r="B2" s="2" t="n"/>
      <c r="C2" s="2" t="n"/>
      <c r="D2" s="2" t="n"/>
      <c r="E2" s="2" t="n"/>
      <c r="F2" s="2" t="n"/>
      <c r="G2" s="2" t="n"/>
    </row>
    <row r="3">
      <c r="A3" s="14" t="inlineStr">
        <is>
          <t>Categories</t>
        </is>
      </c>
      <c r="B3" s="14" t="inlineStr">
        <is>
          <t>Scope Types</t>
        </is>
      </c>
      <c r="C3" s="14" t="inlineStr">
        <is>
          <t>Scope Names</t>
        </is>
      </c>
      <c r="D3" s="14" t="inlineStr">
        <is>
          <t>Statuses</t>
        </is>
      </c>
      <c r="E3" s="14" t="inlineStr">
        <is>
          <t>Yes or No</t>
        </is>
      </c>
      <c r="F3" s="14" t="inlineStr">
        <is>
          <t>Setting</t>
        </is>
      </c>
      <c r="G3" s="14" t="inlineStr">
        <is>
          <t>Value</t>
        </is>
      </c>
    </row>
    <row r="4">
      <c r="A4" s="16" t="inlineStr">
        <is>
          <t>Present</t>
        </is>
      </c>
      <c r="B4" s="16" t="inlineStr">
        <is>
          <t>All Locations</t>
        </is>
      </c>
      <c r="C4" s="16" t="inlineStr">
        <is>
          <t>All Locations</t>
        </is>
      </c>
      <c r="D4" s="16" t="inlineStr">
        <is>
          <t>Draft</t>
        </is>
      </c>
      <c r="E4" s="16" t="inlineStr">
        <is>
          <t>Yes</t>
        </is>
      </c>
      <c r="F4" s="20" t="inlineStr">
        <is>
          <t>Workbook Version</t>
        </is>
      </c>
      <c r="G4" s="20" t="inlineStr">
        <is>
          <t>1.0</t>
        </is>
      </c>
    </row>
    <row r="5">
      <c r="A5" s="16" t="inlineStr">
        <is>
          <t>Absent</t>
        </is>
      </c>
      <c r="B5" s="16" t="inlineStr">
        <is>
          <t>Location</t>
        </is>
      </c>
      <c r="C5" s="16" t="inlineStr">
        <is>
          <t>Northstar Learning Center</t>
        </is>
      </c>
      <c r="D5" s="16" t="inlineStr">
        <is>
          <t>Active</t>
        </is>
      </c>
      <c r="E5" s="16" t="inlineStr">
        <is>
          <t>No</t>
        </is>
      </c>
      <c r="F5" s="20" t="inlineStr">
        <is>
          <t>Prepared Input Rows</t>
        </is>
      </c>
      <c r="G5" s="20" t="n">
        <v>100</v>
      </c>
    </row>
    <row r="6">
      <c r="A6" s="16" t="inlineStr">
        <is>
          <t>Tardy</t>
        </is>
      </c>
      <c r="C6" s="16" t="inlineStr">
        <is>
          <t>Cedar Ridge Academy</t>
        </is>
      </c>
      <c r="D6" s="16" t="inlineStr">
        <is>
          <t>Retired</t>
        </is>
      </c>
      <c r="F6" s="20" t="inlineStr">
        <is>
          <t>Default As of Date</t>
        </is>
      </c>
      <c r="G6" s="26" t="n">
        <v>46272</v>
      </c>
    </row>
    <row r="7">
      <c r="A7" s="16" t="inlineStr">
        <is>
          <t>Early Dismissal</t>
        </is>
      </c>
      <c r="C7" s="16" t="inlineStr">
        <is>
          <t>Harbor Skills Center</t>
        </is>
      </c>
      <c r="F7" s="20" t="inlineStr">
        <is>
          <t>Date Display</t>
        </is>
      </c>
      <c r="G7" s="20" t="inlineStr">
        <is>
          <t>mm/dd/yyyy</t>
        </is>
      </c>
    </row>
    <row r="8">
      <c r="A8" s="16" t="inlineStr">
        <is>
          <t>Remote Participation</t>
        </is>
      </c>
      <c r="C8" s="16" t="inlineStr">
        <is>
          <t>Bright Path Institute</t>
        </is>
      </c>
      <c r="F8" s="20" t="inlineStr">
        <is>
          <t>Credit Entry Range</t>
        </is>
      </c>
      <c r="G8" s="20" t="inlineStr">
        <is>
          <t>0% through 100%</t>
        </is>
      </c>
    </row>
    <row r="9">
      <c r="A9" s="16" t="inlineStr">
        <is>
          <t>Other</t>
        </is>
      </c>
      <c r="C9" s="16" t="inlineStr">
        <is>
          <t>Summit Training Hub</t>
        </is>
      </c>
    </row>
    <row r="10">
      <c r="C10" s="16" t="inlineStr">
        <is>
          <t>Willow Creek Learning Lab</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19"/>
  <sheetViews>
    <sheetView showGridLines="0" workbookViewId="0">
      <pane ySplit="2" topLeftCell="A3" activePane="bottomLeft" state="frozen"/>
      <selection pane="bottomLeft" activeCell="A1" sqref="A1"/>
    </sheetView>
  </sheetViews>
  <sheetFormatPr baseColWidth="8" defaultRowHeight="15"/>
  <cols>
    <col width="4" customWidth="1" min="1" max="1"/>
    <col width="26" customWidth="1" min="2" max="2"/>
    <col width="20" customWidth="1" min="3" max="3"/>
    <col width="20" customWidth="1" min="4" max="4"/>
    <col width="20" customWidth="1" min="5" max="5"/>
    <col width="20" customWidth="1" min="6" max="6"/>
  </cols>
  <sheetData>
    <row r="1">
      <c r="A1" s="1" t="inlineStr">
        <is>
          <t>Instructions</t>
        </is>
      </c>
      <c r="B1" s="1" t="n"/>
      <c r="C1" s="1" t="n"/>
      <c r="D1" s="1" t="n"/>
      <c r="E1" s="1" t="n"/>
      <c r="F1" s="1" t="n"/>
    </row>
    <row r="3">
      <c r="B3" s="22" t="inlineStr">
        <is>
          <t>Workbook Purpose</t>
        </is>
      </c>
      <c r="C3" s="22" t="n"/>
      <c r="D3" s="22" t="n"/>
      <c r="E3" s="22" t="n"/>
      <c r="F3" s="22" t="n"/>
    </row>
    <row r="4" ht="48" customHeight="1">
      <c r="B4" s="23" t="inlineStr">
        <is>
          <t>Use this workbook to define attendance codes, review configuration consistency, and identify records that need correction before operational setup. It does not contain student attendance records or transmit data to another system.</t>
        </is>
      </c>
      <c r="C4" s="23" t="n"/>
      <c r="D4" s="23" t="n"/>
      <c r="E4" s="23" t="n"/>
      <c r="F4" s="23" t="n"/>
    </row>
    <row r="6">
      <c r="B6" s="22" t="inlineStr">
        <is>
          <t>Recommended Workflow</t>
        </is>
      </c>
      <c r="C6" s="22" t="n"/>
      <c r="D6" s="22" t="n"/>
      <c r="E6" s="22" t="n"/>
      <c r="F6" s="22" t="n"/>
    </row>
    <row r="7" ht="145" customHeight="1">
      <c r="B7" s="23" t="inlineStr">
        <is>
          <t>1. Set the Dashboard As of Date.
2. Review the fictional examples in the Code Matrix.
3. Replace or remove example rows as appropriate for your operation.
4. Enter one attendance code configuration per row.
5. Use the drop-down lists.
6. Review the formula results.
7. Resolve all issues before use.</t>
        </is>
      </c>
      <c r="C7" s="23" t="n"/>
      <c r="D7" s="23" t="n"/>
      <c r="E7" s="23" t="n"/>
      <c r="F7" s="23" t="n"/>
    </row>
    <row r="9">
      <c r="B9" s="22" t="inlineStr">
        <is>
          <t>Cell Color Guide</t>
        </is>
      </c>
      <c r="C9" s="22" t="n"/>
      <c r="D9" s="22" t="n"/>
      <c r="E9" s="22" t="n"/>
      <c r="F9" s="22" t="n"/>
    </row>
    <row r="10" ht="105" customHeight="1">
      <c r="B10" s="23" t="inlineStr">
        <is>
          <t>Light gold: Editable input
Light gray: Formula
Green: Ready or valid
Yellow: Review required
Red: Missing, duplicate, or inconsistent
Gray: Retired or ended</t>
        </is>
      </c>
      <c r="C10" s="23" t="n"/>
      <c r="D10" s="23" t="n"/>
      <c r="E10" s="23" t="n"/>
      <c r="F10" s="23" t="n"/>
    </row>
    <row r="12">
      <c r="B12" s="22" t="inlineStr">
        <is>
          <t>Review Result Definitions</t>
        </is>
      </c>
      <c r="C12" s="22" t="n"/>
      <c r="D12" s="22" t="n"/>
      <c r="E12" s="22" t="n"/>
      <c r="F12" s="22" t="n"/>
    </row>
    <row r="13" ht="70" customHeight="1">
      <c r="B13" s="23" t="inlineStr">
        <is>
          <t>Ready means all checks pass. Review means a logic or uniqueness issue exists. Incomplete means a required field is blank. Date Status describes whether a code is active for the Dashboard date.</t>
        </is>
      </c>
      <c r="C13" s="23" t="n"/>
      <c r="D13" s="23" t="n"/>
      <c r="E13" s="23" t="n"/>
      <c r="F13" s="23" t="n"/>
    </row>
    <row r="15">
      <c r="B15" s="22" t="inlineStr">
        <is>
          <t>Important Notes</t>
        </is>
      </c>
      <c r="C15" s="22" t="n"/>
      <c r="D15" s="22" t="n"/>
      <c r="E15" s="22" t="n"/>
      <c r="F15" s="22" t="n"/>
    </row>
    <row r="16" ht="85" customHeight="1">
      <c r="B16" s="23" t="inlineStr">
        <is>
          <t>Instructional Credit % accepts 0% through 100%. Default Minutes accepts 0 through 1440. Code ID and Import Value must be unique within the same scope. Do not enter personal student information.</t>
        </is>
      </c>
      <c r="C16" s="23" t="n"/>
      <c r="D16" s="23" t="n"/>
      <c r="E16" s="23" t="n"/>
      <c r="F16" s="23" t="n"/>
    </row>
    <row r="18">
      <c r="B18" s="22" t="inlineStr">
        <is>
          <t>Maintaining Drop-Down Lists</t>
        </is>
      </c>
      <c r="C18" s="22" t="n"/>
      <c r="D18" s="22" t="n"/>
      <c r="E18" s="22" t="n"/>
      <c r="F18" s="22" t="n"/>
    </row>
    <row r="19" ht="62" customHeight="1">
      <c r="B19" s="23" t="inlineStr">
        <is>
          <t>The Validation Lists sheet contains choices used by Code Matrix drop-down fields. Update the visible lists and validation source ranges together.</t>
        </is>
      </c>
      <c r="C19" s="23" t="n"/>
      <c r="D19" s="23" t="n"/>
      <c r="E19" s="23" t="n"/>
      <c r="F19" s="23" t="n"/>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2026-09-07T14:20:53Z</dcterms:created>
  <dcterms:modified xmlns:dcterms="http://purl.org/dc/terms/" xmlns:xsi="http://www.w3.org/2001/XMLSchema-instance" xsi:type="dcterms:W3CDTF">2026-09-07T14:20:54+00:00Z</dcterms:modified>
</cp:coreProperties>
</file>