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No-Show Cases" sheetId="2" state="visible" r:id="rId2"/>
    <sheet xmlns:r="http://schemas.openxmlformats.org/officeDocument/2006/relationships" name="Follow-Up Log" sheetId="3" state="visible" r:id="rId3"/>
    <sheet xmlns:r="http://schemas.openxmlformats.org/officeDocument/2006/relationships" name="Lists &amp; Setting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1" hidden="1">'No-Show Cases'!$A$5:$V$205</definedName>
    <definedName name="_xlnm._FilterDatabase" localSheetId="2" hidden="1">'Follow-Up Log'!$A$5:$I$405</definedName>
    <definedName name="_xlnm._FilterDatabase" localSheetId="4" hidden="1">'Instructions'!$A$1:$B$14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F6F73"/>
      <sz val="11"/>
    </font>
    <font>
      <name val="Calibri"/>
      <b val="1"/>
      <color rgb="0024343A"/>
      <sz val="11"/>
    </font>
    <font>
      <name val="Calibri"/>
      <i val="1"/>
      <color rgb="0056666B"/>
      <sz val="10"/>
    </font>
    <font>
      <name val="Calibri"/>
      <b val="1"/>
      <color rgb="00FFFFFF"/>
      <sz val="11"/>
    </font>
    <font>
      <name val="Calibri"/>
      <b val="1"/>
      <color rgb="00183B4E"/>
      <sz val="20"/>
    </font>
    <font>
      <name val="Calibri"/>
      <color rgb="0024343A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7ECEE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5" fillId="2" borderId="1" pivotButton="0" quotePrefix="0" xfId="0"/>
    <xf numFmtId="0" fontId="0" fillId="6" borderId="1" pivotButton="0" quotePrefix="0" xfId="0"/>
    <xf numFmtId="0" fontId="0" fillId="5" borderId="1" pivotButton="0" quotePrefix="0" xfId="0"/>
    <xf numFmtId="0" fontId="3" fillId="6" borderId="1" pivotButton="0" quotePrefix="0" xfId="0"/>
    <xf numFmtId="0" fontId="3" fillId="5" borderId="1" pivotButton="0" quotePrefix="0" xfId="0"/>
    <xf numFmtId="0" fontId="5" fillId="2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164" fontId="7" fillId="3" borderId="1" applyAlignment="1" pivotButton="0" quotePrefix="0" xfId="0">
      <alignment horizontal="left" vertical="center"/>
    </xf>
    <xf numFmtId="164" fontId="7" fillId="7" borderId="1" applyAlignment="1" pivotButton="0" quotePrefix="0" xfId="0">
      <alignment horizontal="left" vertical="center"/>
    </xf>
    <xf numFmtId="1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top" wrapText="1"/>
    </xf>
    <xf numFmtId="0" fontId="1" fillId="2" borderId="0" pivotButton="0" quotePrefix="0" xfId="0"/>
    <xf numFmtId="0" fontId="5" fillId="2" borderId="0" pivotButton="0" quotePrefix="0" xfId="0"/>
    <xf numFmtId="0" fontId="5" fillId="4" borderId="1" pivotButton="0" quotePrefix="0" xfId="0"/>
    <xf numFmtId="0" fontId="3" fillId="0" borderId="1" pivotButton="0" quotePrefix="0" xfId="0"/>
    <xf numFmtId="0" fontId="0" fillId="3" borderId="1" pivotButton="0" quotePrefix="0" xfId="0"/>
    <xf numFmtId="0" fontId="3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164" fontId="0" fillId="3" borderId="1" pivotButton="0" quotePrefix="0" xfId="0"/>
    <xf numFmtId="165" fontId="6" fillId="5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left" vertical="center"/>
    </xf>
    <xf numFmtId="164" fontId="7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color rgb="0024343A"/>
        <sz val="11"/>
      </font>
      <fill>
        <patternFill patternType="solid">
          <fgColor rgb="00F4B183"/>
        </patternFill>
      </fill>
    </dxf>
    <dxf>
      <font>
        <name val="Calibri"/>
        <color rgb="00FFFFFF"/>
        <sz val="11"/>
      </font>
      <fill>
        <patternFill patternType="solid">
          <fgColor rgb="00B7473A"/>
        </patternFill>
      </fill>
    </dxf>
    <dxf>
      <font>
        <name val="Calibri"/>
        <color rgb="0024343A"/>
        <sz val="11"/>
      </font>
      <fill>
        <patternFill patternType="solid">
          <fgColor rgb="00FFF2CC"/>
        </patternFill>
      </fill>
    </dxf>
    <dxf>
      <font>
        <name val="Calibri"/>
        <b val="1"/>
        <color rgb="00B7473A"/>
        <sz val="11"/>
      </font>
      <fill>
        <patternFill patternType="solid">
          <fgColor rgb="00FCE4D6"/>
        </patternFill>
      </fill>
    </dxf>
    <dxf>
      <font>
        <name val="Calibri"/>
        <color rgb="006B7478"/>
        <sz val="11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'Dashboard'!$A$13:$A$19</f>
            </numRef>
          </cat>
          <val>
            <numRef>
              <f>'Dashboard'!$B$13:$B$19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Cases by Program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'Dashboard'!$A$24:$A$30</f>
            </numRef>
          </cat>
          <val>
            <numRef>
              <f>'Dashboard'!$B$24:$B$30</f>
            </numRef>
          </val>
        </ser>
        <ser>
          <idx val="1"/>
          <order val="1"/>
          <tx>
            <strRef>
              <f>'Dashboard'!C23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'Dashboard'!$A$24:$A$30</f>
            </numRef>
          </cat>
          <val>
            <numRef>
              <f>'Dashboard'!$C$24:$C$30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968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27</row>
      <rowOff>0</rowOff>
    </from>
    <ext cx="4968000" cy="277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NoShowCases" displayName="tblNoShowCases" ref="A5:V205" headerRowCount="1">
  <autoFilter ref="A5:V205"/>
  <tableColumns count="22">
    <tableColumn id="1" name="No-Show ID"/>
    <tableColumn id="2" name="Learner ID"/>
    <tableColumn id="3" name="Learner Display Name"/>
    <tableColumn id="4" name="Program"/>
    <tableColumn id="5" name="Missed Session Date"/>
    <tableColumn id="6" name="Session Type"/>
    <tableColumn id="7" name="Delivery Format"/>
    <tableColumn id="8" name="Assigned To"/>
    <tableColumn id="9" name="Preferred Contact Method"/>
    <tableColumn id="10" name="First Follow-Up Due"/>
    <tableColumn id="11" name="Attempt Count"/>
    <tableColumn id="12" name="First Attempt Date"/>
    <tableColumn id="13" name="Last Attempt Date"/>
    <tableColumn id="14" name="Next Follow-Up Date"/>
    <tableColumn id="15" name="Status"/>
    <tableColumn id="16" name="Outcome"/>
    <tableColumn id="17" name="Rescheduled Session Date"/>
    <tableColumn id="18" name="Closed Date"/>
    <tableColumn id="19" name="Case Notes"/>
    <tableColumn id="20" name="Days Open"/>
    <tableColumn id="21" name="Follow-Up Alert"/>
    <tableColumn id="22" name="Data Quality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FollowUpLog" displayName="tblFollowUpLog" ref="A5:I405" headerRowCount="1">
  <autoFilter ref="A5:I405"/>
  <tableColumns count="9">
    <tableColumn id="1" name="Attempt ID"/>
    <tableColumn id="2" name="No-Show ID"/>
    <tableColumn id="3" name="Attempt Date"/>
    <tableColumn id="4" name="Contact Method"/>
    <tableColumn id="5" name="Staff Member"/>
    <tableColumn id="6" name="Attempt Result"/>
    <tableColumn id="7" name="Next Follow-Up Date"/>
    <tableColumn id="8" name="Attempt Notes"/>
    <tableColumn id="9" name="Data Quality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8" customHeight="1">
      <c r="A1" s="1" t="inlineStr">
        <is>
          <t>No-Show Follow-Up Dashboard</t>
        </is>
      </c>
    </row>
    <row r="2">
      <c r="A2" s="2" t="inlineStr">
        <is>
          <t>Operational follow-up status by case</t>
        </is>
      </c>
    </row>
    <row r="3" ht="30" customHeight="1">
      <c r="A3" s="3" t="inlineStr">
        <is>
          <t>As of Date</t>
        </is>
      </c>
      <c r="B3" s="30" t="n">
        <v>46272</v>
      </c>
      <c r="D3" s="5" t="inlineStr">
        <is>
          <t>Update the As of Date to review workload for a different day.</t>
        </is>
      </c>
    </row>
    <row r="4"/>
    <row r="5">
      <c r="A5" s="6" t="inlineStr">
        <is>
          <t>Total No-Shows</t>
        </is>
      </c>
      <c r="C5" s="6" t="inlineStr">
        <is>
          <t>Open Cases</t>
        </is>
      </c>
      <c r="E5" s="6" t="inlineStr">
        <is>
          <t>Needs Attention</t>
        </is>
      </c>
      <c r="G5" s="6" t="inlineStr">
        <is>
          <t>Overdue Follow-Ups</t>
        </is>
      </c>
    </row>
    <row r="6">
      <c r="A6" s="7">
        <f>COUNTIF('No-Show Cases'!$A$6:$A$205,"&lt;&gt;")</f>
        <v/>
      </c>
      <c r="C6" s="7">
        <f>COUNTIF('No-Show Cases'!$A$6:$A$205,"&lt;&gt;")-COUNTIF('No-Show Cases'!$O$6:$O$205,"Closed*")</f>
        <v/>
      </c>
      <c r="E6" s="7">
        <f>COUNTIF('No-Show Cases'!$U$6:$U$205,"&lt;&gt;")</f>
        <v/>
      </c>
      <c r="G6" s="7">
        <f>COUNTIF('No-Show Cases'!$U$6:$U$205,"*overdue*")</f>
        <v/>
      </c>
    </row>
    <row r="7"/>
    <row r="8">
      <c r="A8" s="6" t="inlineStr">
        <is>
          <t>Rescheduled</t>
        </is>
      </c>
      <c r="C8" s="6" t="inlineStr">
        <is>
          <t>Closed – Unable to Reach</t>
        </is>
      </c>
      <c r="E8" s="6" t="inlineStr">
        <is>
          <t>First Follow-Up Completed</t>
        </is>
      </c>
      <c r="G8" s="6" t="inlineStr">
        <is>
          <t>On-Time First Follow-Up Rate</t>
        </is>
      </c>
    </row>
    <row r="9">
      <c r="A9" s="7">
        <f>COUNTIF('No-Show Cases'!$O$6:$O$205,"Rescheduled")</f>
        <v/>
      </c>
      <c r="C9" s="7">
        <f>COUNTIF('No-Show Cases'!$O$6:$O$205,"Closed - Unable to Reach")</f>
        <v/>
      </c>
      <c r="E9" s="7">
        <f>COUNTIF('No-Show Cases'!$K$6:$K$205,"&gt;0")</f>
        <v/>
      </c>
      <c r="G9" s="31">
        <f>IFERROR(SUMPRODUCT(--('No-Show Cases'!$L$6:$L$205&lt;&gt;""),--('No-Show Cases'!$L$6:$L$205&lt;='No-Show Cases'!$J$6:$J$205))/COUNTIF('No-Show Cases'!$L$6:$L$205,"&lt;&gt;"),0)</f>
        <v/>
      </c>
    </row>
    <row r="10"/>
    <row r="11"/>
    <row r="12">
      <c r="A12" s="9" t="inlineStr">
        <is>
          <t>Case Status</t>
        </is>
      </c>
      <c r="B12" s="9" t="inlineStr">
        <is>
          <t>Case Count</t>
        </is>
      </c>
    </row>
    <row r="13">
      <c r="A13" s="10" t="inlineStr">
        <is>
          <t>New</t>
        </is>
      </c>
      <c r="B13" s="10">
        <f>COUNTIF('No-Show Cases'!$O$6:$O$205,A13)</f>
        <v/>
      </c>
    </row>
    <row r="14">
      <c r="A14" s="11" t="inlineStr">
        <is>
          <t>Follow-Up In Progress</t>
        </is>
      </c>
      <c r="B14" s="11">
        <f>COUNTIF('No-Show Cases'!$O$6:$O$205,A14)</f>
        <v/>
      </c>
    </row>
    <row r="15">
      <c r="A15" s="10" t="inlineStr">
        <is>
          <t>Awaiting Learner Response</t>
        </is>
      </c>
      <c r="B15" s="10">
        <f>COUNTIF('No-Show Cases'!$O$6:$O$205,A15)</f>
        <v/>
      </c>
    </row>
    <row r="16">
      <c r="A16" s="11" t="inlineStr">
        <is>
          <t>Rescheduled</t>
        </is>
      </c>
      <c r="B16" s="11">
        <f>COUNTIF('No-Show Cases'!$O$6:$O$205,A16)</f>
        <v/>
      </c>
    </row>
    <row r="17">
      <c r="A17" s="10" t="inlineStr">
        <is>
          <t>Closed - Reached</t>
        </is>
      </c>
      <c r="B17" s="10">
        <f>COUNTIF('No-Show Cases'!$O$6:$O$205,A17)</f>
        <v/>
      </c>
    </row>
    <row r="18">
      <c r="A18" s="11" t="inlineStr">
        <is>
          <t>Closed - Unable to Reach</t>
        </is>
      </c>
      <c r="B18" s="11">
        <f>COUNTIF('No-Show Cases'!$O$6:$O$205,A18)</f>
        <v/>
      </c>
    </row>
    <row r="19">
      <c r="A19" s="10" t="inlineStr">
        <is>
          <t>Closed - No Action Needed</t>
        </is>
      </c>
      <c r="B19" s="10">
        <f>COUNTIF('No-Show Cases'!$O$6:$O$205,A19)</f>
        <v/>
      </c>
    </row>
    <row r="20"/>
    <row r="21"/>
    <row r="22"/>
    <row r="23">
      <c r="A23" s="9" t="inlineStr">
        <is>
          <t>Program</t>
        </is>
      </c>
      <c r="B23" s="9" t="inlineStr">
        <is>
          <t>Total Cases</t>
        </is>
      </c>
      <c r="C23" s="9" t="inlineStr">
        <is>
          <t>Open Cases</t>
        </is>
      </c>
    </row>
    <row r="24">
      <c r="A24" s="11" t="inlineStr">
        <is>
          <t>Medical Office Basics</t>
        </is>
      </c>
      <c r="B24" s="11">
        <f>COUNTIF('No-Show Cases'!$D$6:$D$205,A24)</f>
        <v/>
      </c>
      <c r="C24" s="11">
        <f>COUNTIFS('No-Show Cases'!$D$6:$D$205,A24,'No-Show Cases'!$A$6:$A$205,"&lt;&gt;")-COUNTIFS('No-Show Cases'!$D$6:$D$205,A24,'No-Show Cases'!$O$6:$O$205,"Closed*")</f>
        <v/>
      </c>
    </row>
    <row r="25">
      <c r="A25" s="10" t="inlineStr">
        <is>
          <t>Workplace Communication</t>
        </is>
      </c>
      <c r="B25" s="10">
        <f>COUNTIF('No-Show Cases'!$D$6:$D$205,A25)</f>
        <v/>
      </c>
      <c r="C25" s="10">
        <f>COUNTIFS('No-Show Cases'!$D$6:$D$205,A25,'No-Show Cases'!$A$6:$A$205,"&lt;&gt;")-COUNTIFS('No-Show Cases'!$D$6:$D$205,A25,'No-Show Cases'!$O$6:$O$205,"Closed*")</f>
        <v/>
      </c>
    </row>
    <row r="26">
      <c r="A26" s="11" t="inlineStr">
        <is>
          <t>Digital Skills Foundations</t>
        </is>
      </c>
      <c r="B26" s="11">
        <f>COUNTIF('No-Show Cases'!$D$6:$D$205,A26)</f>
        <v/>
      </c>
      <c r="C26" s="11">
        <f>COUNTIFS('No-Show Cases'!$D$6:$D$205,A26,'No-Show Cases'!$A$6:$A$205,"&lt;&gt;")-COUNTIFS('No-Show Cases'!$D$6:$D$205,A26,'No-Show Cases'!$O$6:$O$205,"Closed*")</f>
        <v/>
      </c>
    </row>
    <row r="27">
      <c r="A27" s="10" t="inlineStr">
        <is>
          <t>Customer Service Essentials</t>
        </is>
      </c>
      <c r="B27" s="10">
        <f>COUNTIF('No-Show Cases'!$D$6:$D$205,A27)</f>
        <v/>
      </c>
      <c r="C27" s="10">
        <f>COUNTIFS('No-Show Cases'!$D$6:$D$205,A27,'No-Show Cases'!$A$6:$A$205,"&lt;&gt;")-COUNTIFS('No-Show Cases'!$D$6:$D$205,A27,'No-Show Cases'!$O$6:$O$205,"Closed*")</f>
        <v/>
      </c>
    </row>
    <row r="28">
      <c r="A28" s="11" t="inlineStr">
        <is>
          <t>Career Readiness</t>
        </is>
      </c>
      <c r="B28" s="11">
        <f>COUNTIF('No-Show Cases'!$D$6:$D$205,A28)</f>
        <v/>
      </c>
      <c r="C28" s="11">
        <f>COUNTIFS('No-Show Cases'!$D$6:$D$205,A28,'No-Show Cases'!$A$6:$A$205,"&lt;&gt;")-COUNTIFS('No-Show Cases'!$D$6:$D$205,A28,'No-Show Cases'!$O$6:$O$205,"Closed*")</f>
        <v/>
      </c>
    </row>
    <row r="29">
      <c r="A29" s="10" t="inlineStr">
        <is>
          <t>Supervisory Skills</t>
        </is>
      </c>
      <c r="B29" s="10">
        <f>COUNTIF('No-Show Cases'!$D$6:$D$205,A29)</f>
        <v/>
      </c>
      <c r="C29" s="10">
        <f>COUNTIFS('No-Show Cases'!$D$6:$D$205,A29,'No-Show Cases'!$A$6:$A$205,"&lt;&gt;")-COUNTIFS('No-Show Cases'!$D$6:$D$205,A29,'No-Show Cases'!$O$6:$O$205,"Closed*")</f>
        <v/>
      </c>
    </row>
    <row r="30">
      <c r="A30" s="11" t="inlineStr">
        <is>
          <t>New Employee Orientation</t>
        </is>
      </c>
      <c r="B30" s="11">
        <f>COUNTIF('No-Show Cases'!$D$6:$D$205,A30)</f>
        <v/>
      </c>
      <c r="C30" s="11">
        <f>COUNTIFS('No-Show Cases'!$D$6:$D$205,A30,'No-Show Cases'!$A$6:$A$205,"&lt;&gt;")-COUNTIFS('No-Show Cases'!$D$6:$D$205,A30,'No-Show Cases'!$O$6:$O$205,"Closed*")</f>
        <v/>
      </c>
    </row>
    <row r="31">
      <c r="C31">
        <f>""</f>
        <v/>
      </c>
    </row>
    <row r="32">
      <c r="C32">
        <f>""</f>
        <v/>
      </c>
    </row>
    <row r="33">
      <c r="A33" s="12" t="inlineStr">
        <is>
          <t>Cases with Data Quality Issues</t>
        </is>
      </c>
      <c r="B33" s="10">
        <f>COUNTIF('No-Show Cases'!$V$6:$V$205,"&lt;&gt;")</f>
        <v/>
      </c>
      <c r="C33">
        <f>""</f>
        <v/>
      </c>
    </row>
    <row r="34">
      <c r="A34" s="13" t="inlineStr">
        <is>
          <t>Log Entries with Data Quality Issues</t>
        </is>
      </c>
      <c r="B34" s="11">
        <f>COUNTIF('Follow-Up Log'!$I$6:$I$405,"&lt;&gt;")</f>
        <v/>
      </c>
      <c r="C34">
        <f>""</f>
        <v/>
      </c>
    </row>
    <row r="35">
      <c r="A35" s="12" t="inlineStr">
        <is>
          <t>Open Cases with No Attempts</t>
        </is>
      </c>
      <c r="B35" s="10">
        <f>COUNTIFS('No-Show Cases'!$A$6:$A$205,"&lt;&gt;",'No-Show Cases'!$K$6:$K$205,0)-COUNTIFS('No-Show Cases'!$O$6:$O$205,"Closed*",'No-Show Cases'!$K$6:$K$205,0)</f>
        <v/>
      </c>
      <c r="C35">
        <f>""</f>
        <v/>
      </c>
    </row>
    <row r="36">
      <c r="A36" s="13" t="inlineStr">
        <is>
          <t>Open Cases Without a Next Follow-Up</t>
        </is>
      </c>
      <c r="B36" s="11">
        <f>COUNTIFS('No-Show Cases'!$A$6:$A$205,"&lt;&gt;",'No-Show Cases'!$K$6:$K$205,"&gt;0",'No-Show Cases'!$N$6:$N$205,"")-COUNTIFS('No-Show Cases'!$O$6:$O$205,"Closed*",'No-Show Cases'!$K$6:$K$205,"&gt;0",'No-Show Cases'!$N$6:$N$205,"")</f>
        <v/>
      </c>
      <c r="C36">
        <f>""</f>
        <v/>
      </c>
    </row>
    <row r="37">
      <c r="B37">
        <f>""</f>
        <v/>
      </c>
      <c r="C37">
        <f>""</f>
        <v/>
      </c>
    </row>
    <row r="38">
      <c r="B38">
        <f>""</f>
        <v/>
      </c>
      <c r="C38">
        <f>""</f>
        <v/>
      </c>
    </row>
    <row r="39">
      <c r="B39">
        <f>""</f>
        <v/>
      </c>
      <c r="C39">
        <f>""</f>
        <v/>
      </c>
    </row>
    <row r="40">
      <c r="B40">
        <f>""</f>
        <v/>
      </c>
      <c r="C40">
        <f>""</f>
        <v/>
      </c>
    </row>
    <row r="41">
      <c r="B41">
        <f>""</f>
        <v/>
      </c>
      <c r="C41">
        <f>""</f>
        <v/>
      </c>
    </row>
    <row r="42">
      <c r="B42">
        <f>""</f>
        <v/>
      </c>
      <c r="C42">
        <f>""</f>
        <v/>
      </c>
    </row>
    <row r="43">
      <c r="B43">
        <f>""</f>
        <v/>
      </c>
      <c r="C43">
        <f>""</f>
        <v/>
      </c>
    </row>
    <row r="44">
      <c r="B44">
        <f>""</f>
        <v/>
      </c>
      <c r="C44">
        <f>""</f>
        <v/>
      </c>
    </row>
    <row r="45">
      <c r="B45">
        <f>""</f>
        <v/>
      </c>
      <c r="C45">
        <f>""</f>
        <v/>
      </c>
    </row>
    <row r="46">
      <c r="B46">
        <f>""</f>
        <v/>
      </c>
      <c r="C46">
        <f>""</f>
        <v/>
      </c>
    </row>
    <row r="47">
      <c r="B47">
        <f>""</f>
        <v/>
      </c>
      <c r="C47">
        <f>""</f>
        <v/>
      </c>
    </row>
    <row r="48">
      <c r="B48">
        <f>""</f>
        <v/>
      </c>
      <c r="C48">
        <f>""</f>
        <v/>
      </c>
    </row>
    <row r="49">
      <c r="B49">
        <f>""</f>
        <v/>
      </c>
      <c r="C49">
        <f>""</f>
        <v/>
      </c>
    </row>
    <row r="50">
      <c r="B50">
        <f>""</f>
        <v/>
      </c>
      <c r="C50">
        <f>""</f>
        <v/>
      </c>
    </row>
    <row r="51">
      <c r="B51">
        <f>""</f>
        <v/>
      </c>
      <c r="C51">
        <f>""</f>
        <v/>
      </c>
    </row>
    <row r="52">
      <c r="B52">
        <f>""</f>
        <v/>
      </c>
      <c r="C52">
        <f>""</f>
        <v/>
      </c>
    </row>
    <row r="53">
      <c r="B53">
        <f>""</f>
        <v/>
      </c>
      <c r="C53">
        <f>""</f>
        <v/>
      </c>
    </row>
    <row r="54">
      <c r="B54">
        <f>""</f>
        <v/>
      </c>
      <c r="C54">
        <f>""</f>
        <v/>
      </c>
    </row>
    <row r="55">
      <c r="B55">
        <f>""</f>
        <v/>
      </c>
      <c r="C55">
        <f>""</f>
        <v/>
      </c>
    </row>
    <row r="56">
      <c r="B56">
        <f>""</f>
        <v/>
      </c>
      <c r="C56">
        <f>""</f>
        <v/>
      </c>
    </row>
    <row r="57">
      <c r="B57">
        <f>""</f>
        <v/>
      </c>
      <c r="C57">
        <f>""</f>
        <v/>
      </c>
    </row>
    <row r="58">
      <c r="B58">
        <f>""</f>
        <v/>
      </c>
      <c r="C58">
        <f>""</f>
        <v/>
      </c>
    </row>
    <row r="59">
      <c r="B59">
        <f>""</f>
        <v/>
      </c>
      <c r="C59">
        <f>""</f>
        <v/>
      </c>
    </row>
    <row r="60">
      <c r="B60">
        <f>""</f>
        <v/>
      </c>
      <c r="C60">
        <f>""</f>
        <v/>
      </c>
    </row>
    <row r="61">
      <c r="B61">
        <f>""</f>
        <v/>
      </c>
      <c r="C61">
        <f>""</f>
        <v/>
      </c>
    </row>
    <row r="62">
      <c r="B62">
        <f>""</f>
        <v/>
      </c>
      <c r="C62">
        <f>""</f>
        <v/>
      </c>
    </row>
    <row r="63">
      <c r="B63">
        <f>""</f>
        <v/>
      </c>
      <c r="C63">
        <f>""</f>
        <v/>
      </c>
    </row>
    <row r="64">
      <c r="B64">
        <f>""</f>
        <v/>
      </c>
      <c r="C64">
        <f>""</f>
        <v/>
      </c>
    </row>
    <row r="65">
      <c r="B65">
        <f>""</f>
        <v/>
      </c>
      <c r="C65">
        <f>""</f>
        <v/>
      </c>
    </row>
    <row r="66">
      <c r="B66">
        <f>""</f>
        <v/>
      </c>
      <c r="C66">
        <f>""</f>
        <v/>
      </c>
    </row>
    <row r="67">
      <c r="B67">
        <f>""</f>
        <v/>
      </c>
      <c r="C67">
        <f>""</f>
        <v/>
      </c>
    </row>
    <row r="68">
      <c r="B68">
        <f>""</f>
        <v/>
      </c>
      <c r="C68">
        <f>""</f>
        <v/>
      </c>
    </row>
    <row r="69">
      <c r="B69">
        <f>""</f>
        <v/>
      </c>
      <c r="C69">
        <f>""</f>
        <v/>
      </c>
    </row>
    <row r="70">
      <c r="B70">
        <f>""</f>
        <v/>
      </c>
      <c r="C70">
        <f>""</f>
        <v/>
      </c>
    </row>
    <row r="71">
      <c r="B71">
        <f>""</f>
        <v/>
      </c>
      <c r="C71">
        <f>""</f>
        <v/>
      </c>
    </row>
    <row r="72">
      <c r="B72">
        <f>""</f>
        <v/>
      </c>
      <c r="C72">
        <f>""</f>
        <v/>
      </c>
    </row>
    <row r="73">
      <c r="B73">
        <f>""</f>
        <v/>
      </c>
      <c r="C73">
        <f>""</f>
        <v/>
      </c>
    </row>
    <row r="74">
      <c r="B74">
        <f>""</f>
        <v/>
      </c>
      <c r="C74">
        <f>""</f>
        <v/>
      </c>
    </row>
    <row r="75">
      <c r="B75">
        <f>""</f>
        <v/>
      </c>
      <c r="C75">
        <f>""</f>
        <v/>
      </c>
    </row>
    <row r="76">
      <c r="B76">
        <f>""</f>
        <v/>
      </c>
      <c r="C76">
        <f>""</f>
        <v/>
      </c>
    </row>
    <row r="77">
      <c r="B77">
        <f>""</f>
        <v/>
      </c>
      <c r="C77">
        <f>""</f>
        <v/>
      </c>
    </row>
    <row r="78">
      <c r="B78">
        <f>""</f>
        <v/>
      </c>
      <c r="C78">
        <f>""</f>
        <v/>
      </c>
    </row>
    <row r="79">
      <c r="B79">
        <f>""</f>
        <v/>
      </c>
      <c r="C79">
        <f>""</f>
        <v/>
      </c>
    </row>
    <row r="80">
      <c r="B80">
        <f>""</f>
        <v/>
      </c>
      <c r="C80">
        <f>""</f>
        <v/>
      </c>
    </row>
    <row r="81">
      <c r="B81">
        <f>""</f>
        <v/>
      </c>
      <c r="C81">
        <f>""</f>
        <v/>
      </c>
    </row>
    <row r="82">
      <c r="B82">
        <f>""</f>
        <v/>
      </c>
      <c r="C82">
        <f>""</f>
        <v/>
      </c>
    </row>
    <row r="83">
      <c r="B83">
        <f>""</f>
        <v/>
      </c>
      <c r="C83">
        <f>""</f>
        <v/>
      </c>
    </row>
    <row r="84">
      <c r="B84">
        <f>""</f>
        <v/>
      </c>
      <c r="C84">
        <f>""</f>
        <v/>
      </c>
    </row>
    <row r="85">
      <c r="B85">
        <f>""</f>
        <v/>
      </c>
      <c r="C85">
        <f>""</f>
        <v/>
      </c>
    </row>
    <row r="86">
      <c r="B86">
        <f>""</f>
        <v/>
      </c>
      <c r="C86">
        <f>""</f>
        <v/>
      </c>
    </row>
    <row r="87">
      <c r="B87">
        <f>""</f>
        <v/>
      </c>
      <c r="C87">
        <f>""</f>
        <v/>
      </c>
    </row>
    <row r="88">
      <c r="B88">
        <f>""</f>
        <v/>
      </c>
      <c r="C88">
        <f>""</f>
        <v/>
      </c>
    </row>
    <row r="89">
      <c r="B89">
        <f>""</f>
        <v/>
      </c>
      <c r="C89">
        <f>""</f>
        <v/>
      </c>
    </row>
    <row r="90">
      <c r="B90">
        <f>""</f>
        <v/>
      </c>
      <c r="C90">
        <f>""</f>
        <v/>
      </c>
    </row>
    <row r="91">
      <c r="B91">
        <f>""</f>
        <v/>
      </c>
      <c r="C91">
        <f>""</f>
        <v/>
      </c>
    </row>
    <row r="92">
      <c r="B92">
        <f>""</f>
        <v/>
      </c>
      <c r="C92">
        <f>""</f>
        <v/>
      </c>
    </row>
    <row r="93">
      <c r="B93">
        <f>""</f>
        <v/>
      </c>
      <c r="C93">
        <f>""</f>
        <v/>
      </c>
    </row>
    <row r="94">
      <c r="B94">
        <f>""</f>
        <v/>
      </c>
      <c r="C94">
        <f>""</f>
        <v/>
      </c>
    </row>
    <row r="95">
      <c r="B95">
        <f>""</f>
        <v/>
      </c>
      <c r="C95">
        <f>""</f>
        <v/>
      </c>
    </row>
    <row r="96">
      <c r="B96">
        <f>""</f>
        <v/>
      </c>
      <c r="C96">
        <f>""</f>
        <v/>
      </c>
    </row>
    <row r="97">
      <c r="B97">
        <f>""</f>
        <v/>
      </c>
      <c r="C97">
        <f>""</f>
        <v/>
      </c>
    </row>
    <row r="98">
      <c r="B98">
        <f>""</f>
        <v/>
      </c>
      <c r="C98">
        <f>""</f>
        <v/>
      </c>
    </row>
    <row r="99">
      <c r="B99">
        <f>""</f>
        <v/>
      </c>
      <c r="C99">
        <f>""</f>
        <v/>
      </c>
    </row>
    <row r="100">
      <c r="B100">
        <f>""</f>
        <v/>
      </c>
      <c r="C100">
        <f>""</f>
        <v/>
      </c>
    </row>
    <row r="101">
      <c r="B101">
        <f>""</f>
        <v/>
      </c>
      <c r="C101">
        <f>""</f>
        <v/>
      </c>
    </row>
  </sheetData>
  <mergeCells count="1">
    <mergeCell ref="A1:H1"/>
  </mergeCells>
  <conditionalFormatting sqref="B33:B34">
    <cfRule type="cellIs" priority="1" operator="greaterThan" dxfId="0">
      <formula>0</formula>
    </cfRule>
  </conditionalFormatting>
  <conditionalFormatting sqref="B35:B36">
    <cfRule type="cellIs" priority="2" operator="greaterThan" dxfId="1">
      <formula>0</formula>
    </cfRule>
  </conditionalFormatting>
  <dataValidations count="1">
    <dataValidation sqref="B3" showDropDown="0" showInputMessage="0" showErrorMessage="0" allowBlank="0" errorTitle="Invalid date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28" customWidth="1" min="4" max="4"/>
    <col width="16" customWidth="1" min="5" max="5"/>
    <col width="23" customWidth="1" min="6" max="6"/>
    <col width="17" customWidth="1" min="7" max="7"/>
    <col width="18" customWidth="1" min="8" max="8"/>
    <col width="23" customWidth="1" min="9" max="9"/>
    <col width="18" customWidth="1" min="10" max="10"/>
    <col width="13" customWidth="1" min="11" max="11"/>
    <col width="17" customWidth="1" min="12" max="12"/>
    <col width="17" customWidth="1" min="13" max="13"/>
    <col width="18" customWidth="1" min="14" max="14"/>
    <col width="27" customWidth="1" min="15" max="15"/>
    <col width="27" customWidth="1" min="16" max="16"/>
    <col width="22" customWidth="1" min="17" max="17"/>
    <col width="15" customWidth="1" min="18" max="18"/>
    <col width="42" customWidth="1" min="19" max="19"/>
    <col width="12" customWidth="1" min="20" max="20"/>
    <col width="28" customWidth="1" min="21" max="21"/>
    <col width="34" customWidth="1" min="22" max="22"/>
  </cols>
  <sheetData>
    <row r="1" ht="28" customHeight="1">
      <c r="A1" s="1" t="inlineStr">
        <is>
          <t>No-Show Cases</t>
        </is>
      </c>
    </row>
    <row r="2" ht="28" customHeight="1">
      <c r="A2" s="2" t="inlineStr">
        <is>
          <t>Enter one row for each missed session. Record individual contact attempts on the Follow-Up Log sheet.</t>
        </is>
      </c>
    </row>
    <row r="5" ht="42" customHeight="1">
      <c r="A5" s="14" t="inlineStr">
        <is>
          <t>No-Show ID</t>
        </is>
      </c>
      <c r="B5" s="14" t="inlineStr">
        <is>
          <t>Learner ID</t>
        </is>
      </c>
      <c r="C5" s="14" t="inlineStr">
        <is>
          <t>Learner Display Name</t>
        </is>
      </c>
      <c r="D5" s="14" t="inlineStr">
        <is>
          <t>Program</t>
        </is>
      </c>
      <c r="E5" s="14" t="inlineStr">
        <is>
          <t>Missed Session Date</t>
        </is>
      </c>
      <c r="F5" s="14" t="inlineStr">
        <is>
          <t>Session Type</t>
        </is>
      </c>
      <c r="G5" s="14" t="inlineStr">
        <is>
          <t>Delivery Format</t>
        </is>
      </c>
      <c r="H5" s="14" t="inlineStr">
        <is>
          <t>Assigned To</t>
        </is>
      </c>
      <c r="I5" s="14" t="inlineStr">
        <is>
          <t>Preferred Contact Method</t>
        </is>
      </c>
      <c r="J5" s="14" t="inlineStr">
        <is>
          <t>First Follow-Up Due</t>
        </is>
      </c>
      <c r="K5" s="14" t="inlineStr">
        <is>
          <t>Attempt Count</t>
        </is>
      </c>
      <c r="L5" s="14" t="inlineStr">
        <is>
          <t>First Attempt Date</t>
        </is>
      </c>
      <c r="M5" s="14" t="inlineStr">
        <is>
          <t>Last Attempt Date</t>
        </is>
      </c>
      <c r="N5" s="14" t="inlineStr">
        <is>
          <t>Next Follow-Up Date</t>
        </is>
      </c>
      <c r="O5" s="14" t="inlineStr">
        <is>
          <t>Status</t>
        </is>
      </c>
      <c r="P5" s="14" t="inlineStr">
        <is>
          <t>Outcome</t>
        </is>
      </c>
      <c r="Q5" s="14" t="inlineStr">
        <is>
          <t>Rescheduled Session Date</t>
        </is>
      </c>
      <c r="R5" s="14" t="inlineStr">
        <is>
          <t>Closed Date</t>
        </is>
      </c>
      <c r="S5" s="14" t="inlineStr">
        <is>
          <t>Case Notes</t>
        </is>
      </c>
      <c r="T5" s="14" t="inlineStr">
        <is>
          <t>Days Open</t>
        </is>
      </c>
      <c r="U5" s="14" t="inlineStr">
        <is>
          <t>Follow-Up Alert</t>
        </is>
      </c>
      <c r="V5" s="14" t="inlineStr">
        <is>
          <t>Data Quality Check</t>
        </is>
      </c>
    </row>
    <row r="6">
      <c r="A6" s="15" t="inlineStr">
        <is>
          <t>NS-26001</t>
        </is>
      </c>
      <c r="B6" s="15" t="inlineStr">
        <is>
          <t>LRN-1042</t>
        </is>
      </c>
      <c r="C6" s="16" t="inlineStr">
        <is>
          <t>Maya Benton</t>
        </is>
      </c>
      <c r="D6" s="15" t="inlineStr">
        <is>
          <t>Medical Office Basics</t>
        </is>
      </c>
      <c r="E6" s="32" t="n">
        <v>46265</v>
      </c>
      <c r="F6" s="15" t="inlineStr">
        <is>
          <t>Workshop</t>
        </is>
      </c>
      <c r="G6" s="15" t="inlineStr">
        <is>
          <t>In Person</t>
        </is>
      </c>
      <c r="H6" s="15" t="inlineStr">
        <is>
          <t>Jordan Lee</t>
        </is>
      </c>
      <c r="I6" s="15" t="inlineStr">
        <is>
          <t>Email</t>
        </is>
      </c>
      <c r="J6" s="33">
        <f>IF(E6="","",WORKDAY(E6,'Lists &amp; Settings'!$B$3))</f>
        <v/>
      </c>
      <c r="K6" s="19">
        <f>IF(A6="","",COUNTIF('Follow-Up Log'!$B$6:$B$405,A6))</f>
        <v/>
      </c>
      <c r="L6" s="33">
        <f>IF(A6="","",IF(K6=0,"",IFERROR(MINIFS('Follow-Up Log'!$C$6:$C$405,'Follow-Up Log'!$B$6:$B$405,A6),"")))</f>
        <v/>
      </c>
      <c r="M6" s="33">
        <f>IF(A6="","",IF(K6=0,"",IFERROR(MAXIFS('Follow-Up Log'!$C$6:$C$405,'Follow-Up Log'!$B$6:$B$405,A6),"")))</f>
        <v/>
      </c>
      <c r="N6" s="32" t="n"/>
      <c r="O6" s="15" t="inlineStr">
        <is>
          <t>Closed - Reached</t>
        </is>
      </c>
      <c r="P6" s="15" t="inlineStr">
        <is>
          <t>Rescheduled</t>
        </is>
      </c>
      <c r="Q6" s="32" t="n">
        <v>46279</v>
      </c>
      <c r="R6" s="32" t="n">
        <v>46266</v>
      </c>
      <c r="S6" s="16" t="inlineStr">
        <is>
          <t>Learner selected a later workshop.</t>
        </is>
      </c>
      <c r="T6" s="19">
        <f>IF(E6="","",IF(LEFT(O6,6)="Closed",IF(R6="","",MAX(0,R6-E6)),MAX(0,Dashboard!$B$3-E6)))</f>
        <v/>
      </c>
      <c r="U6" s="20">
        <f>IF(A6="","",IF(OR(B6="",C6="",D6="",E6="",F6="",G6="",H6="",O6=""),"Missing required fields",IF(AND(O6="Rescheduled",Q6=""),"Rescheduled date missing",IF(AND(LEFT(O6,6)="Closed",P6=""),"Closed outcome missing",IF(AND(LEFT(O6,6)="Closed",R6=""),"Closed date missing",IF(AND(LEFT(O6,6)&lt;&gt;"Closed",K6=0,J6&lt;Dashboard!$B$3),"First follow-up overdue",IF(AND(LEFT(O6,6)&lt;&gt;"Closed",K6=0,J6=Dashboard!$B$3),"First follow-up due today",IF(AND(LEFT(O6,6)&lt;&gt;"Closed",N6&lt;&gt;"",N6&lt;Dashboard!$B$3),"Next follow-up overdue",IF(AND(LEFT(O6,6)&lt;&gt;"Closed",N6=Dashboard!$B$3),"Next follow-up due today",IF(AND(LEFT(O6,6)&lt;&gt;"Closed",K6&gt;0,N6="",M6&lt;=Dashboard!$B$3-'Lists &amp; Settings'!$B$4),"No next step / stale","")))))))))</f>
        <v/>
      </c>
      <c r="V6" s="20">
        <f>IF(A6="","",IF(COUNTIF($A$6:$A$205,A6)&gt;1,"Duplicate No-Show ID",IF(E6&gt;Dashboard!$B$3,"Session date is after as-of date",IF(AND(L6&lt;&gt;"",L6&lt;E6),"Attempt before missed session",IF(AND(R6&lt;&gt;"",R6&lt;E6),"Closed date before missed session",IF(AND(Q6&lt;&gt;"",Q6&lt;E6),"Rescheduled date before missed session",IF(AND(LEFT(O6,6)="Closed",N6&lt;&gt;""),"Closed case still has a next follow-up",IF(AND(O6="Rescheduled",Q6=""),"Rescheduled date is required","")))))))</f>
        <v/>
      </c>
    </row>
    <row r="7">
      <c r="A7" s="15" t="inlineStr">
        <is>
          <t>NS-26002</t>
        </is>
      </c>
      <c r="B7" s="15" t="inlineStr">
        <is>
          <t>LRN-1088</t>
        </is>
      </c>
      <c r="C7" s="16" t="inlineStr">
        <is>
          <t>Owen Hartley</t>
        </is>
      </c>
      <c r="D7" s="15" t="inlineStr">
        <is>
          <t>Workplace Communication</t>
        </is>
      </c>
      <c r="E7" s="32" t="n">
        <v>46267</v>
      </c>
      <c r="F7" s="15" t="inlineStr">
        <is>
          <t>Class Session</t>
        </is>
      </c>
      <c r="G7" s="15" t="inlineStr">
        <is>
          <t>Virtual</t>
        </is>
      </c>
      <c r="H7" s="15" t="inlineStr">
        <is>
          <t>Casey Morgan</t>
        </is>
      </c>
      <c r="I7" s="15" t="inlineStr">
        <is>
          <t>Text Message</t>
        </is>
      </c>
      <c r="J7" s="33">
        <f>IF(E7="","",WORKDAY(E7,'Lists &amp; Settings'!$B$3))</f>
        <v/>
      </c>
      <c r="K7" s="19">
        <f>IF(A7="","",COUNTIF('Follow-Up Log'!$B$6:$B$405,A7))</f>
        <v/>
      </c>
      <c r="L7" s="33">
        <f>IF(A7="","",IF(K7=0,"",IFERROR(MINIFS('Follow-Up Log'!$C$6:$C$405,'Follow-Up Log'!$B$6:$B$405,A7),"")))</f>
        <v/>
      </c>
      <c r="M7" s="33">
        <f>IF(A7="","",IF(K7=0,"",IFERROR(MAXIFS('Follow-Up Log'!$C$6:$C$405,'Follow-Up Log'!$B$6:$B$405,A7),"")))</f>
        <v/>
      </c>
      <c r="N7" s="32" t="n"/>
      <c r="O7" s="15" t="inlineStr">
        <is>
          <t>New</t>
        </is>
      </c>
      <c r="P7" s="15" t="n"/>
      <c r="Q7" s="32" t="n"/>
      <c r="R7" s="32" t="n"/>
      <c r="S7" s="16" t="inlineStr">
        <is>
          <t>Initial follow-up has not been completed.</t>
        </is>
      </c>
      <c r="T7" s="19">
        <f>IF(E7="","",IF(LEFT(O7,6)="Closed",IF(R7="","",MAX(0,R7-E7)),MAX(0,Dashboard!$B$3-E7)))</f>
        <v/>
      </c>
      <c r="U7" s="20">
        <f>IF(A7="","",IF(OR(B7="",C7="",D7="",E7="",F7="",G7="",H7="",O7=""),"Missing required fields",IF(AND(O7="Rescheduled",Q7=""),"Rescheduled date missing",IF(AND(LEFT(O7,6)="Closed",P7=""),"Closed outcome missing",IF(AND(LEFT(O7,6)="Closed",R7=""),"Closed date missing",IF(AND(LEFT(O7,6)&lt;&gt;"Closed",K7=0,J7&lt;Dashboard!$B$3),"First follow-up overdue",IF(AND(LEFT(O7,6)&lt;&gt;"Closed",K7=0,J7=Dashboard!$B$3),"First follow-up due today",IF(AND(LEFT(O7,6)&lt;&gt;"Closed",N7&lt;&gt;"",N7&lt;Dashboard!$B$3),"Next follow-up overdue",IF(AND(LEFT(O7,6)&lt;&gt;"Closed",N7=Dashboard!$B$3),"Next follow-up due today",IF(AND(LEFT(O7,6)&lt;&gt;"Closed",K7&gt;0,N7="",M7&lt;=Dashboard!$B$3-'Lists &amp; Settings'!$B$4),"No next step / stale","")))))))))</f>
        <v/>
      </c>
      <c r="V7" s="20">
        <f>IF(A7="","",IF(COUNTIF($A$6:$A$205,A7)&gt;1,"Duplicate No-Show ID",IF(E7&gt;Dashboard!$B$3,"Session date is after as-of date",IF(AND(L7&lt;&gt;"",L7&lt;E7),"Attempt before missed session",IF(AND(R7&lt;&gt;"",R7&lt;E7),"Closed date before missed session",IF(AND(Q7&lt;&gt;"",Q7&lt;E7),"Rescheduled date before missed session",IF(AND(LEFT(O7,6)="Closed",N7&lt;&gt;""),"Closed case still has a next follow-up",IF(AND(O7="Rescheduled",Q7=""),"Rescheduled date is required","")))))))</f>
        <v/>
      </c>
    </row>
    <row r="8">
      <c r="A8" s="15" t="inlineStr">
        <is>
          <t>NS-26003</t>
        </is>
      </c>
      <c r="B8" s="15" t="inlineStr">
        <is>
          <t>LRN-1103</t>
        </is>
      </c>
      <c r="C8" s="16" t="inlineStr">
        <is>
          <t>Priya Dalton</t>
        </is>
      </c>
      <c r="D8" s="15" t="inlineStr">
        <is>
          <t>Digital Skills Foundations</t>
        </is>
      </c>
      <c r="E8" s="32" t="n">
        <v>46268</v>
      </c>
      <c r="F8" s="15" t="inlineStr">
        <is>
          <t>Lab</t>
        </is>
      </c>
      <c r="G8" s="15" t="inlineStr">
        <is>
          <t>Hybrid</t>
        </is>
      </c>
      <c r="H8" s="15" t="inlineStr">
        <is>
          <t>Avery Brooks</t>
        </is>
      </c>
      <c r="I8" s="15" t="inlineStr">
        <is>
          <t>Phone</t>
        </is>
      </c>
      <c r="J8" s="33">
        <f>IF(E8="","",WORKDAY(E8,'Lists &amp; Settings'!$B$3))</f>
        <v/>
      </c>
      <c r="K8" s="19">
        <f>IF(A8="","",COUNTIF('Follow-Up Log'!$B$6:$B$405,A8))</f>
        <v/>
      </c>
      <c r="L8" s="33">
        <f>IF(A8="","",IF(K8=0,"",IFERROR(MINIFS('Follow-Up Log'!$C$6:$C$405,'Follow-Up Log'!$B$6:$B$405,A8),"")))</f>
        <v/>
      </c>
      <c r="M8" s="33">
        <f>IF(A8="","",IF(K8=0,"",IFERROR(MAXIFS('Follow-Up Log'!$C$6:$C$405,'Follow-Up Log'!$B$6:$B$405,A8),"")))</f>
        <v/>
      </c>
      <c r="N8" s="32" t="n">
        <v>46273</v>
      </c>
      <c r="O8" s="15" t="inlineStr">
        <is>
          <t>Awaiting Learner Response</t>
        </is>
      </c>
      <c r="P8" s="15" t="inlineStr">
        <is>
          <t>Pending</t>
        </is>
      </c>
      <c r="Q8" s="32" t="n"/>
      <c r="R8" s="32" t="n"/>
      <c r="S8" s="16" t="inlineStr">
        <is>
          <t>Message left; review after the holiday weekend.</t>
        </is>
      </c>
      <c r="T8" s="19">
        <f>IF(E8="","",IF(LEFT(O8,6)="Closed",IF(R8="","",MAX(0,R8-E8)),MAX(0,Dashboard!$B$3-E8)))</f>
        <v/>
      </c>
      <c r="U8" s="20">
        <f>IF(A8="","",IF(OR(B8="",C8="",D8="",E8="",F8="",G8="",H8="",O8=""),"Missing required fields",IF(AND(O8="Rescheduled",Q8=""),"Rescheduled date missing",IF(AND(LEFT(O8,6)="Closed",P8=""),"Closed outcome missing",IF(AND(LEFT(O8,6)="Closed",R8=""),"Closed date missing",IF(AND(LEFT(O8,6)&lt;&gt;"Closed",K8=0,J8&lt;Dashboard!$B$3),"First follow-up overdue",IF(AND(LEFT(O8,6)&lt;&gt;"Closed",K8=0,J8=Dashboard!$B$3),"First follow-up due today",IF(AND(LEFT(O8,6)&lt;&gt;"Closed",N8&lt;&gt;"",N8&lt;Dashboard!$B$3),"Next follow-up overdue",IF(AND(LEFT(O8,6)&lt;&gt;"Closed",N8=Dashboard!$B$3),"Next follow-up due today",IF(AND(LEFT(O8,6)&lt;&gt;"Closed",K8&gt;0,N8="",M8&lt;=Dashboard!$B$3-'Lists &amp; Settings'!$B$4),"No next step / stale","")))))))))</f>
        <v/>
      </c>
      <c r="V8" s="20">
        <f>IF(A8="","",IF(COUNTIF($A$6:$A$205,A8)&gt;1,"Duplicate No-Show ID",IF(E8&gt;Dashboard!$B$3,"Session date is after as-of date",IF(AND(L8&lt;&gt;"",L8&lt;E8),"Attempt before missed session",IF(AND(R8&lt;&gt;"",R8&lt;E8),"Closed date before missed session",IF(AND(Q8&lt;&gt;"",Q8&lt;E8),"Rescheduled date before missed session",IF(AND(LEFT(O8,6)="Closed",N8&lt;&gt;""),"Closed case still has a next follow-up",IF(AND(O8="Rescheduled",Q8=""),"Rescheduled date is required","")))))))</f>
        <v/>
      </c>
    </row>
    <row r="9">
      <c r="A9" s="15" t="inlineStr">
        <is>
          <t>NS-26004</t>
        </is>
      </c>
      <c r="B9" s="15" t="inlineStr">
        <is>
          <t>LRN-1126</t>
        </is>
      </c>
      <c r="C9" s="16" t="inlineStr">
        <is>
          <t>Elias Monroe</t>
        </is>
      </c>
      <c r="D9" s="15" t="inlineStr">
        <is>
          <t>Customer Service Essentials</t>
        </is>
      </c>
      <c r="E9" s="32" t="n">
        <v>46269</v>
      </c>
      <c r="F9" s="15" t="inlineStr">
        <is>
          <t>Class Session</t>
        </is>
      </c>
      <c r="G9" s="15" t="inlineStr">
        <is>
          <t>In Person</t>
        </is>
      </c>
      <c r="H9" s="15" t="inlineStr">
        <is>
          <t>Riley Chen</t>
        </is>
      </c>
      <c r="I9" s="15" t="inlineStr">
        <is>
          <t>Email</t>
        </is>
      </c>
      <c r="J9" s="33">
        <f>IF(E9="","",WORKDAY(E9,'Lists &amp; Settings'!$B$3))</f>
        <v/>
      </c>
      <c r="K9" s="19">
        <f>IF(A9="","",COUNTIF('Follow-Up Log'!$B$6:$B$405,A9))</f>
        <v/>
      </c>
      <c r="L9" s="33">
        <f>IF(A9="","",IF(K9=0,"",IFERROR(MINIFS('Follow-Up Log'!$C$6:$C$405,'Follow-Up Log'!$B$6:$B$405,A9),"")))</f>
        <v/>
      </c>
      <c r="M9" s="33">
        <f>IF(A9="","",IF(K9=0,"",IFERROR(MAXIFS('Follow-Up Log'!$C$6:$C$405,'Follow-Up Log'!$B$6:$B$405,A9),"")))</f>
        <v/>
      </c>
      <c r="N9" s="32" t="n"/>
      <c r="O9" s="15" t="inlineStr">
        <is>
          <t>New</t>
        </is>
      </c>
      <c r="P9" s="15" t="n"/>
      <c r="Q9" s="32" t="n"/>
      <c r="R9" s="32" t="n"/>
      <c r="S9" s="16" t="n"/>
      <c r="T9" s="19">
        <f>IF(E9="","",IF(LEFT(O9,6)="Closed",IF(R9="","",MAX(0,R9-E9)),MAX(0,Dashboard!$B$3-E9)))</f>
        <v/>
      </c>
      <c r="U9" s="20">
        <f>IF(A9="","",IF(OR(B9="",C9="",D9="",E9="",F9="",G9="",H9="",O9=""),"Missing required fields",IF(AND(O9="Rescheduled",Q9=""),"Rescheduled date missing",IF(AND(LEFT(O9,6)="Closed",P9=""),"Closed outcome missing",IF(AND(LEFT(O9,6)="Closed",R9=""),"Closed date missing",IF(AND(LEFT(O9,6)&lt;&gt;"Closed",K9=0,J9&lt;Dashboard!$B$3),"First follow-up overdue",IF(AND(LEFT(O9,6)&lt;&gt;"Closed",K9=0,J9=Dashboard!$B$3),"First follow-up due today",IF(AND(LEFT(O9,6)&lt;&gt;"Closed",N9&lt;&gt;"",N9&lt;Dashboard!$B$3),"Next follow-up overdue",IF(AND(LEFT(O9,6)&lt;&gt;"Closed",N9=Dashboard!$B$3),"Next follow-up due today",IF(AND(LEFT(O9,6)&lt;&gt;"Closed",K9&gt;0,N9="",M9&lt;=Dashboard!$B$3-'Lists &amp; Settings'!$B$4),"No next step / stale","")))))))))</f>
        <v/>
      </c>
      <c r="V9" s="20">
        <f>IF(A9="","",IF(COUNTIF($A$6:$A$205,A9)&gt;1,"Duplicate No-Show ID",IF(E9&gt;Dashboard!$B$3,"Session date is after as-of date",IF(AND(L9&lt;&gt;"",L9&lt;E9),"Attempt before missed session",IF(AND(R9&lt;&gt;"",R9&lt;E9),"Closed date before missed session",IF(AND(Q9&lt;&gt;"",Q9&lt;E9),"Rescheduled date before missed session",IF(AND(LEFT(O9,6)="Closed",N9&lt;&gt;""),"Closed case still has a next follow-up",IF(AND(O9="Rescheduled",Q9=""),"Rescheduled date is required","")))))))</f>
        <v/>
      </c>
    </row>
    <row r="10">
      <c r="A10" s="15" t="inlineStr">
        <is>
          <t>NS-26005</t>
        </is>
      </c>
      <c r="B10" s="15" t="inlineStr">
        <is>
          <t>LRN-1131</t>
        </is>
      </c>
      <c r="C10" s="16" t="inlineStr">
        <is>
          <t>Tessa Vaughn</t>
        </is>
      </c>
      <c r="D10" s="15" t="inlineStr">
        <is>
          <t>Career Readiness</t>
        </is>
      </c>
      <c r="E10" s="32" t="n">
        <v>46258</v>
      </c>
      <c r="F10" s="15" t="inlineStr">
        <is>
          <t>Coaching Appointment</t>
        </is>
      </c>
      <c r="G10" s="15" t="inlineStr">
        <is>
          <t>Virtual</t>
        </is>
      </c>
      <c r="H10" s="15" t="inlineStr">
        <is>
          <t>Morgan Price</t>
        </is>
      </c>
      <c r="I10" s="15" t="inlineStr">
        <is>
          <t>Text Message</t>
        </is>
      </c>
      <c r="J10" s="33">
        <f>IF(E10="","",WORKDAY(E10,'Lists &amp; Settings'!$B$3))</f>
        <v/>
      </c>
      <c r="K10" s="19">
        <f>IF(A10="","",COUNTIF('Follow-Up Log'!$B$6:$B$405,A10))</f>
        <v/>
      </c>
      <c r="L10" s="33">
        <f>IF(A10="","",IF(K10=0,"",IFERROR(MINIFS('Follow-Up Log'!$C$6:$C$405,'Follow-Up Log'!$B$6:$B$405,A10),"")))</f>
        <v/>
      </c>
      <c r="M10" s="33">
        <f>IF(A10="","",IF(K10=0,"",IFERROR(MAXIFS('Follow-Up Log'!$C$6:$C$405,'Follow-Up Log'!$B$6:$B$405,A10),"")))</f>
        <v/>
      </c>
      <c r="N10" s="32" t="n"/>
      <c r="O10" s="15" t="inlineStr">
        <is>
          <t>Follow-Up In Progress</t>
        </is>
      </c>
      <c r="P10" s="15" t="inlineStr">
        <is>
          <t>Pending</t>
        </is>
      </c>
      <c r="Q10" s="32" t="n"/>
      <c r="R10" s="32" t="n"/>
      <c r="S10" s="16" t="inlineStr">
        <is>
          <t>Two attempts completed; next step not recorded.</t>
        </is>
      </c>
      <c r="T10" s="19">
        <f>IF(E10="","",IF(LEFT(O10,6)="Closed",IF(R10="","",MAX(0,R10-E10)),MAX(0,Dashboard!$B$3-E10)))</f>
        <v/>
      </c>
      <c r="U10" s="20">
        <f>IF(A10="","",IF(OR(B10="",C10="",D10="",E10="",F10="",G10="",H10="",O10=""),"Missing required fields",IF(AND(O10="Rescheduled",Q10=""),"Rescheduled date missing",IF(AND(LEFT(O10,6)="Closed",P10=""),"Closed outcome missing",IF(AND(LEFT(O10,6)="Closed",R10=""),"Closed date missing",IF(AND(LEFT(O10,6)&lt;&gt;"Closed",K10=0,J10&lt;Dashboard!$B$3),"First follow-up overdue",IF(AND(LEFT(O10,6)&lt;&gt;"Closed",K10=0,J10=Dashboard!$B$3),"First follow-up due today",IF(AND(LEFT(O10,6)&lt;&gt;"Closed",N10&lt;&gt;"",N10&lt;Dashboard!$B$3),"Next follow-up overdue",IF(AND(LEFT(O10,6)&lt;&gt;"Closed",N10=Dashboard!$B$3),"Next follow-up due today",IF(AND(LEFT(O10,6)&lt;&gt;"Closed",K10&gt;0,N10="",M10&lt;=Dashboard!$B$3-'Lists &amp; Settings'!$B$4),"No next step / stale","")))))))))</f>
        <v/>
      </c>
      <c r="V10" s="20">
        <f>IF(A10="","",IF(COUNTIF($A$6:$A$205,A10)&gt;1,"Duplicate No-Show ID",IF(E10&gt;Dashboard!$B$3,"Session date is after as-of date",IF(AND(L10&lt;&gt;"",L10&lt;E10),"Attempt before missed session",IF(AND(R10&lt;&gt;"",R10&lt;E10),"Closed date before missed session",IF(AND(Q10&lt;&gt;"",Q10&lt;E10),"Rescheduled date before missed session",IF(AND(LEFT(O10,6)="Closed",N10&lt;&gt;""),"Closed case still has a next follow-up",IF(AND(O10="Rescheduled",Q10=""),"Rescheduled date is required","")))))))</f>
        <v/>
      </c>
    </row>
    <row r="11">
      <c r="A11" s="15" t="inlineStr">
        <is>
          <t>NS-26006</t>
        </is>
      </c>
      <c r="B11" s="15" t="inlineStr">
        <is>
          <t>LRN-1150</t>
        </is>
      </c>
      <c r="C11" s="16" t="inlineStr">
        <is>
          <t>Nolan Pierce</t>
        </is>
      </c>
      <c r="D11" s="15" t="inlineStr">
        <is>
          <t>Supervisory Skills</t>
        </is>
      </c>
      <c r="E11" s="32" t="n">
        <v>46266</v>
      </c>
      <c r="F11" s="15" t="inlineStr">
        <is>
          <t>Workshop</t>
        </is>
      </c>
      <c r="G11" s="15" t="inlineStr">
        <is>
          <t>In Person</t>
        </is>
      </c>
      <c r="H11" s="15" t="inlineStr">
        <is>
          <t>Jordan Lee</t>
        </is>
      </c>
      <c r="I11" s="15" t="inlineStr">
        <is>
          <t>Phone</t>
        </is>
      </c>
      <c r="J11" s="33">
        <f>IF(E11="","",WORKDAY(E11,'Lists &amp; Settings'!$B$3))</f>
        <v/>
      </c>
      <c r="K11" s="19">
        <f>IF(A11="","",COUNTIF('Follow-Up Log'!$B$6:$B$405,A11))</f>
        <v/>
      </c>
      <c r="L11" s="33">
        <f>IF(A11="","",IF(K11=0,"",IFERROR(MINIFS('Follow-Up Log'!$C$6:$C$405,'Follow-Up Log'!$B$6:$B$405,A11),"")))</f>
        <v/>
      </c>
      <c r="M11" s="33">
        <f>IF(A11="","",IF(K11=0,"",IFERROR(MAXIFS('Follow-Up Log'!$C$6:$C$405,'Follow-Up Log'!$B$6:$B$405,A11),"")))</f>
        <v/>
      </c>
      <c r="N11" s="32" t="n"/>
      <c r="O11" s="15" t="inlineStr">
        <is>
          <t>Closed - Unable to Reach</t>
        </is>
      </c>
      <c r="P11" s="15" t="inlineStr">
        <is>
          <t>No Response</t>
        </is>
      </c>
      <c r="Q11" s="32" t="n"/>
      <c r="R11" s="32" t="n">
        <v>46269</v>
      </c>
      <c r="S11" s="16" t="inlineStr">
        <is>
          <t>Closed after documented attempts.</t>
        </is>
      </c>
      <c r="T11" s="19">
        <f>IF(E11="","",IF(LEFT(O11,6)="Closed",IF(R11="","",MAX(0,R11-E11)),MAX(0,Dashboard!$B$3-E11)))</f>
        <v/>
      </c>
      <c r="U11" s="20">
        <f>IF(A11="","",IF(OR(B11="",C11="",D11="",E11="",F11="",G11="",H11="",O11=""),"Missing required fields",IF(AND(O11="Rescheduled",Q11=""),"Rescheduled date missing",IF(AND(LEFT(O11,6)="Closed",P11=""),"Closed outcome missing",IF(AND(LEFT(O11,6)="Closed",R11=""),"Closed date missing",IF(AND(LEFT(O11,6)&lt;&gt;"Closed",K11=0,J11&lt;Dashboard!$B$3),"First follow-up overdue",IF(AND(LEFT(O11,6)&lt;&gt;"Closed",K11=0,J11=Dashboard!$B$3),"First follow-up due today",IF(AND(LEFT(O11,6)&lt;&gt;"Closed",N11&lt;&gt;"",N11&lt;Dashboard!$B$3),"Next follow-up overdue",IF(AND(LEFT(O11,6)&lt;&gt;"Closed",N11=Dashboard!$B$3),"Next follow-up due today",IF(AND(LEFT(O11,6)&lt;&gt;"Closed",K11&gt;0,N11="",M11&lt;=Dashboard!$B$3-'Lists &amp; Settings'!$B$4),"No next step / stale","")))))))))</f>
        <v/>
      </c>
      <c r="V11" s="20">
        <f>IF(A11="","",IF(COUNTIF($A$6:$A$205,A11)&gt;1,"Duplicate No-Show ID",IF(E11&gt;Dashboard!$B$3,"Session date is after as-of date",IF(AND(L11&lt;&gt;"",L11&lt;E11),"Attempt before missed session",IF(AND(R11&lt;&gt;"",R11&lt;E11),"Closed date before missed session",IF(AND(Q11&lt;&gt;"",Q11&lt;E11),"Rescheduled date before missed session",IF(AND(LEFT(O11,6)="Closed",N11&lt;&gt;""),"Closed case still has a next follow-up",IF(AND(O11="Rescheduled",Q11=""),"Rescheduled date is required","")))))))</f>
        <v/>
      </c>
    </row>
    <row r="12">
      <c r="A12" s="15" t="inlineStr">
        <is>
          <t>NS-26007</t>
        </is>
      </c>
      <c r="B12" s="15" t="inlineStr">
        <is>
          <t>LRN-1174</t>
        </is>
      </c>
      <c r="C12" s="16" t="inlineStr">
        <is>
          <t>Amara Wells</t>
        </is>
      </c>
      <c r="D12" s="15" t="inlineStr">
        <is>
          <t>Digital Skills Foundations</t>
        </is>
      </c>
      <c r="E12" s="32" t="n">
        <v>46270</v>
      </c>
      <c r="F12" s="15" t="inlineStr">
        <is>
          <t>Lab</t>
        </is>
      </c>
      <c r="G12" s="15" t="inlineStr">
        <is>
          <t>Virtual</t>
        </is>
      </c>
      <c r="H12" s="15" t="inlineStr">
        <is>
          <t>Casey Morgan</t>
        </is>
      </c>
      <c r="I12" s="15" t="inlineStr">
        <is>
          <t>Email</t>
        </is>
      </c>
      <c r="J12" s="33">
        <f>IF(E12="","",WORKDAY(E12,'Lists &amp; Settings'!$B$3))</f>
        <v/>
      </c>
      <c r="K12" s="19">
        <f>IF(A12="","",COUNTIF('Follow-Up Log'!$B$6:$B$405,A12))</f>
        <v/>
      </c>
      <c r="L12" s="33">
        <f>IF(A12="","",IF(K12=0,"",IFERROR(MINIFS('Follow-Up Log'!$C$6:$C$405,'Follow-Up Log'!$B$6:$B$405,A12),"")))</f>
        <v/>
      </c>
      <c r="M12" s="33">
        <f>IF(A12="","",IF(K12=0,"",IFERROR(MAXIFS('Follow-Up Log'!$C$6:$C$405,'Follow-Up Log'!$B$6:$B$405,A12),"")))</f>
        <v/>
      </c>
      <c r="N12" s="32" t="n"/>
      <c r="O12" s="15" t="inlineStr">
        <is>
          <t>New</t>
        </is>
      </c>
      <c r="P12" s="15" t="n"/>
      <c r="Q12" s="32" t="n"/>
      <c r="R12" s="32" t="n"/>
      <c r="S12" s="16" t="inlineStr">
        <is>
          <t>Weekend session no-show.</t>
        </is>
      </c>
      <c r="T12" s="19">
        <f>IF(E12="","",IF(LEFT(O12,6)="Closed",IF(R12="","",MAX(0,R12-E12)),MAX(0,Dashboard!$B$3-E12)))</f>
        <v/>
      </c>
      <c r="U12" s="20">
        <f>IF(A12="","",IF(OR(B12="",C12="",D12="",E12="",F12="",G12="",H12="",O12=""),"Missing required fields",IF(AND(O12="Rescheduled",Q12=""),"Rescheduled date missing",IF(AND(LEFT(O12,6)="Closed",P12=""),"Closed outcome missing",IF(AND(LEFT(O12,6)="Closed",R12=""),"Closed date missing",IF(AND(LEFT(O12,6)&lt;&gt;"Closed",K12=0,J12&lt;Dashboard!$B$3),"First follow-up overdue",IF(AND(LEFT(O12,6)&lt;&gt;"Closed",K12=0,J12=Dashboard!$B$3),"First follow-up due today",IF(AND(LEFT(O12,6)&lt;&gt;"Closed",N12&lt;&gt;"",N12&lt;Dashboard!$B$3),"Next follow-up overdue",IF(AND(LEFT(O12,6)&lt;&gt;"Closed",N12=Dashboard!$B$3),"Next follow-up due today",IF(AND(LEFT(O12,6)&lt;&gt;"Closed",K12&gt;0,N12="",M12&lt;=Dashboard!$B$3-'Lists &amp; Settings'!$B$4),"No next step / stale","")))))))))</f>
        <v/>
      </c>
      <c r="V12" s="20">
        <f>IF(A12="","",IF(COUNTIF($A$6:$A$205,A12)&gt;1,"Duplicate No-Show ID",IF(E12&gt;Dashboard!$B$3,"Session date is after as-of date",IF(AND(L12&lt;&gt;"",L12&lt;E12),"Attempt before missed session",IF(AND(R12&lt;&gt;"",R12&lt;E12),"Closed date before missed session",IF(AND(Q12&lt;&gt;"",Q12&lt;E12),"Rescheduled date before missed session",IF(AND(LEFT(O12,6)="Closed",N12&lt;&gt;""),"Closed case still has a next follow-up",IF(AND(O12="Rescheduled",Q12=""),"Rescheduled date is required","")))))))</f>
        <v/>
      </c>
    </row>
    <row r="13">
      <c r="A13" s="15" t="inlineStr">
        <is>
          <t>NS-26008</t>
        </is>
      </c>
      <c r="B13" s="15" t="inlineStr">
        <is>
          <t>LRN-1192</t>
        </is>
      </c>
      <c r="C13" s="16" t="inlineStr">
        <is>
          <t>Caleb Frost</t>
        </is>
      </c>
      <c r="D13" s="15" t="inlineStr">
        <is>
          <t>Workplace Communication</t>
        </is>
      </c>
      <c r="E13" s="32" t="n">
        <v>46271</v>
      </c>
      <c r="F13" s="15" t="inlineStr">
        <is>
          <t>Orientation</t>
        </is>
      </c>
      <c r="G13" s="15" t="inlineStr">
        <is>
          <t>Hybrid</t>
        </is>
      </c>
      <c r="H13" s="15" t="inlineStr">
        <is>
          <t>Avery Brooks</t>
        </is>
      </c>
      <c r="I13" s="15" t="inlineStr">
        <is>
          <t>Portal Message</t>
        </is>
      </c>
      <c r="J13" s="33">
        <f>IF(E13="","",WORKDAY(E13,'Lists &amp; Settings'!$B$3))</f>
        <v/>
      </c>
      <c r="K13" s="19">
        <f>IF(A13="","",COUNTIF('Follow-Up Log'!$B$6:$B$405,A13))</f>
        <v/>
      </c>
      <c r="L13" s="33">
        <f>IF(A13="","",IF(K13=0,"",IFERROR(MINIFS('Follow-Up Log'!$C$6:$C$405,'Follow-Up Log'!$B$6:$B$405,A13),"")))</f>
        <v/>
      </c>
      <c r="M13" s="33">
        <f>IF(A13="","",IF(K13=0,"",IFERROR(MAXIFS('Follow-Up Log'!$C$6:$C$405,'Follow-Up Log'!$B$6:$B$405,A13),"")))</f>
        <v/>
      </c>
      <c r="N13" s="32" t="n"/>
      <c r="O13" s="15" t="inlineStr">
        <is>
          <t>Closed - No Action Needed</t>
        </is>
      </c>
      <c r="P13" s="15" t="inlineStr">
        <is>
          <t>Excused or Administrative</t>
        </is>
      </c>
      <c r="Q13" s="32" t="n"/>
      <c r="R13" s="32" t="n">
        <v>46272</v>
      </c>
      <c r="S13" s="16" t="inlineStr">
        <is>
          <t>Attendance record was corrected administratively.</t>
        </is>
      </c>
      <c r="T13" s="19">
        <f>IF(E13="","",IF(LEFT(O13,6)="Closed",IF(R13="","",MAX(0,R13-E13)),MAX(0,Dashboard!$B$3-E13)))</f>
        <v/>
      </c>
      <c r="U13" s="20">
        <f>IF(A13="","",IF(OR(B13="",C13="",D13="",E13="",F13="",G13="",H13="",O13=""),"Missing required fields",IF(AND(O13="Rescheduled",Q13=""),"Rescheduled date missing",IF(AND(LEFT(O13,6)="Closed",P13=""),"Closed outcome missing",IF(AND(LEFT(O13,6)="Closed",R13=""),"Closed date missing",IF(AND(LEFT(O13,6)&lt;&gt;"Closed",K13=0,J13&lt;Dashboard!$B$3),"First follow-up overdue",IF(AND(LEFT(O13,6)&lt;&gt;"Closed",K13=0,J13=Dashboard!$B$3),"First follow-up due today",IF(AND(LEFT(O13,6)&lt;&gt;"Closed",N13&lt;&gt;"",N13&lt;Dashboard!$B$3),"Next follow-up overdue",IF(AND(LEFT(O13,6)&lt;&gt;"Closed",N13=Dashboard!$B$3),"Next follow-up due today",IF(AND(LEFT(O13,6)&lt;&gt;"Closed",K13&gt;0,N13="",M13&lt;=Dashboard!$B$3-'Lists &amp; Settings'!$B$4),"No next step / stale","")))))))))</f>
        <v/>
      </c>
      <c r="V13" s="20">
        <f>IF(A13="","",IF(COUNTIF($A$6:$A$205,A13)&gt;1,"Duplicate No-Show ID",IF(E13&gt;Dashboard!$B$3,"Session date is after as-of date",IF(AND(L13&lt;&gt;"",L13&lt;E13),"Attempt before missed session",IF(AND(R13&lt;&gt;"",R13&lt;E13),"Closed date before missed session",IF(AND(Q13&lt;&gt;"",Q13&lt;E13),"Rescheduled date before missed session",IF(AND(LEFT(O13,6)="Closed",N13&lt;&gt;""),"Closed case still has a next follow-up",IF(AND(O13="Rescheduled",Q13=""),"Rescheduled date is required","")))))))</f>
        <v/>
      </c>
    </row>
    <row r="14">
      <c r="A14" s="15" t="inlineStr">
        <is>
          <t>NS-26009</t>
        </is>
      </c>
      <c r="B14" s="15" t="inlineStr">
        <is>
          <t>LRN-1210</t>
        </is>
      </c>
      <c r="C14" s="16" t="inlineStr">
        <is>
          <t>Lena Ortiz</t>
        </is>
      </c>
      <c r="D14" s="15" t="inlineStr">
        <is>
          <t>Medical Office Basics</t>
        </is>
      </c>
      <c r="E14" s="32" t="n">
        <v>46272</v>
      </c>
      <c r="F14" s="15" t="inlineStr">
        <is>
          <t>Class Session</t>
        </is>
      </c>
      <c r="G14" s="15" t="inlineStr">
        <is>
          <t>In Person</t>
        </is>
      </c>
      <c r="H14" s="15" t="inlineStr">
        <is>
          <t>Riley Chen</t>
        </is>
      </c>
      <c r="I14" s="15" t="inlineStr">
        <is>
          <t>Text Message</t>
        </is>
      </c>
      <c r="J14" s="33">
        <f>IF(E14="","",WORKDAY(E14,'Lists &amp; Settings'!$B$3))</f>
        <v/>
      </c>
      <c r="K14" s="19">
        <f>IF(A14="","",COUNTIF('Follow-Up Log'!$B$6:$B$405,A14))</f>
        <v/>
      </c>
      <c r="L14" s="33">
        <f>IF(A14="","",IF(K14=0,"",IFERROR(MINIFS('Follow-Up Log'!$C$6:$C$405,'Follow-Up Log'!$B$6:$B$405,A14),"")))</f>
        <v/>
      </c>
      <c r="M14" s="33">
        <f>IF(A14="","",IF(K14=0,"",IFERROR(MAXIFS('Follow-Up Log'!$C$6:$C$405,'Follow-Up Log'!$B$6:$B$405,A14),"")))</f>
        <v/>
      </c>
      <c r="N14" s="32" t="n"/>
      <c r="O14" s="15" t="inlineStr">
        <is>
          <t>New</t>
        </is>
      </c>
      <c r="P14" s="15" t="n"/>
      <c r="Q14" s="32" t="n"/>
      <c r="R14" s="32" t="n"/>
      <c r="S14" s="16" t="inlineStr">
        <is>
          <t>Same-day case; follow-up is due next business day.</t>
        </is>
      </c>
      <c r="T14" s="19">
        <f>IF(E14="","",IF(LEFT(O14,6)="Closed",IF(R14="","",MAX(0,R14-E14)),MAX(0,Dashboard!$B$3-E14)))</f>
        <v/>
      </c>
      <c r="U14" s="20">
        <f>IF(A14="","",IF(OR(B14="",C14="",D14="",E14="",F14="",G14="",H14="",O14=""),"Missing required fields",IF(AND(O14="Rescheduled",Q14=""),"Rescheduled date missing",IF(AND(LEFT(O14,6)="Closed",P14=""),"Closed outcome missing",IF(AND(LEFT(O14,6)="Closed",R14=""),"Closed date missing",IF(AND(LEFT(O14,6)&lt;&gt;"Closed",K14=0,J14&lt;Dashboard!$B$3),"First follow-up overdue",IF(AND(LEFT(O14,6)&lt;&gt;"Closed",K14=0,J14=Dashboard!$B$3),"First follow-up due today",IF(AND(LEFT(O14,6)&lt;&gt;"Closed",N14&lt;&gt;"",N14&lt;Dashboard!$B$3),"Next follow-up overdue",IF(AND(LEFT(O14,6)&lt;&gt;"Closed",N14=Dashboard!$B$3),"Next follow-up due today",IF(AND(LEFT(O14,6)&lt;&gt;"Closed",K14&gt;0,N14="",M14&lt;=Dashboard!$B$3-'Lists &amp; Settings'!$B$4),"No next step / stale","")))))))))</f>
        <v/>
      </c>
      <c r="V14" s="20">
        <f>IF(A14="","",IF(COUNTIF($A$6:$A$205,A14)&gt;1,"Duplicate No-Show ID",IF(E14&gt;Dashboard!$B$3,"Session date is after as-of date",IF(AND(L14&lt;&gt;"",L14&lt;E14),"Attempt before missed session",IF(AND(R14&lt;&gt;"",R14&lt;E14),"Closed date before missed session",IF(AND(Q14&lt;&gt;"",Q14&lt;E14),"Rescheduled date before missed session",IF(AND(LEFT(O14,6)="Closed",N14&lt;&gt;""),"Closed case still has a next follow-up",IF(AND(O14="Rescheduled",Q14=""),"Rescheduled date is required","")))))))</f>
        <v/>
      </c>
    </row>
    <row r="15">
      <c r="A15" s="15" t="inlineStr">
        <is>
          <t>NS-26010</t>
        </is>
      </c>
      <c r="B15" s="15" t="inlineStr">
        <is>
          <t>LRN-1227</t>
        </is>
      </c>
      <c r="C15" s="16" t="inlineStr">
        <is>
          <t>Marcus Bellamy</t>
        </is>
      </c>
      <c r="D15" s="15" t="inlineStr">
        <is>
          <t>Career Readiness</t>
        </is>
      </c>
      <c r="E15" s="32" t="n">
        <v>46254</v>
      </c>
      <c r="F15" s="15" t="inlineStr">
        <is>
          <t>Coaching Appointment</t>
        </is>
      </c>
      <c r="G15" s="15" t="inlineStr">
        <is>
          <t>Virtual</t>
        </is>
      </c>
      <c r="H15" s="15" t="inlineStr">
        <is>
          <t>Morgan Price</t>
        </is>
      </c>
      <c r="I15" s="15" t="inlineStr">
        <is>
          <t>Phone</t>
        </is>
      </c>
      <c r="J15" s="33">
        <f>IF(E15="","",WORKDAY(E15,'Lists &amp; Settings'!$B$3))</f>
        <v/>
      </c>
      <c r="K15" s="19">
        <f>IF(A15="","",COUNTIF('Follow-Up Log'!$B$6:$B$405,A15))</f>
        <v/>
      </c>
      <c r="L15" s="33">
        <f>IF(A15="","",IF(K15=0,"",IFERROR(MINIFS('Follow-Up Log'!$C$6:$C$405,'Follow-Up Log'!$B$6:$B$405,A15),"")))</f>
        <v/>
      </c>
      <c r="M15" s="33">
        <f>IF(A15="","",IF(K15=0,"",IFERROR(MAXIFS('Follow-Up Log'!$C$6:$C$405,'Follow-Up Log'!$B$6:$B$405,A15),"")))</f>
        <v/>
      </c>
      <c r="N15" s="32" t="n"/>
      <c r="O15" s="15" t="inlineStr">
        <is>
          <t>Rescheduled</t>
        </is>
      </c>
      <c r="P15" s="15" t="inlineStr">
        <is>
          <t>Rescheduled</t>
        </is>
      </c>
      <c r="Q15" s="32" t="n">
        <v>46275</v>
      </c>
      <c r="R15" s="32" t="n"/>
      <c r="S15" s="16" t="inlineStr">
        <is>
          <t>Learner moved to a new coaching appointment.</t>
        </is>
      </c>
      <c r="T15" s="19">
        <f>IF(E15="","",IF(LEFT(O15,6)="Closed",IF(R15="","",MAX(0,R15-E15)),MAX(0,Dashboard!$B$3-E15)))</f>
        <v/>
      </c>
      <c r="U15" s="20">
        <f>IF(A15="","",IF(OR(B15="",C15="",D15="",E15="",F15="",G15="",H15="",O15=""),"Missing required fields",IF(AND(O15="Rescheduled",Q15=""),"Rescheduled date missing",IF(AND(LEFT(O15,6)="Closed",P15=""),"Closed outcome missing",IF(AND(LEFT(O15,6)="Closed",R15=""),"Closed date missing",IF(AND(LEFT(O15,6)&lt;&gt;"Closed",K15=0,J15&lt;Dashboard!$B$3),"First follow-up overdue",IF(AND(LEFT(O15,6)&lt;&gt;"Closed",K15=0,J15=Dashboard!$B$3),"First follow-up due today",IF(AND(LEFT(O15,6)&lt;&gt;"Closed",N15&lt;&gt;"",N15&lt;Dashboard!$B$3),"Next follow-up overdue",IF(AND(LEFT(O15,6)&lt;&gt;"Closed",N15=Dashboard!$B$3),"Next follow-up due today",IF(AND(LEFT(O15,6)&lt;&gt;"Closed",K15&gt;0,N15="",M15&lt;=Dashboard!$B$3-'Lists &amp; Settings'!$B$4),"No next step / stale","")))))))))</f>
        <v/>
      </c>
      <c r="V15" s="20">
        <f>IF(A15="","",IF(COUNTIF($A$6:$A$205,A15)&gt;1,"Duplicate No-Show ID",IF(E15&gt;Dashboard!$B$3,"Session date is after as-of date",IF(AND(L15&lt;&gt;"",L15&lt;E15),"Attempt before missed session",IF(AND(R15&lt;&gt;"",R15&lt;E15),"Closed date before missed session",IF(AND(Q15&lt;&gt;"",Q15&lt;E15),"Rescheduled date before missed session",IF(AND(LEFT(O15,6)="Closed",N15&lt;&gt;""),"Closed case still has a next follow-up",IF(AND(O15="Rescheduled",Q15=""),"Rescheduled date is required","")))))))</f>
        <v/>
      </c>
    </row>
    <row r="16">
      <c r="A16" s="15" t="n"/>
      <c r="B16" s="15" t="n"/>
      <c r="C16" s="16" t="n"/>
      <c r="D16" s="15" t="n"/>
      <c r="E16" s="32" t="n"/>
      <c r="F16" s="15" t="n"/>
      <c r="G16" s="15" t="n"/>
      <c r="H16" s="15" t="n"/>
      <c r="I16" s="15" t="n"/>
      <c r="J16" s="33">
        <f>IF(E16="","",WORKDAY(E16,'Lists &amp; Settings'!$B$3))</f>
        <v/>
      </c>
      <c r="K16" s="19">
        <f>IF(A16="","",COUNTIF('Follow-Up Log'!$B$6:$B$405,A16))</f>
        <v/>
      </c>
      <c r="L16" s="33">
        <f>IF(A16="","",IF(K16=0,"",IFERROR(MINIFS('Follow-Up Log'!$C$6:$C$405,'Follow-Up Log'!$B$6:$B$405,A16),"")))</f>
        <v/>
      </c>
      <c r="M16" s="33">
        <f>IF(A16="","",IF(K16=0,"",IFERROR(MAXIFS('Follow-Up Log'!$C$6:$C$405,'Follow-Up Log'!$B$6:$B$405,A16),"")))</f>
        <v/>
      </c>
      <c r="N16" s="32" t="n"/>
      <c r="O16" s="15" t="n"/>
      <c r="P16" s="15" t="n"/>
      <c r="Q16" s="32" t="n"/>
      <c r="R16" s="32" t="n"/>
      <c r="S16" s="16" t="n"/>
      <c r="T16" s="19">
        <f>IF(E16="","",IF(LEFT(O16,6)="Closed",IF(R16="","",MAX(0,R16-E16)),MAX(0,Dashboard!$B$3-E16)))</f>
        <v/>
      </c>
      <c r="U16" s="20">
        <f>IF(A16="","",IF(OR(B16="",C16="",D16="",E16="",F16="",G16="",H16="",O16=""),"Missing required fields",IF(AND(O16="Rescheduled",Q16=""),"Rescheduled date missing",IF(AND(LEFT(O16,6)="Closed",P16=""),"Closed outcome missing",IF(AND(LEFT(O16,6)="Closed",R16=""),"Closed date missing",IF(AND(LEFT(O16,6)&lt;&gt;"Closed",K16=0,J16&lt;Dashboard!$B$3),"First follow-up overdue",IF(AND(LEFT(O16,6)&lt;&gt;"Closed",K16=0,J16=Dashboard!$B$3),"First follow-up due today",IF(AND(LEFT(O16,6)&lt;&gt;"Closed",N16&lt;&gt;"",N16&lt;Dashboard!$B$3),"Next follow-up overdue",IF(AND(LEFT(O16,6)&lt;&gt;"Closed",N16=Dashboard!$B$3),"Next follow-up due today",IF(AND(LEFT(O16,6)&lt;&gt;"Closed",K16&gt;0,N16="",M16&lt;=Dashboard!$B$3-'Lists &amp; Settings'!$B$4),"No next step / stale","")))))))))</f>
        <v/>
      </c>
      <c r="V16" s="20">
        <f>IF(A16="","",IF(COUNTIF($A$6:$A$205,A16)&gt;1,"Duplicate No-Show ID",IF(E16&gt;Dashboard!$B$3,"Session date is after as-of date",IF(AND(L16&lt;&gt;"",L16&lt;E16),"Attempt before missed session",IF(AND(R16&lt;&gt;"",R16&lt;E16),"Closed date before missed session",IF(AND(Q16&lt;&gt;"",Q16&lt;E16),"Rescheduled date before missed session",IF(AND(LEFT(O16,6)="Closed",N16&lt;&gt;""),"Closed case still has a next follow-up",IF(AND(O16="Rescheduled",Q16=""),"Rescheduled date is required","")))))))</f>
        <v/>
      </c>
    </row>
    <row r="17">
      <c r="A17" s="15" t="n"/>
      <c r="B17" s="15" t="n"/>
      <c r="C17" s="16" t="n"/>
      <c r="D17" s="15" t="n"/>
      <c r="E17" s="32" t="n"/>
      <c r="F17" s="15" t="n"/>
      <c r="G17" s="15" t="n"/>
      <c r="H17" s="15" t="n"/>
      <c r="I17" s="15" t="n"/>
      <c r="J17" s="33">
        <f>IF(E17="","",WORKDAY(E17,'Lists &amp; Settings'!$B$3))</f>
        <v/>
      </c>
      <c r="K17" s="19">
        <f>IF(A17="","",COUNTIF('Follow-Up Log'!$B$6:$B$405,A17))</f>
        <v/>
      </c>
      <c r="L17" s="33">
        <f>IF(A17="","",IF(K17=0,"",IFERROR(MINIFS('Follow-Up Log'!$C$6:$C$405,'Follow-Up Log'!$B$6:$B$405,A17),"")))</f>
        <v/>
      </c>
      <c r="M17" s="33">
        <f>IF(A17="","",IF(K17=0,"",IFERROR(MAXIFS('Follow-Up Log'!$C$6:$C$405,'Follow-Up Log'!$B$6:$B$405,A17),"")))</f>
        <v/>
      </c>
      <c r="N17" s="32" t="n"/>
      <c r="O17" s="15" t="n"/>
      <c r="P17" s="15" t="n"/>
      <c r="Q17" s="32" t="n"/>
      <c r="R17" s="32" t="n"/>
      <c r="S17" s="16" t="n"/>
      <c r="T17" s="19">
        <f>IF(E17="","",IF(LEFT(O17,6)="Closed",IF(R17="","",MAX(0,R17-E17)),MAX(0,Dashboard!$B$3-E17)))</f>
        <v/>
      </c>
      <c r="U17" s="20">
        <f>IF(A17="","",IF(OR(B17="",C17="",D17="",E17="",F17="",G17="",H17="",O17=""),"Missing required fields",IF(AND(O17="Rescheduled",Q17=""),"Rescheduled date missing",IF(AND(LEFT(O17,6)="Closed",P17=""),"Closed outcome missing",IF(AND(LEFT(O17,6)="Closed",R17=""),"Closed date missing",IF(AND(LEFT(O17,6)&lt;&gt;"Closed",K17=0,J17&lt;Dashboard!$B$3),"First follow-up overdue",IF(AND(LEFT(O17,6)&lt;&gt;"Closed",K17=0,J17=Dashboard!$B$3),"First follow-up due today",IF(AND(LEFT(O17,6)&lt;&gt;"Closed",N17&lt;&gt;"",N17&lt;Dashboard!$B$3),"Next follow-up overdue",IF(AND(LEFT(O17,6)&lt;&gt;"Closed",N17=Dashboard!$B$3),"Next follow-up due today",IF(AND(LEFT(O17,6)&lt;&gt;"Closed",K17&gt;0,N17="",M17&lt;=Dashboard!$B$3-'Lists &amp; Settings'!$B$4),"No next step / stale","")))))))))</f>
        <v/>
      </c>
      <c r="V17" s="20">
        <f>IF(A17="","",IF(COUNTIF($A$6:$A$205,A17)&gt;1,"Duplicate No-Show ID",IF(E17&gt;Dashboard!$B$3,"Session date is after as-of date",IF(AND(L17&lt;&gt;"",L17&lt;E17),"Attempt before missed session",IF(AND(R17&lt;&gt;"",R17&lt;E17),"Closed date before missed session",IF(AND(Q17&lt;&gt;"",Q17&lt;E17),"Rescheduled date before missed session",IF(AND(LEFT(O17,6)="Closed",N17&lt;&gt;""),"Closed case still has a next follow-up",IF(AND(O17="Rescheduled",Q17=""),"Rescheduled date is required","")))))))</f>
        <v/>
      </c>
    </row>
    <row r="18">
      <c r="A18" s="15" t="n"/>
      <c r="B18" s="15" t="n"/>
      <c r="C18" s="16" t="n"/>
      <c r="D18" s="15" t="n"/>
      <c r="E18" s="32" t="n"/>
      <c r="F18" s="15" t="n"/>
      <c r="G18" s="15" t="n"/>
      <c r="H18" s="15" t="n"/>
      <c r="I18" s="15" t="n"/>
      <c r="J18" s="33">
        <f>IF(E18="","",WORKDAY(E18,'Lists &amp; Settings'!$B$3))</f>
        <v/>
      </c>
      <c r="K18" s="19">
        <f>IF(A18="","",COUNTIF('Follow-Up Log'!$B$6:$B$405,A18))</f>
        <v/>
      </c>
      <c r="L18" s="33">
        <f>IF(A18="","",IF(K18=0,"",IFERROR(MINIFS('Follow-Up Log'!$C$6:$C$405,'Follow-Up Log'!$B$6:$B$405,A18),"")))</f>
        <v/>
      </c>
      <c r="M18" s="33">
        <f>IF(A18="","",IF(K18=0,"",IFERROR(MAXIFS('Follow-Up Log'!$C$6:$C$405,'Follow-Up Log'!$B$6:$B$405,A18),"")))</f>
        <v/>
      </c>
      <c r="N18" s="32" t="n"/>
      <c r="O18" s="15" t="n"/>
      <c r="P18" s="15" t="n"/>
      <c r="Q18" s="32" t="n"/>
      <c r="R18" s="32" t="n"/>
      <c r="S18" s="16" t="n"/>
      <c r="T18" s="19">
        <f>IF(E18="","",IF(LEFT(O18,6)="Closed",IF(R18="","",MAX(0,R18-E18)),MAX(0,Dashboard!$B$3-E18)))</f>
        <v/>
      </c>
      <c r="U18" s="20">
        <f>IF(A18="","",IF(OR(B18="",C18="",D18="",E18="",F18="",G18="",H18="",O18=""),"Missing required fields",IF(AND(O18="Rescheduled",Q18=""),"Rescheduled date missing",IF(AND(LEFT(O18,6)="Closed",P18=""),"Closed outcome missing",IF(AND(LEFT(O18,6)="Closed",R18=""),"Closed date missing",IF(AND(LEFT(O18,6)&lt;&gt;"Closed",K18=0,J18&lt;Dashboard!$B$3),"First follow-up overdue",IF(AND(LEFT(O18,6)&lt;&gt;"Closed",K18=0,J18=Dashboard!$B$3),"First follow-up due today",IF(AND(LEFT(O18,6)&lt;&gt;"Closed",N18&lt;&gt;"",N18&lt;Dashboard!$B$3),"Next follow-up overdue",IF(AND(LEFT(O18,6)&lt;&gt;"Closed",N18=Dashboard!$B$3),"Next follow-up due today",IF(AND(LEFT(O18,6)&lt;&gt;"Closed",K18&gt;0,N18="",M18&lt;=Dashboard!$B$3-'Lists &amp; Settings'!$B$4),"No next step / stale","")))))))))</f>
        <v/>
      </c>
      <c r="V18" s="20">
        <f>IF(A18="","",IF(COUNTIF($A$6:$A$205,A18)&gt;1,"Duplicate No-Show ID",IF(E18&gt;Dashboard!$B$3,"Session date is after as-of date",IF(AND(L18&lt;&gt;"",L18&lt;E18),"Attempt before missed session",IF(AND(R18&lt;&gt;"",R18&lt;E18),"Closed date before missed session",IF(AND(Q18&lt;&gt;"",Q18&lt;E18),"Rescheduled date before missed session",IF(AND(LEFT(O18,6)="Closed",N18&lt;&gt;""),"Closed case still has a next follow-up",IF(AND(O18="Rescheduled",Q18=""),"Rescheduled date is required","")))))))</f>
        <v/>
      </c>
    </row>
    <row r="19">
      <c r="A19" s="15" t="n"/>
      <c r="B19" s="15" t="n"/>
      <c r="C19" s="16" t="n"/>
      <c r="D19" s="15" t="n"/>
      <c r="E19" s="32" t="n"/>
      <c r="F19" s="15" t="n"/>
      <c r="G19" s="15" t="n"/>
      <c r="H19" s="15" t="n"/>
      <c r="I19" s="15" t="n"/>
      <c r="J19" s="33">
        <f>IF(E19="","",WORKDAY(E19,'Lists &amp; Settings'!$B$3))</f>
        <v/>
      </c>
      <c r="K19" s="19">
        <f>IF(A19="","",COUNTIF('Follow-Up Log'!$B$6:$B$405,A19))</f>
        <v/>
      </c>
      <c r="L19" s="33">
        <f>IF(A19="","",IF(K19=0,"",IFERROR(MINIFS('Follow-Up Log'!$C$6:$C$405,'Follow-Up Log'!$B$6:$B$405,A19),"")))</f>
        <v/>
      </c>
      <c r="M19" s="33">
        <f>IF(A19="","",IF(K19=0,"",IFERROR(MAXIFS('Follow-Up Log'!$C$6:$C$405,'Follow-Up Log'!$B$6:$B$405,A19),"")))</f>
        <v/>
      </c>
      <c r="N19" s="32" t="n"/>
      <c r="O19" s="15" t="n"/>
      <c r="P19" s="15" t="n"/>
      <c r="Q19" s="32" t="n"/>
      <c r="R19" s="32" t="n"/>
      <c r="S19" s="16" t="n"/>
      <c r="T19" s="19">
        <f>IF(E19="","",IF(LEFT(O19,6)="Closed",IF(R19="","",MAX(0,R19-E19)),MAX(0,Dashboard!$B$3-E19)))</f>
        <v/>
      </c>
      <c r="U19" s="20">
        <f>IF(A19="","",IF(OR(B19="",C19="",D19="",E19="",F19="",G19="",H19="",O19=""),"Missing required fields",IF(AND(O19="Rescheduled",Q19=""),"Rescheduled date missing",IF(AND(LEFT(O19,6)="Closed",P19=""),"Closed outcome missing",IF(AND(LEFT(O19,6)="Closed",R19=""),"Closed date missing",IF(AND(LEFT(O19,6)&lt;&gt;"Closed",K19=0,J19&lt;Dashboard!$B$3),"First follow-up overdue",IF(AND(LEFT(O19,6)&lt;&gt;"Closed",K19=0,J19=Dashboard!$B$3),"First follow-up due today",IF(AND(LEFT(O19,6)&lt;&gt;"Closed",N19&lt;&gt;"",N19&lt;Dashboard!$B$3),"Next follow-up overdue",IF(AND(LEFT(O19,6)&lt;&gt;"Closed",N19=Dashboard!$B$3),"Next follow-up due today",IF(AND(LEFT(O19,6)&lt;&gt;"Closed",K19&gt;0,N19="",M19&lt;=Dashboard!$B$3-'Lists &amp; Settings'!$B$4),"No next step / stale","")))))))))</f>
        <v/>
      </c>
      <c r="V19" s="20">
        <f>IF(A19="","",IF(COUNTIF($A$6:$A$205,A19)&gt;1,"Duplicate No-Show ID",IF(E19&gt;Dashboard!$B$3,"Session date is after as-of date",IF(AND(L19&lt;&gt;"",L19&lt;E19),"Attempt before missed session",IF(AND(R19&lt;&gt;"",R19&lt;E19),"Closed date before missed session",IF(AND(Q19&lt;&gt;"",Q19&lt;E19),"Rescheduled date before missed session",IF(AND(LEFT(O19,6)="Closed",N19&lt;&gt;""),"Closed case still has a next follow-up",IF(AND(O19="Rescheduled",Q19=""),"Rescheduled date is required","")))))))</f>
        <v/>
      </c>
    </row>
    <row r="20">
      <c r="A20" s="15" t="n"/>
      <c r="B20" s="15" t="n"/>
      <c r="C20" s="16" t="n"/>
      <c r="D20" s="15" t="n"/>
      <c r="E20" s="32" t="n"/>
      <c r="F20" s="15" t="n"/>
      <c r="G20" s="15" t="n"/>
      <c r="H20" s="15" t="n"/>
      <c r="I20" s="15" t="n"/>
      <c r="J20" s="33">
        <f>IF(E20="","",WORKDAY(E20,'Lists &amp; Settings'!$B$3))</f>
        <v/>
      </c>
      <c r="K20" s="19">
        <f>IF(A20="","",COUNTIF('Follow-Up Log'!$B$6:$B$405,A20))</f>
        <v/>
      </c>
      <c r="L20" s="33">
        <f>IF(A20="","",IF(K20=0,"",IFERROR(MINIFS('Follow-Up Log'!$C$6:$C$405,'Follow-Up Log'!$B$6:$B$405,A20),"")))</f>
        <v/>
      </c>
      <c r="M20" s="33">
        <f>IF(A20="","",IF(K20=0,"",IFERROR(MAXIFS('Follow-Up Log'!$C$6:$C$405,'Follow-Up Log'!$B$6:$B$405,A20),"")))</f>
        <v/>
      </c>
      <c r="N20" s="32" t="n"/>
      <c r="O20" s="15" t="n"/>
      <c r="P20" s="15" t="n"/>
      <c r="Q20" s="32" t="n"/>
      <c r="R20" s="32" t="n"/>
      <c r="S20" s="16" t="n"/>
      <c r="T20" s="19">
        <f>IF(E20="","",IF(LEFT(O20,6)="Closed",IF(R20="","",MAX(0,R20-E20)),MAX(0,Dashboard!$B$3-E20)))</f>
        <v/>
      </c>
      <c r="U20" s="20">
        <f>IF(A20="","",IF(OR(B20="",C20="",D20="",E20="",F20="",G20="",H20="",O20=""),"Missing required fields",IF(AND(O20="Rescheduled",Q20=""),"Rescheduled date missing",IF(AND(LEFT(O20,6)="Closed",P20=""),"Closed outcome missing",IF(AND(LEFT(O20,6)="Closed",R20=""),"Closed date missing",IF(AND(LEFT(O20,6)&lt;&gt;"Closed",K20=0,J20&lt;Dashboard!$B$3),"First follow-up overdue",IF(AND(LEFT(O20,6)&lt;&gt;"Closed",K20=0,J20=Dashboard!$B$3),"First follow-up due today",IF(AND(LEFT(O20,6)&lt;&gt;"Closed",N20&lt;&gt;"",N20&lt;Dashboard!$B$3),"Next follow-up overdue",IF(AND(LEFT(O20,6)&lt;&gt;"Closed",N20=Dashboard!$B$3),"Next follow-up due today",IF(AND(LEFT(O20,6)&lt;&gt;"Closed",K20&gt;0,N20="",M20&lt;=Dashboard!$B$3-'Lists &amp; Settings'!$B$4),"No next step / stale","")))))))))</f>
        <v/>
      </c>
      <c r="V20" s="20">
        <f>IF(A20="","",IF(COUNTIF($A$6:$A$205,A20)&gt;1,"Duplicate No-Show ID",IF(E20&gt;Dashboard!$B$3,"Session date is after as-of date",IF(AND(L20&lt;&gt;"",L20&lt;E20),"Attempt before missed session",IF(AND(R20&lt;&gt;"",R20&lt;E20),"Closed date before missed session",IF(AND(Q20&lt;&gt;"",Q20&lt;E20),"Rescheduled date before missed session",IF(AND(LEFT(O20,6)="Closed",N20&lt;&gt;""),"Closed case still has a next follow-up",IF(AND(O20="Rescheduled",Q20=""),"Rescheduled date is required","")))))))</f>
        <v/>
      </c>
    </row>
    <row r="21">
      <c r="A21" s="15" t="n"/>
      <c r="B21" s="15" t="n"/>
      <c r="C21" s="16" t="n"/>
      <c r="D21" s="15" t="n"/>
      <c r="E21" s="32" t="n"/>
      <c r="F21" s="15" t="n"/>
      <c r="G21" s="15" t="n"/>
      <c r="H21" s="15" t="n"/>
      <c r="I21" s="15" t="n"/>
      <c r="J21" s="33">
        <f>IF(E21="","",WORKDAY(E21,'Lists &amp; Settings'!$B$3))</f>
        <v/>
      </c>
      <c r="K21" s="19">
        <f>IF(A21="","",COUNTIF('Follow-Up Log'!$B$6:$B$405,A21))</f>
        <v/>
      </c>
      <c r="L21" s="33">
        <f>IF(A21="","",IF(K21=0,"",IFERROR(MINIFS('Follow-Up Log'!$C$6:$C$405,'Follow-Up Log'!$B$6:$B$405,A21),"")))</f>
        <v/>
      </c>
      <c r="M21" s="33">
        <f>IF(A21="","",IF(K21=0,"",IFERROR(MAXIFS('Follow-Up Log'!$C$6:$C$405,'Follow-Up Log'!$B$6:$B$405,A21),"")))</f>
        <v/>
      </c>
      <c r="N21" s="32" t="n"/>
      <c r="O21" s="15" t="n"/>
      <c r="P21" s="15" t="n"/>
      <c r="Q21" s="32" t="n"/>
      <c r="R21" s="32" t="n"/>
      <c r="S21" s="16" t="n"/>
      <c r="T21" s="19">
        <f>IF(E21="","",IF(LEFT(O21,6)="Closed",IF(R21="","",MAX(0,R21-E21)),MAX(0,Dashboard!$B$3-E21)))</f>
        <v/>
      </c>
      <c r="U21" s="20">
        <f>IF(A21="","",IF(OR(B21="",C21="",D21="",E21="",F21="",G21="",H21="",O21=""),"Missing required fields",IF(AND(O21="Rescheduled",Q21=""),"Rescheduled date missing",IF(AND(LEFT(O21,6)="Closed",P21=""),"Closed outcome missing",IF(AND(LEFT(O21,6)="Closed",R21=""),"Closed date missing",IF(AND(LEFT(O21,6)&lt;&gt;"Closed",K21=0,J21&lt;Dashboard!$B$3),"First follow-up overdue",IF(AND(LEFT(O21,6)&lt;&gt;"Closed",K21=0,J21=Dashboard!$B$3),"First follow-up due today",IF(AND(LEFT(O21,6)&lt;&gt;"Closed",N21&lt;&gt;"",N21&lt;Dashboard!$B$3),"Next follow-up overdue",IF(AND(LEFT(O21,6)&lt;&gt;"Closed",N21=Dashboard!$B$3),"Next follow-up due today",IF(AND(LEFT(O21,6)&lt;&gt;"Closed",K21&gt;0,N21="",M21&lt;=Dashboard!$B$3-'Lists &amp; Settings'!$B$4),"No next step / stale","")))))))))</f>
        <v/>
      </c>
      <c r="V21" s="20">
        <f>IF(A21="","",IF(COUNTIF($A$6:$A$205,A21)&gt;1,"Duplicate No-Show ID",IF(E21&gt;Dashboard!$B$3,"Session date is after as-of date",IF(AND(L21&lt;&gt;"",L21&lt;E21),"Attempt before missed session",IF(AND(R21&lt;&gt;"",R21&lt;E21),"Closed date before missed session",IF(AND(Q21&lt;&gt;"",Q21&lt;E21),"Rescheduled date before missed session",IF(AND(LEFT(O21,6)="Closed",N21&lt;&gt;""),"Closed case still has a next follow-up",IF(AND(O21="Rescheduled",Q21=""),"Rescheduled date is required","")))))))</f>
        <v/>
      </c>
    </row>
    <row r="22">
      <c r="A22" s="15" t="n"/>
      <c r="B22" s="15" t="n"/>
      <c r="C22" s="16" t="n"/>
      <c r="D22" s="15" t="n"/>
      <c r="E22" s="32" t="n"/>
      <c r="F22" s="15" t="n"/>
      <c r="G22" s="15" t="n"/>
      <c r="H22" s="15" t="n"/>
      <c r="I22" s="15" t="n"/>
      <c r="J22" s="33">
        <f>IF(E22="","",WORKDAY(E22,'Lists &amp; Settings'!$B$3))</f>
        <v/>
      </c>
      <c r="K22" s="19">
        <f>IF(A22="","",COUNTIF('Follow-Up Log'!$B$6:$B$405,A22))</f>
        <v/>
      </c>
      <c r="L22" s="33">
        <f>IF(A22="","",IF(K22=0,"",IFERROR(MINIFS('Follow-Up Log'!$C$6:$C$405,'Follow-Up Log'!$B$6:$B$405,A22),"")))</f>
        <v/>
      </c>
      <c r="M22" s="33">
        <f>IF(A22="","",IF(K22=0,"",IFERROR(MAXIFS('Follow-Up Log'!$C$6:$C$405,'Follow-Up Log'!$B$6:$B$405,A22),"")))</f>
        <v/>
      </c>
      <c r="N22" s="32" t="n"/>
      <c r="O22" s="15" t="n"/>
      <c r="P22" s="15" t="n"/>
      <c r="Q22" s="32" t="n"/>
      <c r="R22" s="32" t="n"/>
      <c r="S22" s="16" t="n"/>
      <c r="T22" s="19">
        <f>IF(E22="","",IF(LEFT(O22,6)="Closed",IF(R22="","",MAX(0,R22-E22)),MAX(0,Dashboard!$B$3-E22)))</f>
        <v/>
      </c>
      <c r="U22" s="20">
        <f>IF(A22="","",IF(OR(B22="",C22="",D22="",E22="",F22="",G22="",H22="",O22=""),"Missing required fields",IF(AND(O22="Rescheduled",Q22=""),"Rescheduled date missing",IF(AND(LEFT(O22,6)="Closed",P22=""),"Closed outcome missing",IF(AND(LEFT(O22,6)="Closed",R22=""),"Closed date missing",IF(AND(LEFT(O22,6)&lt;&gt;"Closed",K22=0,J22&lt;Dashboard!$B$3),"First follow-up overdue",IF(AND(LEFT(O22,6)&lt;&gt;"Closed",K22=0,J22=Dashboard!$B$3),"First follow-up due today",IF(AND(LEFT(O22,6)&lt;&gt;"Closed",N22&lt;&gt;"",N22&lt;Dashboard!$B$3),"Next follow-up overdue",IF(AND(LEFT(O22,6)&lt;&gt;"Closed",N22=Dashboard!$B$3),"Next follow-up due today",IF(AND(LEFT(O22,6)&lt;&gt;"Closed",K22&gt;0,N22="",M22&lt;=Dashboard!$B$3-'Lists &amp; Settings'!$B$4),"No next step / stale","")))))))))</f>
        <v/>
      </c>
      <c r="V22" s="20">
        <f>IF(A22="","",IF(COUNTIF($A$6:$A$205,A22)&gt;1,"Duplicate No-Show ID",IF(E22&gt;Dashboard!$B$3,"Session date is after as-of date",IF(AND(L22&lt;&gt;"",L22&lt;E22),"Attempt before missed session",IF(AND(R22&lt;&gt;"",R22&lt;E22),"Closed date before missed session",IF(AND(Q22&lt;&gt;"",Q22&lt;E22),"Rescheduled date before missed session",IF(AND(LEFT(O22,6)="Closed",N22&lt;&gt;""),"Closed case still has a next follow-up",IF(AND(O22="Rescheduled",Q22=""),"Rescheduled date is required","")))))))</f>
        <v/>
      </c>
    </row>
    <row r="23">
      <c r="A23" s="15" t="n"/>
      <c r="B23" s="15" t="n"/>
      <c r="C23" s="16" t="n"/>
      <c r="D23" s="15" t="n"/>
      <c r="E23" s="32" t="n"/>
      <c r="F23" s="15" t="n"/>
      <c r="G23" s="15" t="n"/>
      <c r="H23" s="15" t="n"/>
      <c r="I23" s="15" t="n"/>
      <c r="J23" s="33">
        <f>IF(E23="","",WORKDAY(E23,'Lists &amp; Settings'!$B$3))</f>
        <v/>
      </c>
      <c r="K23" s="19">
        <f>IF(A23="","",COUNTIF('Follow-Up Log'!$B$6:$B$405,A23))</f>
        <v/>
      </c>
      <c r="L23" s="33">
        <f>IF(A23="","",IF(K23=0,"",IFERROR(MINIFS('Follow-Up Log'!$C$6:$C$405,'Follow-Up Log'!$B$6:$B$405,A23),"")))</f>
        <v/>
      </c>
      <c r="M23" s="33">
        <f>IF(A23="","",IF(K23=0,"",IFERROR(MAXIFS('Follow-Up Log'!$C$6:$C$405,'Follow-Up Log'!$B$6:$B$405,A23),"")))</f>
        <v/>
      </c>
      <c r="N23" s="32" t="n"/>
      <c r="O23" s="15" t="n"/>
      <c r="P23" s="15" t="n"/>
      <c r="Q23" s="32" t="n"/>
      <c r="R23" s="32" t="n"/>
      <c r="S23" s="16" t="n"/>
      <c r="T23" s="19">
        <f>IF(E23="","",IF(LEFT(O23,6)="Closed",IF(R23="","",MAX(0,R23-E23)),MAX(0,Dashboard!$B$3-E23)))</f>
        <v/>
      </c>
      <c r="U23" s="20">
        <f>IF(A23="","",IF(OR(B23="",C23="",D23="",E23="",F23="",G23="",H23="",O23=""),"Missing required fields",IF(AND(O23="Rescheduled",Q23=""),"Rescheduled date missing",IF(AND(LEFT(O23,6)="Closed",P23=""),"Closed outcome missing",IF(AND(LEFT(O23,6)="Closed",R23=""),"Closed date missing",IF(AND(LEFT(O23,6)&lt;&gt;"Closed",K23=0,J23&lt;Dashboard!$B$3),"First follow-up overdue",IF(AND(LEFT(O23,6)&lt;&gt;"Closed",K23=0,J23=Dashboard!$B$3),"First follow-up due today",IF(AND(LEFT(O23,6)&lt;&gt;"Closed",N23&lt;&gt;"",N23&lt;Dashboard!$B$3),"Next follow-up overdue",IF(AND(LEFT(O23,6)&lt;&gt;"Closed",N23=Dashboard!$B$3),"Next follow-up due today",IF(AND(LEFT(O23,6)&lt;&gt;"Closed",K23&gt;0,N23="",M23&lt;=Dashboard!$B$3-'Lists &amp; Settings'!$B$4),"No next step / stale","")))))))))</f>
        <v/>
      </c>
      <c r="V23" s="20">
        <f>IF(A23="","",IF(COUNTIF($A$6:$A$205,A23)&gt;1,"Duplicate No-Show ID",IF(E23&gt;Dashboard!$B$3,"Session date is after as-of date",IF(AND(L23&lt;&gt;"",L23&lt;E23),"Attempt before missed session",IF(AND(R23&lt;&gt;"",R23&lt;E23),"Closed date before missed session",IF(AND(Q23&lt;&gt;"",Q23&lt;E23),"Rescheduled date before missed session",IF(AND(LEFT(O23,6)="Closed",N23&lt;&gt;""),"Closed case still has a next follow-up",IF(AND(O23="Rescheduled",Q23=""),"Rescheduled date is required","")))))))</f>
        <v/>
      </c>
    </row>
    <row r="24">
      <c r="A24" s="15" t="n"/>
      <c r="B24" s="15" t="n"/>
      <c r="C24" s="16" t="n"/>
      <c r="D24" s="15" t="n"/>
      <c r="E24" s="32" t="n"/>
      <c r="F24" s="15" t="n"/>
      <c r="G24" s="15" t="n"/>
      <c r="H24" s="15" t="n"/>
      <c r="I24" s="15" t="n"/>
      <c r="J24" s="33">
        <f>IF(E24="","",WORKDAY(E24,'Lists &amp; Settings'!$B$3))</f>
        <v/>
      </c>
      <c r="K24" s="19">
        <f>IF(A24="","",COUNTIF('Follow-Up Log'!$B$6:$B$405,A24))</f>
        <v/>
      </c>
      <c r="L24" s="33">
        <f>IF(A24="","",IF(K24=0,"",IFERROR(MINIFS('Follow-Up Log'!$C$6:$C$405,'Follow-Up Log'!$B$6:$B$405,A24),"")))</f>
        <v/>
      </c>
      <c r="M24" s="33">
        <f>IF(A24="","",IF(K24=0,"",IFERROR(MAXIFS('Follow-Up Log'!$C$6:$C$405,'Follow-Up Log'!$B$6:$B$405,A24),"")))</f>
        <v/>
      </c>
      <c r="N24" s="32" t="n"/>
      <c r="O24" s="15" t="n"/>
      <c r="P24" s="15" t="n"/>
      <c r="Q24" s="32" t="n"/>
      <c r="R24" s="32" t="n"/>
      <c r="S24" s="16" t="n"/>
      <c r="T24" s="19">
        <f>IF(E24="","",IF(LEFT(O24,6)="Closed",IF(R24="","",MAX(0,R24-E24)),MAX(0,Dashboard!$B$3-E24)))</f>
        <v/>
      </c>
      <c r="U24" s="20">
        <f>IF(A24="","",IF(OR(B24="",C24="",D24="",E24="",F24="",G24="",H24="",O24=""),"Missing required fields",IF(AND(O24="Rescheduled",Q24=""),"Rescheduled date missing",IF(AND(LEFT(O24,6)="Closed",P24=""),"Closed outcome missing",IF(AND(LEFT(O24,6)="Closed",R24=""),"Closed date missing",IF(AND(LEFT(O24,6)&lt;&gt;"Closed",K24=0,J24&lt;Dashboard!$B$3),"First follow-up overdue",IF(AND(LEFT(O24,6)&lt;&gt;"Closed",K24=0,J24=Dashboard!$B$3),"First follow-up due today",IF(AND(LEFT(O24,6)&lt;&gt;"Closed",N24&lt;&gt;"",N24&lt;Dashboard!$B$3),"Next follow-up overdue",IF(AND(LEFT(O24,6)&lt;&gt;"Closed",N24=Dashboard!$B$3),"Next follow-up due today",IF(AND(LEFT(O24,6)&lt;&gt;"Closed",K24&gt;0,N24="",M24&lt;=Dashboard!$B$3-'Lists &amp; Settings'!$B$4),"No next step / stale","")))))))))</f>
        <v/>
      </c>
      <c r="V24" s="20">
        <f>IF(A24="","",IF(COUNTIF($A$6:$A$205,A24)&gt;1,"Duplicate No-Show ID",IF(E24&gt;Dashboard!$B$3,"Session date is after as-of date",IF(AND(L24&lt;&gt;"",L24&lt;E24),"Attempt before missed session",IF(AND(R24&lt;&gt;"",R24&lt;E24),"Closed date before missed session",IF(AND(Q24&lt;&gt;"",Q24&lt;E24),"Rescheduled date before missed session",IF(AND(LEFT(O24,6)="Closed",N24&lt;&gt;""),"Closed case still has a next follow-up",IF(AND(O24="Rescheduled",Q24=""),"Rescheduled date is required","")))))))</f>
        <v/>
      </c>
    </row>
    <row r="25">
      <c r="A25" s="15" t="n"/>
      <c r="B25" s="15" t="n"/>
      <c r="C25" s="16" t="n"/>
      <c r="D25" s="15" t="n"/>
      <c r="E25" s="32" t="n"/>
      <c r="F25" s="15" t="n"/>
      <c r="G25" s="15" t="n"/>
      <c r="H25" s="15" t="n"/>
      <c r="I25" s="15" t="n"/>
      <c r="J25" s="33">
        <f>IF(E25="","",WORKDAY(E25,'Lists &amp; Settings'!$B$3))</f>
        <v/>
      </c>
      <c r="K25" s="19">
        <f>IF(A25="","",COUNTIF('Follow-Up Log'!$B$6:$B$405,A25))</f>
        <v/>
      </c>
      <c r="L25" s="33">
        <f>IF(A25="","",IF(K25=0,"",IFERROR(MINIFS('Follow-Up Log'!$C$6:$C$405,'Follow-Up Log'!$B$6:$B$405,A25),"")))</f>
        <v/>
      </c>
      <c r="M25" s="33">
        <f>IF(A25="","",IF(K25=0,"",IFERROR(MAXIFS('Follow-Up Log'!$C$6:$C$405,'Follow-Up Log'!$B$6:$B$405,A25),"")))</f>
        <v/>
      </c>
      <c r="N25" s="32" t="n"/>
      <c r="O25" s="15" t="n"/>
      <c r="P25" s="15" t="n"/>
      <c r="Q25" s="32" t="n"/>
      <c r="R25" s="32" t="n"/>
      <c r="S25" s="16" t="n"/>
      <c r="T25" s="19">
        <f>IF(E25="","",IF(LEFT(O25,6)="Closed",IF(R25="","",MAX(0,R25-E25)),MAX(0,Dashboard!$B$3-E25)))</f>
        <v/>
      </c>
      <c r="U25" s="20">
        <f>IF(A25="","",IF(OR(B25="",C25="",D25="",E25="",F25="",G25="",H25="",O25=""),"Missing required fields",IF(AND(O25="Rescheduled",Q25=""),"Rescheduled date missing",IF(AND(LEFT(O25,6)="Closed",P25=""),"Closed outcome missing",IF(AND(LEFT(O25,6)="Closed",R25=""),"Closed date missing",IF(AND(LEFT(O25,6)&lt;&gt;"Closed",K25=0,J25&lt;Dashboard!$B$3),"First follow-up overdue",IF(AND(LEFT(O25,6)&lt;&gt;"Closed",K25=0,J25=Dashboard!$B$3),"First follow-up due today",IF(AND(LEFT(O25,6)&lt;&gt;"Closed",N25&lt;&gt;"",N25&lt;Dashboard!$B$3),"Next follow-up overdue",IF(AND(LEFT(O25,6)&lt;&gt;"Closed",N25=Dashboard!$B$3),"Next follow-up due today",IF(AND(LEFT(O25,6)&lt;&gt;"Closed",K25&gt;0,N25="",M25&lt;=Dashboard!$B$3-'Lists &amp; Settings'!$B$4),"No next step / stale","")))))))))</f>
        <v/>
      </c>
      <c r="V25" s="20">
        <f>IF(A25="","",IF(COUNTIF($A$6:$A$205,A25)&gt;1,"Duplicate No-Show ID",IF(E25&gt;Dashboard!$B$3,"Session date is after as-of date",IF(AND(L25&lt;&gt;"",L25&lt;E25),"Attempt before missed session",IF(AND(R25&lt;&gt;"",R25&lt;E25),"Closed date before missed session",IF(AND(Q25&lt;&gt;"",Q25&lt;E25),"Rescheduled date before missed session",IF(AND(LEFT(O25,6)="Closed",N25&lt;&gt;""),"Closed case still has a next follow-up",IF(AND(O25="Rescheduled",Q25=""),"Rescheduled date is required","")))))))</f>
        <v/>
      </c>
    </row>
    <row r="26">
      <c r="A26" s="15" t="n"/>
      <c r="B26" s="15" t="n"/>
      <c r="C26" s="16" t="n"/>
      <c r="D26" s="15" t="n"/>
      <c r="E26" s="32" t="n"/>
      <c r="F26" s="15" t="n"/>
      <c r="G26" s="15" t="n"/>
      <c r="H26" s="15" t="n"/>
      <c r="I26" s="15" t="n"/>
      <c r="J26" s="33">
        <f>IF(E26="","",WORKDAY(E26,'Lists &amp; Settings'!$B$3))</f>
        <v/>
      </c>
      <c r="K26" s="19">
        <f>IF(A26="","",COUNTIF('Follow-Up Log'!$B$6:$B$405,A26))</f>
        <v/>
      </c>
      <c r="L26" s="33">
        <f>IF(A26="","",IF(K26=0,"",IFERROR(MINIFS('Follow-Up Log'!$C$6:$C$405,'Follow-Up Log'!$B$6:$B$405,A26),"")))</f>
        <v/>
      </c>
      <c r="M26" s="33">
        <f>IF(A26="","",IF(K26=0,"",IFERROR(MAXIFS('Follow-Up Log'!$C$6:$C$405,'Follow-Up Log'!$B$6:$B$405,A26),"")))</f>
        <v/>
      </c>
      <c r="N26" s="32" t="n"/>
      <c r="O26" s="15" t="n"/>
      <c r="P26" s="15" t="n"/>
      <c r="Q26" s="32" t="n"/>
      <c r="R26" s="32" t="n"/>
      <c r="S26" s="16" t="n"/>
      <c r="T26" s="19">
        <f>IF(E26="","",IF(LEFT(O26,6)="Closed",IF(R26="","",MAX(0,R26-E26)),MAX(0,Dashboard!$B$3-E26)))</f>
        <v/>
      </c>
      <c r="U26" s="20">
        <f>IF(A26="","",IF(OR(B26="",C26="",D26="",E26="",F26="",G26="",H26="",O26=""),"Missing required fields",IF(AND(O26="Rescheduled",Q26=""),"Rescheduled date missing",IF(AND(LEFT(O26,6)="Closed",P26=""),"Closed outcome missing",IF(AND(LEFT(O26,6)="Closed",R26=""),"Closed date missing",IF(AND(LEFT(O26,6)&lt;&gt;"Closed",K26=0,J26&lt;Dashboard!$B$3),"First follow-up overdue",IF(AND(LEFT(O26,6)&lt;&gt;"Closed",K26=0,J26=Dashboard!$B$3),"First follow-up due today",IF(AND(LEFT(O26,6)&lt;&gt;"Closed",N26&lt;&gt;"",N26&lt;Dashboard!$B$3),"Next follow-up overdue",IF(AND(LEFT(O26,6)&lt;&gt;"Closed",N26=Dashboard!$B$3),"Next follow-up due today",IF(AND(LEFT(O26,6)&lt;&gt;"Closed",K26&gt;0,N26="",M26&lt;=Dashboard!$B$3-'Lists &amp; Settings'!$B$4),"No next step / stale","")))))))))</f>
        <v/>
      </c>
      <c r="V26" s="20">
        <f>IF(A26="","",IF(COUNTIF($A$6:$A$205,A26)&gt;1,"Duplicate No-Show ID",IF(E26&gt;Dashboard!$B$3,"Session date is after as-of date",IF(AND(L26&lt;&gt;"",L26&lt;E26),"Attempt before missed session",IF(AND(R26&lt;&gt;"",R26&lt;E26),"Closed date before missed session",IF(AND(Q26&lt;&gt;"",Q26&lt;E26),"Rescheduled date before missed session",IF(AND(LEFT(O26,6)="Closed",N26&lt;&gt;""),"Closed case still has a next follow-up",IF(AND(O26="Rescheduled",Q26=""),"Rescheduled date is required","")))))))</f>
        <v/>
      </c>
    </row>
    <row r="27">
      <c r="A27" s="15" t="n"/>
      <c r="B27" s="15" t="n"/>
      <c r="C27" s="16" t="n"/>
      <c r="D27" s="15" t="n"/>
      <c r="E27" s="32" t="n"/>
      <c r="F27" s="15" t="n"/>
      <c r="G27" s="15" t="n"/>
      <c r="H27" s="15" t="n"/>
      <c r="I27" s="15" t="n"/>
      <c r="J27" s="33">
        <f>IF(E27="","",WORKDAY(E27,'Lists &amp; Settings'!$B$3))</f>
        <v/>
      </c>
      <c r="K27" s="19">
        <f>IF(A27="","",COUNTIF('Follow-Up Log'!$B$6:$B$405,A27))</f>
        <v/>
      </c>
      <c r="L27" s="33">
        <f>IF(A27="","",IF(K27=0,"",IFERROR(MINIFS('Follow-Up Log'!$C$6:$C$405,'Follow-Up Log'!$B$6:$B$405,A27),"")))</f>
        <v/>
      </c>
      <c r="M27" s="33">
        <f>IF(A27="","",IF(K27=0,"",IFERROR(MAXIFS('Follow-Up Log'!$C$6:$C$405,'Follow-Up Log'!$B$6:$B$405,A27),"")))</f>
        <v/>
      </c>
      <c r="N27" s="32" t="n"/>
      <c r="O27" s="15" t="n"/>
      <c r="P27" s="15" t="n"/>
      <c r="Q27" s="32" t="n"/>
      <c r="R27" s="32" t="n"/>
      <c r="S27" s="16" t="n"/>
      <c r="T27" s="19">
        <f>IF(E27="","",IF(LEFT(O27,6)="Closed",IF(R27="","",MAX(0,R27-E27)),MAX(0,Dashboard!$B$3-E27)))</f>
        <v/>
      </c>
      <c r="U27" s="20">
        <f>IF(A27="","",IF(OR(B27="",C27="",D27="",E27="",F27="",G27="",H27="",O27=""),"Missing required fields",IF(AND(O27="Rescheduled",Q27=""),"Rescheduled date missing",IF(AND(LEFT(O27,6)="Closed",P27=""),"Closed outcome missing",IF(AND(LEFT(O27,6)="Closed",R27=""),"Closed date missing",IF(AND(LEFT(O27,6)&lt;&gt;"Closed",K27=0,J27&lt;Dashboard!$B$3),"First follow-up overdue",IF(AND(LEFT(O27,6)&lt;&gt;"Closed",K27=0,J27=Dashboard!$B$3),"First follow-up due today",IF(AND(LEFT(O27,6)&lt;&gt;"Closed",N27&lt;&gt;"",N27&lt;Dashboard!$B$3),"Next follow-up overdue",IF(AND(LEFT(O27,6)&lt;&gt;"Closed",N27=Dashboard!$B$3),"Next follow-up due today",IF(AND(LEFT(O27,6)&lt;&gt;"Closed",K27&gt;0,N27="",M27&lt;=Dashboard!$B$3-'Lists &amp; Settings'!$B$4),"No next step / stale","")))))))))</f>
        <v/>
      </c>
      <c r="V27" s="20">
        <f>IF(A27="","",IF(COUNTIF($A$6:$A$205,A27)&gt;1,"Duplicate No-Show ID",IF(E27&gt;Dashboard!$B$3,"Session date is after as-of date",IF(AND(L27&lt;&gt;"",L27&lt;E27),"Attempt before missed session",IF(AND(R27&lt;&gt;"",R27&lt;E27),"Closed date before missed session",IF(AND(Q27&lt;&gt;"",Q27&lt;E27),"Rescheduled date before missed session",IF(AND(LEFT(O27,6)="Closed",N27&lt;&gt;""),"Closed case still has a next follow-up",IF(AND(O27="Rescheduled",Q27=""),"Rescheduled date is required","")))))))</f>
        <v/>
      </c>
    </row>
    <row r="28">
      <c r="A28" s="15" t="n"/>
      <c r="B28" s="15" t="n"/>
      <c r="C28" s="16" t="n"/>
      <c r="D28" s="15" t="n"/>
      <c r="E28" s="32" t="n"/>
      <c r="F28" s="15" t="n"/>
      <c r="G28" s="15" t="n"/>
      <c r="H28" s="15" t="n"/>
      <c r="I28" s="15" t="n"/>
      <c r="J28" s="33">
        <f>IF(E28="","",WORKDAY(E28,'Lists &amp; Settings'!$B$3))</f>
        <v/>
      </c>
      <c r="K28" s="19">
        <f>IF(A28="","",COUNTIF('Follow-Up Log'!$B$6:$B$405,A28))</f>
        <v/>
      </c>
      <c r="L28" s="33">
        <f>IF(A28="","",IF(K28=0,"",IFERROR(MINIFS('Follow-Up Log'!$C$6:$C$405,'Follow-Up Log'!$B$6:$B$405,A28),"")))</f>
        <v/>
      </c>
      <c r="M28" s="33">
        <f>IF(A28="","",IF(K28=0,"",IFERROR(MAXIFS('Follow-Up Log'!$C$6:$C$405,'Follow-Up Log'!$B$6:$B$405,A28),"")))</f>
        <v/>
      </c>
      <c r="N28" s="32" t="n"/>
      <c r="O28" s="15" t="n"/>
      <c r="P28" s="15" t="n"/>
      <c r="Q28" s="32" t="n"/>
      <c r="R28" s="32" t="n"/>
      <c r="S28" s="16" t="n"/>
      <c r="T28" s="19">
        <f>IF(E28="","",IF(LEFT(O28,6)="Closed",IF(R28="","",MAX(0,R28-E28)),MAX(0,Dashboard!$B$3-E28)))</f>
        <v/>
      </c>
      <c r="U28" s="20">
        <f>IF(A28="","",IF(OR(B28="",C28="",D28="",E28="",F28="",G28="",H28="",O28=""),"Missing required fields",IF(AND(O28="Rescheduled",Q28=""),"Rescheduled date missing",IF(AND(LEFT(O28,6)="Closed",P28=""),"Closed outcome missing",IF(AND(LEFT(O28,6)="Closed",R28=""),"Closed date missing",IF(AND(LEFT(O28,6)&lt;&gt;"Closed",K28=0,J28&lt;Dashboard!$B$3),"First follow-up overdue",IF(AND(LEFT(O28,6)&lt;&gt;"Closed",K28=0,J28=Dashboard!$B$3),"First follow-up due today",IF(AND(LEFT(O28,6)&lt;&gt;"Closed",N28&lt;&gt;"",N28&lt;Dashboard!$B$3),"Next follow-up overdue",IF(AND(LEFT(O28,6)&lt;&gt;"Closed",N28=Dashboard!$B$3),"Next follow-up due today",IF(AND(LEFT(O28,6)&lt;&gt;"Closed",K28&gt;0,N28="",M28&lt;=Dashboard!$B$3-'Lists &amp; Settings'!$B$4),"No next step / stale","")))))))))</f>
        <v/>
      </c>
      <c r="V28" s="20">
        <f>IF(A28="","",IF(COUNTIF($A$6:$A$205,A28)&gt;1,"Duplicate No-Show ID",IF(E28&gt;Dashboard!$B$3,"Session date is after as-of date",IF(AND(L28&lt;&gt;"",L28&lt;E28),"Attempt before missed session",IF(AND(R28&lt;&gt;"",R28&lt;E28),"Closed date before missed session",IF(AND(Q28&lt;&gt;"",Q28&lt;E28),"Rescheduled date before missed session",IF(AND(LEFT(O28,6)="Closed",N28&lt;&gt;""),"Closed case still has a next follow-up",IF(AND(O28="Rescheduled",Q28=""),"Rescheduled date is required","")))))))</f>
        <v/>
      </c>
    </row>
    <row r="29">
      <c r="A29" s="15" t="n"/>
      <c r="B29" s="15" t="n"/>
      <c r="C29" s="16" t="n"/>
      <c r="D29" s="15" t="n"/>
      <c r="E29" s="32" t="n"/>
      <c r="F29" s="15" t="n"/>
      <c r="G29" s="15" t="n"/>
      <c r="H29" s="15" t="n"/>
      <c r="I29" s="15" t="n"/>
      <c r="J29" s="33">
        <f>IF(E29="","",WORKDAY(E29,'Lists &amp; Settings'!$B$3))</f>
        <v/>
      </c>
      <c r="K29" s="19">
        <f>IF(A29="","",COUNTIF('Follow-Up Log'!$B$6:$B$405,A29))</f>
        <v/>
      </c>
      <c r="L29" s="33">
        <f>IF(A29="","",IF(K29=0,"",IFERROR(MINIFS('Follow-Up Log'!$C$6:$C$405,'Follow-Up Log'!$B$6:$B$405,A29),"")))</f>
        <v/>
      </c>
      <c r="M29" s="33">
        <f>IF(A29="","",IF(K29=0,"",IFERROR(MAXIFS('Follow-Up Log'!$C$6:$C$405,'Follow-Up Log'!$B$6:$B$405,A29),"")))</f>
        <v/>
      </c>
      <c r="N29" s="32" t="n"/>
      <c r="O29" s="15" t="n"/>
      <c r="P29" s="15" t="n"/>
      <c r="Q29" s="32" t="n"/>
      <c r="R29" s="32" t="n"/>
      <c r="S29" s="16" t="n"/>
      <c r="T29" s="19">
        <f>IF(E29="","",IF(LEFT(O29,6)="Closed",IF(R29="","",MAX(0,R29-E29)),MAX(0,Dashboard!$B$3-E29)))</f>
        <v/>
      </c>
      <c r="U29" s="20">
        <f>IF(A29="","",IF(OR(B29="",C29="",D29="",E29="",F29="",G29="",H29="",O29=""),"Missing required fields",IF(AND(O29="Rescheduled",Q29=""),"Rescheduled date missing",IF(AND(LEFT(O29,6)="Closed",P29=""),"Closed outcome missing",IF(AND(LEFT(O29,6)="Closed",R29=""),"Closed date missing",IF(AND(LEFT(O29,6)&lt;&gt;"Closed",K29=0,J29&lt;Dashboard!$B$3),"First follow-up overdue",IF(AND(LEFT(O29,6)&lt;&gt;"Closed",K29=0,J29=Dashboard!$B$3),"First follow-up due today",IF(AND(LEFT(O29,6)&lt;&gt;"Closed",N29&lt;&gt;"",N29&lt;Dashboard!$B$3),"Next follow-up overdue",IF(AND(LEFT(O29,6)&lt;&gt;"Closed",N29=Dashboard!$B$3),"Next follow-up due today",IF(AND(LEFT(O29,6)&lt;&gt;"Closed",K29&gt;0,N29="",M29&lt;=Dashboard!$B$3-'Lists &amp; Settings'!$B$4),"No next step / stale","")))))))))</f>
        <v/>
      </c>
      <c r="V29" s="20">
        <f>IF(A29="","",IF(COUNTIF($A$6:$A$205,A29)&gt;1,"Duplicate No-Show ID",IF(E29&gt;Dashboard!$B$3,"Session date is after as-of date",IF(AND(L29&lt;&gt;"",L29&lt;E29),"Attempt before missed session",IF(AND(R29&lt;&gt;"",R29&lt;E29),"Closed date before missed session",IF(AND(Q29&lt;&gt;"",Q29&lt;E29),"Rescheduled date before missed session",IF(AND(LEFT(O29,6)="Closed",N29&lt;&gt;""),"Closed case still has a next follow-up",IF(AND(O29="Rescheduled",Q29=""),"Rescheduled date is required","")))))))</f>
        <v/>
      </c>
    </row>
    <row r="30">
      <c r="A30" s="15" t="n"/>
      <c r="B30" s="15" t="n"/>
      <c r="C30" s="16" t="n"/>
      <c r="D30" s="15" t="n"/>
      <c r="E30" s="32" t="n"/>
      <c r="F30" s="15" t="n"/>
      <c r="G30" s="15" t="n"/>
      <c r="H30" s="15" t="n"/>
      <c r="I30" s="15" t="n"/>
      <c r="J30" s="33">
        <f>IF(E30="","",WORKDAY(E30,'Lists &amp; Settings'!$B$3))</f>
        <v/>
      </c>
      <c r="K30" s="19">
        <f>IF(A30="","",COUNTIF('Follow-Up Log'!$B$6:$B$405,A30))</f>
        <v/>
      </c>
      <c r="L30" s="33">
        <f>IF(A30="","",IF(K30=0,"",IFERROR(MINIFS('Follow-Up Log'!$C$6:$C$405,'Follow-Up Log'!$B$6:$B$405,A30),"")))</f>
        <v/>
      </c>
      <c r="M30" s="33">
        <f>IF(A30="","",IF(K30=0,"",IFERROR(MAXIFS('Follow-Up Log'!$C$6:$C$405,'Follow-Up Log'!$B$6:$B$405,A30),"")))</f>
        <v/>
      </c>
      <c r="N30" s="32" t="n"/>
      <c r="O30" s="15" t="n"/>
      <c r="P30" s="15" t="n"/>
      <c r="Q30" s="32" t="n"/>
      <c r="R30" s="32" t="n"/>
      <c r="S30" s="16" t="n"/>
      <c r="T30" s="19">
        <f>IF(E30="","",IF(LEFT(O30,6)="Closed",IF(R30="","",MAX(0,R30-E30)),MAX(0,Dashboard!$B$3-E30)))</f>
        <v/>
      </c>
      <c r="U30" s="20">
        <f>IF(A30="","",IF(OR(B30="",C30="",D30="",E30="",F30="",G30="",H30="",O30=""),"Missing required fields",IF(AND(O30="Rescheduled",Q30=""),"Rescheduled date missing",IF(AND(LEFT(O30,6)="Closed",P30=""),"Closed outcome missing",IF(AND(LEFT(O30,6)="Closed",R30=""),"Closed date missing",IF(AND(LEFT(O30,6)&lt;&gt;"Closed",K30=0,J30&lt;Dashboard!$B$3),"First follow-up overdue",IF(AND(LEFT(O30,6)&lt;&gt;"Closed",K30=0,J30=Dashboard!$B$3),"First follow-up due today",IF(AND(LEFT(O30,6)&lt;&gt;"Closed",N30&lt;&gt;"",N30&lt;Dashboard!$B$3),"Next follow-up overdue",IF(AND(LEFT(O30,6)&lt;&gt;"Closed",N30=Dashboard!$B$3),"Next follow-up due today",IF(AND(LEFT(O30,6)&lt;&gt;"Closed",K30&gt;0,N30="",M30&lt;=Dashboard!$B$3-'Lists &amp; Settings'!$B$4),"No next step / stale","")))))))))</f>
        <v/>
      </c>
      <c r="V30" s="20">
        <f>IF(A30="","",IF(COUNTIF($A$6:$A$205,A30)&gt;1,"Duplicate No-Show ID",IF(E30&gt;Dashboard!$B$3,"Session date is after as-of date",IF(AND(L30&lt;&gt;"",L30&lt;E30),"Attempt before missed session",IF(AND(R30&lt;&gt;"",R30&lt;E30),"Closed date before missed session",IF(AND(Q30&lt;&gt;"",Q30&lt;E30),"Rescheduled date before missed session",IF(AND(LEFT(O30,6)="Closed",N30&lt;&gt;""),"Closed case still has a next follow-up",IF(AND(O30="Rescheduled",Q30=""),"Rescheduled date is required","")))))))</f>
        <v/>
      </c>
    </row>
    <row r="31">
      <c r="A31" s="15" t="n"/>
      <c r="B31" s="15" t="n"/>
      <c r="C31" s="16" t="n"/>
      <c r="D31" s="15" t="n"/>
      <c r="E31" s="32" t="n"/>
      <c r="F31" s="15" t="n"/>
      <c r="G31" s="15" t="n"/>
      <c r="H31" s="15" t="n"/>
      <c r="I31" s="15" t="n"/>
      <c r="J31" s="33">
        <f>IF(E31="","",WORKDAY(E31,'Lists &amp; Settings'!$B$3))</f>
        <v/>
      </c>
      <c r="K31" s="19">
        <f>IF(A31="","",COUNTIF('Follow-Up Log'!$B$6:$B$405,A31))</f>
        <v/>
      </c>
      <c r="L31" s="33">
        <f>IF(A31="","",IF(K31=0,"",IFERROR(MINIFS('Follow-Up Log'!$C$6:$C$405,'Follow-Up Log'!$B$6:$B$405,A31),"")))</f>
        <v/>
      </c>
      <c r="M31" s="33">
        <f>IF(A31="","",IF(K31=0,"",IFERROR(MAXIFS('Follow-Up Log'!$C$6:$C$405,'Follow-Up Log'!$B$6:$B$405,A31),"")))</f>
        <v/>
      </c>
      <c r="N31" s="32" t="n"/>
      <c r="O31" s="15" t="n"/>
      <c r="P31" s="15" t="n"/>
      <c r="Q31" s="32" t="n"/>
      <c r="R31" s="32" t="n"/>
      <c r="S31" s="16" t="n"/>
      <c r="T31" s="19">
        <f>IF(E31="","",IF(LEFT(O31,6)="Closed",IF(R31="","",MAX(0,R31-E31)),MAX(0,Dashboard!$B$3-E31)))</f>
        <v/>
      </c>
      <c r="U31" s="20">
        <f>IF(A31="","",IF(OR(B31="",C31="",D31="",E31="",F31="",G31="",H31="",O31=""),"Missing required fields",IF(AND(O31="Rescheduled",Q31=""),"Rescheduled date missing",IF(AND(LEFT(O31,6)="Closed",P31=""),"Closed outcome missing",IF(AND(LEFT(O31,6)="Closed",R31=""),"Closed date missing",IF(AND(LEFT(O31,6)&lt;&gt;"Closed",K31=0,J31&lt;Dashboard!$B$3),"First follow-up overdue",IF(AND(LEFT(O31,6)&lt;&gt;"Closed",K31=0,J31=Dashboard!$B$3),"First follow-up due today",IF(AND(LEFT(O31,6)&lt;&gt;"Closed",N31&lt;&gt;"",N31&lt;Dashboard!$B$3),"Next follow-up overdue",IF(AND(LEFT(O31,6)&lt;&gt;"Closed",N31=Dashboard!$B$3),"Next follow-up due today",IF(AND(LEFT(O31,6)&lt;&gt;"Closed",K31&gt;0,N31="",M31&lt;=Dashboard!$B$3-'Lists &amp; Settings'!$B$4),"No next step / stale","")))))))))</f>
        <v/>
      </c>
      <c r="V31" s="20">
        <f>IF(A31="","",IF(COUNTIF($A$6:$A$205,A31)&gt;1,"Duplicate No-Show ID",IF(E31&gt;Dashboard!$B$3,"Session date is after as-of date",IF(AND(L31&lt;&gt;"",L31&lt;E31),"Attempt before missed session",IF(AND(R31&lt;&gt;"",R31&lt;E31),"Closed date before missed session",IF(AND(Q31&lt;&gt;"",Q31&lt;E31),"Rescheduled date before missed session",IF(AND(LEFT(O31,6)="Closed",N31&lt;&gt;""),"Closed case still has a next follow-up",IF(AND(O31="Rescheduled",Q31=""),"Rescheduled date is required","")))))))</f>
        <v/>
      </c>
    </row>
    <row r="32">
      <c r="A32" s="15" t="n"/>
      <c r="B32" s="15" t="n"/>
      <c r="C32" s="16" t="n"/>
      <c r="D32" s="15" t="n"/>
      <c r="E32" s="32" t="n"/>
      <c r="F32" s="15" t="n"/>
      <c r="G32" s="15" t="n"/>
      <c r="H32" s="15" t="n"/>
      <c r="I32" s="15" t="n"/>
      <c r="J32" s="33">
        <f>IF(E32="","",WORKDAY(E32,'Lists &amp; Settings'!$B$3))</f>
        <v/>
      </c>
      <c r="K32" s="19">
        <f>IF(A32="","",COUNTIF('Follow-Up Log'!$B$6:$B$405,A32))</f>
        <v/>
      </c>
      <c r="L32" s="33">
        <f>IF(A32="","",IF(K32=0,"",IFERROR(MINIFS('Follow-Up Log'!$C$6:$C$405,'Follow-Up Log'!$B$6:$B$405,A32),"")))</f>
        <v/>
      </c>
      <c r="M32" s="33">
        <f>IF(A32="","",IF(K32=0,"",IFERROR(MAXIFS('Follow-Up Log'!$C$6:$C$405,'Follow-Up Log'!$B$6:$B$405,A32),"")))</f>
        <v/>
      </c>
      <c r="N32" s="32" t="n"/>
      <c r="O32" s="15" t="n"/>
      <c r="P32" s="15" t="n"/>
      <c r="Q32" s="32" t="n"/>
      <c r="R32" s="32" t="n"/>
      <c r="S32" s="16" t="n"/>
      <c r="T32" s="19">
        <f>IF(E32="","",IF(LEFT(O32,6)="Closed",IF(R32="","",MAX(0,R32-E32)),MAX(0,Dashboard!$B$3-E32)))</f>
        <v/>
      </c>
      <c r="U32" s="20">
        <f>IF(A32="","",IF(OR(B32="",C32="",D32="",E32="",F32="",G32="",H32="",O32=""),"Missing required fields",IF(AND(O32="Rescheduled",Q32=""),"Rescheduled date missing",IF(AND(LEFT(O32,6)="Closed",P32=""),"Closed outcome missing",IF(AND(LEFT(O32,6)="Closed",R32=""),"Closed date missing",IF(AND(LEFT(O32,6)&lt;&gt;"Closed",K32=0,J32&lt;Dashboard!$B$3),"First follow-up overdue",IF(AND(LEFT(O32,6)&lt;&gt;"Closed",K32=0,J32=Dashboard!$B$3),"First follow-up due today",IF(AND(LEFT(O32,6)&lt;&gt;"Closed",N32&lt;&gt;"",N32&lt;Dashboard!$B$3),"Next follow-up overdue",IF(AND(LEFT(O32,6)&lt;&gt;"Closed",N32=Dashboard!$B$3),"Next follow-up due today",IF(AND(LEFT(O32,6)&lt;&gt;"Closed",K32&gt;0,N32="",M32&lt;=Dashboard!$B$3-'Lists &amp; Settings'!$B$4),"No next step / stale","")))))))))</f>
        <v/>
      </c>
      <c r="V32" s="20">
        <f>IF(A32="","",IF(COUNTIF($A$6:$A$205,A32)&gt;1,"Duplicate No-Show ID",IF(E32&gt;Dashboard!$B$3,"Session date is after as-of date",IF(AND(L32&lt;&gt;"",L32&lt;E32),"Attempt before missed session",IF(AND(R32&lt;&gt;"",R32&lt;E32),"Closed date before missed session",IF(AND(Q32&lt;&gt;"",Q32&lt;E32),"Rescheduled date before missed session",IF(AND(LEFT(O32,6)="Closed",N32&lt;&gt;""),"Closed case still has a next follow-up",IF(AND(O32="Rescheduled",Q32=""),"Rescheduled date is required","")))))))</f>
        <v/>
      </c>
    </row>
    <row r="33">
      <c r="A33" s="15" t="n"/>
      <c r="B33" s="15" t="n"/>
      <c r="C33" s="16" t="n"/>
      <c r="D33" s="15" t="n"/>
      <c r="E33" s="32" t="n"/>
      <c r="F33" s="15" t="n"/>
      <c r="G33" s="15" t="n"/>
      <c r="H33" s="15" t="n"/>
      <c r="I33" s="15" t="n"/>
      <c r="J33" s="33">
        <f>IF(E33="","",WORKDAY(E33,'Lists &amp; Settings'!$B$3))</f>
        <v/>
      </c>
      <c r="K33" s="19">
        <f>IF(A33="","",COUNTIF('Follow-Up Log'!$B$6:$B$405,A33))</f>
        <v/>
      </c>
      <c r="L33" s="33">
        <f>IF(A33="","",IF(K33=0,"",IFERROR(MINIFS('Follow-Up Log'!$C$6:$C$405,'Follow-Up Log'!$B$6:$B$405,A33),"")))</f>
        <v/>
      </c>
      <c r="M33" s="33">
        <f>IF(A33="","",IF(K33=0,"",IFERROR(MAXIFS('Follow-Up Log'!$C$6:$C$405,'Follow-Up Log'!$B$6:$B$405,A33),"")))</f>
        <v/>
      </c>
      <c r="N33" s="32" t="n"/>
      <c r="O33" s="15" t="n"/>
      <c r="P33" s="15" t="n"/>
      <c r="Q33" s="32" t="n"/>
      <c r="R33" s="32" t="n"/>
      <c r="S33" s="16" t="n"/>
      <c r="T33" s="19">
        <f>IF(E33="","",IF(LEFT(O33,6)="Closed",IF(R33="","",MAX(0,R33-E33)),MAX(0,Dashboard!$B$3-E33)))</f>
        <v/>
      </c>
      <c r="U33" s="20">
        <f>IF(A33="","",IF(OR(B33="",C33="",D33="",E33="",F33="",G33="",H33="",O33=""),"Missing required fields",IF(AND(O33="Rescheduled",Q33=""),"Rescheduled date missing",IF(AND(LEFT(O33,6)="Closed",P33=""),"Closed outcome missing",IF(AND(LEFT(O33,6)="Closed",R33=""),"Closed date missing",IF(AND(LEFT(O33,6)&lt;&gt;"Closed",K33=0,J33&lt;Dashboard!$B$3),"First follow-up overdue",IF(AND(LEFT(O33,6)&lt;&gt;"Closed",K33=0,J33=Dashboard!$B$3),"First follow-up due today",IF(AND(LEFT(O33,6)&lt;&gt;"Closed",N33&lt;&gt;"",N33&lt;Dashboard!$B$3),"Next follow-up overdue",IF(AND(LEFT(O33,6)&lt;&gt;"Closed",N33=Dashboard!$B$3),"Next follow-up due today",IF(AND(LEFT(O33,6)&lt;&gt;"Closed",K33&gt;0,N33="",M33&lt;=Dashboard!$B$3-'Lists &amp; Settings'!$B$4),"No next step / stale","")))))))))</f>
        <v/>
      </c>
      <c r="V33" s="20">
        <f>IF(A33="","",IF(COUNTIF($A$6:$A$205,A33)&gt;1,"Duplicate No-Show ID",IF(E33&gt;Dashboard!$B$3,"Session date is after as-of date",IF(AND(L33&lt;&gt;"",L33&lt;E33),"Attempt before missed session",IF(AND(R33&lt;&gt;"",R33&lt;E33),"Closed date before missed session",IF(AND(Q33&lt;&gt;"",Q33&lt;E33),"Rescheduled date before missed session",IF(AND(LEFT(O33,6)="Closed",N33&lt;&gt;""),"Closed case still has a next follow-up",IF(AND(O33="Rescheduled",Q33=""),"Rescheduled date is required","")))))))</f>
        <v/>
      </c>
    </row>
    <row r="34">
      <c r="A34" s="15" t="n"/>
      <c r="B34" s="15" t="n"/>
      <c r="C34" s="16" t="n"/>
      <c r="D34" s="15" t="n"/>
      <c r="E34" s="32" t="n"/>
      <c r="F34" s="15" t="n"/>
      <c r="G34" s="15" t="n"/>
      <c r="H34" s="15" t="n"/>
      <c r="I34" s="15" t="n"/>
      <c r="J34" s="33">
        <f>IF(E34="","",WORKDAY(E34,'Lists &amp; Settings'!$B$3))</f>
        <v/>
      </c>
      <c r="K34" s="19">
        <f>IF(A34="","",COUNTIF('Follow-Up Log'!$B$6:$B$405,A34))</f>
        <v/>
      </c>
      <c r="L34" s="33">
        <f>IF(A34="","",IF(K34=0,"",IFERROR(MINIFS('Follow-Up Log'!$C$6:$C$405,'Follow-Up Log'!$B$6:$B$405,A34),"")))</f>
        <v/>
      </c>
      <c r="M34" s="33">
        <f>IF(A34="","",IF(K34=0,"",IFERROR(MAXIFS('Follow-Up Log'!$C$6:$C$405,'Follow-Up Log'!$B$6:$B$405,A34),"")))</f>
        <v/>
      </c>
      <c r="N34" s="32" t="n"/>
      <c r="O34" s="15" t="n"/>
      <c r="P34" s="15" t="n"/>
      <c r="Q34" s="32" t="n"/>
      <c r="R34" s="32" t="n"/>
      <c r="S34" s="16" t="n"/>
      <c r="T34" s="19">
        <f>IF(E34="","",IF(LEFT(O34,6)="Closed",IF(R34="","",MAX(0,R34-E34)),MAX(0,Dashboard!$B$3-E34)))</f>
        <v/>
      </c>
      <c r="U34" s="20">
        <f>IF(A34="","",IF(OR(B34="",C34="",D34="",E34="",F34="",G34="",H34="",O34=""),"Missing required fields",IF(AND(O34="Rescheduled",Q34=""),"Rescheduled date missing",IF(AND(LEFT(O34,6)="Closed",P34=""),"Closed outcome missing",IF(AND(LEFT(O34,6)="Closed",R34=""),"Closed date missing",IF(AND(LEFT(O34,6)&lt;&gt;"Closed",K34=0,J34&lt;Dashboard!$B$3),"First follow-up overdue",IF(AND(LEFT(O34,6)&lt;&gt;"Closed",K34=0,J34=Dashboard!$B$3),"First follow-up due today",IF(AND(LEFT(O34,6)&lt;&gt;"Closed",N34&lt;&gt;"",N34&lt;Dashboard!$B$3),"Next follow-up overdue",IF(AND(LEFT(O34,6)&lt;&gt;"Closed",N34=Dashboard!$B$3),"Next follow-up due today",IF(AND(LEFT(O34,6)&lt;&gt;"Closed",K34&gt;0,N34="",M34&lt;=Dashboard!$B$3-'Lists &amp; Settings'!$B$4),"No next step / stale","")))))))))</f>
        <v/>
      </c>
      <c r="V34" s="20">
        <f>IF(A34="","",IF(COUNTIF($A$6:$A$205,A34)&gt;1,"Duplicate No-Show ID",IF(E34&gt;Dashboard!$B$3,"Session date is after as-of date",IF(AND(L34&lt;&gt;"",L34&lt;E34),"Attempt before missed session",IF(AND(R34&lt;&gt;"",R34&lt;E34),"Closed date before missed session",IF(AND(Q34&lt;&gt;"",Q34&lt;E34),"Rescheduled date before missed session",IF(AND(LEFT(O34,6)="Closed",N34&lt;&gt;""),"Closed case still has a next follow-up",IF(AND(O34="Rescheduled",Q34=""),"Rescheduled date is required","")))))))</f>
        <v/>
      </c>
    </row>
    <row r="35">
      <c r="A35" s="15" t="n"/>
      <c r="B35" s="15" t="n"/>
      <c r="C35" s="16" t="n"/>
      <c r="D35" s="15" t="n"/>
      <c r="E35" s="32" t="n"/>
      <c r="F35" s="15" t="n"/>
      <c r="G35" s="15" t="n"/>
      <c r="H35" s="15" t="n"/>
      <c r="I35" s="15" t="n"/>
      <c r="J35" s="33">
        <f>IF(E35="","",WORKDAY(E35,'Lists &amp; Settings'!$B$3))</f>
        <v/>
      </c>
      <c r="K35" s="19">
        <f>IF(A35="","",COUNTIF('Follow-Up Log'!$B$6:$B$405,A35))</f>
        <v/>
      </c>
      <c r="L35" s="33">
        <f>IF(A35="","",IF(K35=0,"",IFERROR(MINIFS('Follow-Up Log'!$C$6:$C$405,'Follow-Up Log'!$B$6:$B$405,A35),"")))</f>
        <v/>
      </c>
      <c r="M35" s="33">
        <f>IF(A35="","",IF(K35=0,"",IFERROR(MAXIFS('Follow-Up Log'!$C$6:$C$405,'Follow-Up Log'!$B$6:$B$405,A35),"")))</f>
        <v/>
      </c>
      <c r="N35" s="32" t="n"/>
      <c r="O35" s="15" t="n"/>
      <c r="P35" s="15" t="n"/>
      <c r="Q35" s="32" t="n"/>
      <c r="R35" s="32" t="n"/>
      <c r="S35" s="16" t="n"/>
      <c r="T35" s="19">
        <f>IF(E35="","",IF(LEFT(O35,6)="Closed",IF(R35="","",MAX(0,R35-E35)),MAX(0,Dashboard!$B$3-E35)))</f>
        <v/>
      </c>
      <c r="U35" s="20">
        <f>IF(A35="","",IF(OR(B35="",C35="",D35="",E35="",F35="",G35="",H35="",O35=""),"Missing required fields",IF(AND(O35="Rescheduled",Q35=""),"Rescheduled date missing",IF(AND(LEFT(O35,6)="Closed",P35=""),"Closed outcome missing",IF(AND(LEFT(O35,6)="Closed",R35=""),"Closed date missing",IF(AND(LEFT(O35,6)&lt;&gt;"Closed",K35=0,J35&lt;Dashboard!$B$3),"First follow-up overdue",IF(AND(LEFT(O35,6)&lt;&gt;"Closed",K35=0,J35=Dashboard!$B$3),"First follow-up due today",IF(AND(LEFT(O35,6)&lt;&gt;"Closed",N35&lt;&gt;"",N35&lt;Dashboard!$B$3),"Next follow-up overdue",IF(AND(LEFT(O35,6)&lt;&gt;"Closed",N35=Dashboard!$B$3),"Next follow-up due today",IF(AND(LEFT(O35,6)&lt;&gt;"Closed",K35&gt;0,N35="",M35&lt;=Dashboard!$B$3-'Lists &amp; Settings'!$B$4),"No next step / stale","")))))))))</f>
        <v/>
      </c>
      <c r="V35" s="20">
        <f>IF(A35="","",IF(COUNTIF($A$6:$A$205,A35)&gt;1,"Duplicate No-Show ID",IF(E35&gt;Dashboard!$B$3,"Session date is after as-of date",IF(AND(L35&lt;&gt;"",L35&lt;E35),"Attempt before missed session",IF(AND(R35&lt;&gt;"",R35&lt;E35),"Closed date before missed session",IF(AND(Q35&lt;&gt;"",Q35&lt;E35),"Rescheduled date before missed session",IF(AND(LEFT(O35,6)="Closed",N35&lt;&gt;""),"Closed case still has a next follow-up",IF(AND(O35="Rescheduled",Q35=""),"Rescheduled date is required","")))))))</f>
        <v/>
      </c>
    </row>
    <row r="36">
      <c r="A36" s="15" t="n"/>
      <c r="B36" s="15" t="n"/>
      <c r="C36" s="16" t="n"/>
      <c r="D36" s="15" t="n"/>
      <c r="E36" s="32" t="n"/>
      <c r="F36" s="15" t="n"/>
      <c r="G36" s="15" t="n"/>
      <c r="H36" s="15" t="n"/>
      <c r="I36" s="15" t="n"/>
      <c r="J36" s="33">
        <f>IF(E36="","",WORKDAY(E36,'Lists &amp; Settings'!$B$3))</f>
        <v/>
      </c>
      <c r="K36" s="19">
        <f>IF(A36="","",COUNTIF('Follow-Up Log'!$B$6:$B$405,A36))</f>
        <v/>
      </c>
      <c r="L36" s="33">
        <f>IF(A36="","",IF(K36=0,"",IFERROR(MINIFS('Follow-Up Log'!$C$6:$C$405,'Follow-Up Log'!$B$6:$B$405,A36),"")))</f>
        <v/>
      </c>
      <c r="M36" s="33">
        <f>IF(A36="","",IF(K36=0,"",IFERROR(MAXIFS('Follow-Up Log'!$C$6:$C$405,'Follow-Up Log'!$B$6:$B$405,A36),"")))</f>
        <v/>
      </c>
      <c r="N36" s="32" t="n"/>
      <c r="O36" s="15" t="n"/>
      <c r="P36" s="15" t="n"/>
      <c r="Q36" s="32" t="n"/>
      <c r="R36" s="32" t="n"/>
      <c r="S36" s="16" t="n"/>
      <c r="T36" s="19">
        <f>IF(E36="","",IF(LEFT(O36,6)="Closed",IF(R36="","",MAX(0,R36-E36)),MAX(0,Dashboard!$B$3-E36)))</f>
        <v/>
      </c>
      <c r="U36" s="20">
        <f>IF(A36="","",IF(OR(B36="",C36="",D36="",E36="",F36="",G36="",H36="",O36=""),"Missing required fields",IF(AND(O36="Rescheduled",Q36=""),"Rescheduled date missing",IF(AND(LEFT(O36,6)="Closed",P36=""),"Closed outcome missing",IF(AND(LEFT(O36,6)="Closed",R36=""),"Closed date missing",IF(AND(LEFT(O36,6)&lt;&gt;"Closed",K36=0,J36&lt;Dashboard!$B$3),"First follow-up overdue",IF(AND(LEFT(O36,6)&lt;&gt;"Closed",K36=0,J36=Dashboard!$B$3),"First follow-up due today",IF(AND(LEFT(O36,6)&lt;&gt;"Closed",N36&lt;&gt;"",N36&lt;Dashboard!$B$3),"Next follow-up overdue",IF(AND(LEFT(O36,6)&lt;&gt;"Closed",N36=Dashboard!$B$3),"Next follow-up due today",IF(AND(LEFT(O36,6)&lt;&gt;"Closed",K36&gt;0,N36="",M36&lt;=Dashboard!$B$3-'Lists &amp; Settings'!$B$4),"No next step / stale","")))))))))</f>
        <v/>
      </c>
      <c r="V36" s="20">
        <f>IF(A36="","",IF(COUNTIF($A$6:$A$205,A36)&gt;1,"Duplicate No-Show ID",IF(E36&gt;Dashboard!$B$3,"Session date is after as-of date",IF(AND(L36&lt;&gt;"",L36&lt;E36),"Attempt before missed session",IF(AND(R36&lt;&gt;"",R36&lt;E36),"Closed date before missed session",IF(AND(Q36&lt;&gt;"",Q36&lt;E36),"Rescheduled date before missed session",IF(AND(LEFT(O36,6)="Closed",N36&lt;&gt;""),"Closed case still has a next follow-up",IF(AND(O36="Rescheduled",Q36=""),"Rescheduled date is required","")))))))</f>
        <v/>
      </c>
    </row>
    <row r="37">
      <c r="A37" s="15" t="n"/>
      <c r="B37" s="15" t="n"/>
      <c r="C37" s="16" t="n"/>
      <c r="D37" s="15" t="n"/>
      <c r="E37" s="32" t="n"/>
      <c r="F37" s="15" t="n"/>
      <c r="G37" s="15" t="n"/>
      <c r="H37" s="15" t="n"/>
      <c r="I37" s="15" t="n"/>
      <c r="J37" s="33">
        <f>IF(E37="","",WORKDAY(E37,'Lists &amp; Settings'!$B$3))</f>
        <v/>
      </c>
      <c r="K37" s="19">
        <f>IF(A37="","",COUNTIF('Follow-Up Log'!$B$6:$B$405,A37))</f>
        <v/>
      </c>
      <c r="L37" s="33">
        <f>IF(A37="","",IF(K37=0,"",IFERROR(MINIFS('Follow-Up Log'!$C$6:$C$405,'Follow-Up Log'!$B$6:$B$405,A37),"")))</f>
        <v/>
      </c>
      <c r="M37" s="33">
        <f>IF(A37="","",IF(K37=0,"",IFERROR(MAXIFS('Follow-Up Log'!$C$6:$C$405,'Follow-Up Log'!$B$6:$B$405,A37),"")))</f>
        <v/>
      </c>
      <c r="N37" s="32" t="n"/>
      <c r="O37" s="15" t="n"/>
      <c r="P37" s="15" t="n"/>
      <c r="Q37" s="32" t="n"/>
      <c r="R37" s="32" t="n"/>
      <c r="S37" s="16" t="n"/>
      <c r="T37" s="19">
        <f>IF(E37="","",IF(LEFT(O37,6)="Closed",IF(R37="","",MAX(0,R37-E37)),MAX(0,Dashboard!$B$3-E37)))</f>
        <v/>
      </c>
      <c r="U37" s="20">
        <f>IF(A37="","",IF(OR(B37="",C37="",D37="",E37="",F37="",G37="",H37="",O37=""),"Missing required fields",IF(AND(O37="Rescheduled",Q37=""),"Rescheduled date missing",IF(AND(LEFT(O37,6)="Closed",P37=""),"Closed outcome missing",IF(AND(LEFT(O37,6)="Closed",R37=""),"Closed date missing",IF(AND(LEFT(O37,6)&lt;&gt;"Closed",K37=0,J37&lt;Dashboard!$B$3),"First follow-up overdue",IF(AND(LEFT(O37,6)&lt;&gt;"Closed",K37=0,J37=Dashboard!$B$3),"First follow-up due today",IF(AND(LEFT(O37,6)&lt;&gt;"Closed",N37&lt;&gt;"",N37&lt;Dashboard!$B$3),"Next follow-up overdue",IF(AND(LEFT(O37,6)&lt;&gt;"Closed",N37=Dashboard!$B$3),"Next follow-up due today",IF(AND(LEFT(O37,6)&lt;&gt;"Closed",K37&gt;0,N37="",M37&lt;=Dashboard!$B$3-'Lists &amp; Settings'!$B$4),"No next step / stale","")))))))))</f>
        <v/>
      </c>
      <c r="V37" s="20">
        <f>IF(A37="","",IF(COUNTIF($A$6:$A$205,A37)&gt;1,"Duplicate No-Show ID",IF(E37&gt;Dashboard!$B$3,"Session date is after as-of date",IF(AND(L37&lt;&gt;"",L37&lt;E37),"Attempt before missed session",IF(AND(R37&lt;&gt;"",R37&lt;E37),"Closed date before missed session",IF(AND(Q37&lt;&gt;"",Q37&lt;E37),"Rescheduled date before missed session",IF(AND(LEFT(O37,6)="Closed",N37&lt;&gt;""),"Closed case still has a next follow-up",IF(AND(O37="Rescheduled",Q37=""),"Rescheduled date is required","")))))))</f>
        <v/>
      </c>
    </row>
    <row r="38">
      <c r="A38" s="15" t="n"/>
      <c r="B38" s="15" t="n"/>
      <c r="C38" s="16" t="n"/>
      <c r="D38" s="15" t="n"/>
      <c r="E38" s="32" t="n"/>
      <c r="F38" s="15" t="n"/>
      <c r="G38" s="15" t="n"/>
      <c r="H38" s="15" t="n"/>
      <c r="I38" s="15" t="n"/>
      <c r="J38" s="33">
        <f>IF(E38="","",WORKDAY(E38,'Lists &amp; Settings'!$B$3))</f>
        <v/>
      </c>
      <c r="K38" s="19">
        <f>IF(A38="","",COUNTIF('Follow-Up Log'!$B$6:$B$405,A38))</f>
        <v/>
      </c>
      <c r="L38" s="33">
        <f>IF(A38="","",IF(K38=0,"",IFERROR(MINIFS('Follow-Up Log'!$C$6:$C$405,'Follow-Up Log'!$B$6:$B$405,A38),"")))</f>
        <v/>
      </c>
      <c r="M38" s="33">
        <f>IF(A38="","",IF(K38=0,"",IFERROR(MAXIFS('Follow-Up Log'!$C$6:$C$405,'Follow-Up Log'!$B$6:$B$405,A38),"")))</f>
        <v/>
      </c>
      <c r="N38" s="32" t="n"/>
      <c r="O38" s="15" t="n"/>
      <c r="P38" s="15" t="n"/>
      <c r="Q38" s="32" t="n"/>
      <c r="R38" s="32" t="n"/>
      <c r="S38" s="16" t="n"/>
      <c r="T38" s="19">
        <f>IF(E38="","",IF(LEFT(O38,6)="Closed",IF(R38="","",MAX(0,R38-E38)),MAX(0,Dashboard!$B$3-E38)))</f>
        <v/>
      </c>
      <c r="U38" s="20">
        <f>IF(A38="","",IF(OR(B38="",C38="",D38="",E38="",F38="",G38="",H38="",O38=""),"Missing required fields",IF(AND(O38="Rescheduled",Q38=""),"Rescheduled date missing",IF(AND(LEFT(O38,6)="Closed",P38=""),"Closed outcome missing",IF(AND(LEFT(O38,6)="Closed",R38=""),"Closed date missing",IF(AND(LEFT(O38,6)&lt;&gt;"Closed",K38=0,J38&lt;Dashboard!$B$3),"First follow-up overdue",IF(AND(LEFT(O38,6)&lt;&gt;"Closed",K38=0,J38=Dashboard!$B$3),"First follow-up due today",IF(AND(LEFT(O38,6)&lt;&gt;"Closed",N38&lt;&gt;"",N38&lt;Dashboard!$B$3),"Next follow-up overdue",IF(AND(LEFT(O38,6)&lt;&gt;"Closed",N38=Dashboard!$B$3),"Next follow-up due today",IF(AND(LEFT(O38,6)&lt;&gt;"Closed",K38&gt;0,N38="",M38&lt;=Dashboard!$B$3-'Lists &amp; Settings'!$B$4),"No next step / stale","")))))))))</f>
        <v/>
      </c>
      <c r="V38" s="20">
        <f>IF(A38="","",IF(COUNTIF($A$6:$A$205,A38)&gt;1,"Duplicate No-Show ID",IF(E38&gt;Dashboard!$B$3,"Session date is after as-of date",IF(AND(L38&lt;&gt;"",L38&lt;E38),"Attempt before missed session",IF(AND(R38&lt;&gt;"",R38&lt;E38),"Closed date before missed session",IF(AND(Q38&lt;&gt;"",Q38&lt;E38),"Rescheduled date before missed session",IF(AND(LEFT(O38,6)="Closed",N38&lt;&gt;""),"Closed case still has a next follow-up",IF(AND(O38="Rescheduled",Q38=""),"Rescheduled date is required","")))))))</f>
        <v/>
      </c>
    </row>
    <row r="39">
      <c r="A39" s="15" t="n"/>
      <c r="B39" s="15" t="n"/>
      <c r="C39" s="16" t="n"/>
      <c r="D39" s="15" t="n"/>
      <c r="E39" s="32" t="n"/>
      <c r="F39" s="15" t="n"/>
      <c r="G39" s="15" t="n"/>
      <c r="H39" s="15" t="n"/>
      <c r="I39" s="15" t="n"/>
      <c r="J39" s="33">
        <f>IF(E39="","",WORKDAY(E39,'Lists &amp; Settings'!$B$3))</f>
        <v/>
      </c>
      <c r="K39" s="19">
        <f>IF(A39="","",COUNTIF('Follow-Up Log'!$B$6:$B$405,A39))</f>
        <v/>
      </c>
      <c r="L39" s="33">
        <f>IF(A39="","",IF(K39=0,"",IFERROR(MINIFS('Follow-Up Log'!$C$6:$C$405,'Follow-Up Log'!$B$6:$B$405,A39),"")))</f>
        <v/>
      </c>
      <c r="M39" s="33">
        <f>IF(A39="","",IF(K39=0,"",IFERROR(MAXIFS('Follow-Up Log'!$C$6:$C$405,'Follow-Up Log'!$B$6:$B$405,A39),"")))</f>
        <v/>
      </c>
      <c r="N39" s="32" t="n"/>
      <c r="O39" s="15" t="n"/>
      <c r="P39" s="15" t="n"/>
      <c r="Q39" s="32" t="n"/>
      <c r="R39" s="32" t="n"/>
      <c r="S39" s="16" t="n"/>
      <c r="T39" s="19">
        <f>IF(E39="","",IF(LEFT(O39,6)="Closed",IF(R39="","",MAX(0,R39-E39)),MAX(0,Dashboard!$B$3-E39)))</f>
        <v/>
      </c>
      <c r="U39" s="20">
        <f>IF(A39="","",IF(OR(B39="",C39="",D39="",E39="",F39="",G39="",H39="",O39=""),"Missing required fields",IF(AND(O39="Rescheduled",Q39=""),"Rescheduled date missing",IF(AND(LEFT(O39,6)="Closed",P39=""),"Closed outcome missing",IF(AND(LEFT(O39,6)="Closed",R39=""),"Closed date missing",IF(AND(LEFT(O39,6)&lt;&gt;"Closed",K39=0,J39&lt;Dashboard!$B$3),"First follow-up overdue",IF(AND(LEFT(O39,6)&lt;&gt;"Closed",K39=0,J39=Dashboard!$B$3),"First follow-up due today",IF(AND(LEFT(O39,6)&lt;&gt;"Closed",N39&lt;&gt;"",N39&lt;Dashboard!$B$3),"Next follow-up overdue",IF(AND(LEFT(O39,6)&lt;&gt;"Closed",N39=Dashboard!$B$3),"Next follow-up due today",IF(AND(LEFT(O39,6)&lt;&gt;"Closed",K39&gt;0,N39="",M39&lt;=Dashboard!$B$3-'Lists &amp; Settings'!$B$4),"No next step / stale","")))))))))</f>
        <v/>
      </c>
      <c r="V39" s="20">
        <f>IF(A39="","",IF(COUNTIF($A$6:$A$205,A39)&gt;1,"Duplicate No-Show ID",IF(E39&gt;Dashboard!$B$3,"Session date is after as-of date",IF(AND(L39&lt;&gt;"",L39&lt;E39),"Attempt before missed session",IF(AND(R39&lt;&gt;"",R39&lt;E39),"Closed date before missed session",IF(AND(Q39&lt;&gt;"",Q39&lt;E39),"Rescheduled date before missed session",IF(AND(LEFT(O39,6)="Closed",N39&lt;&gt;""),"Closed case still has a next follow-up",IF(AND(O39="Rescheduled",Q39=""),"Rescheduled date is required","")))))))</f>
        <v/>
      </c>
    </row>
    <row r="40">
      <c r="A40" s="15" t="n"/>
      <c r="B40" s="15" t="n"/>
      <c r="C40" s="16" t="n"/>
      <c r="D40" s="15" t="n"/>
      <c r="E40" s="32" t="n"/>
      <c r="F40" s="15" t="n"/>
      <c r="G40" s="15" t="n"/>
      <c r="H40" s="15" t="n"/>
      <c r="I40" s="15" t="n"/>
      <c r="J40" s="33">
        <f>IF(E40="","",WORKDAY(E40,'Lists &amp; Settings'!$B$3))</f>
        <v/>
      </c>
      <c r="K40" s="19">
        <f>IF(A40="","",COUNTIF('Follow-Up Log'!$B$6:$B$405,A40))</f>
        <v/>
      </c>
      <c r="L40" s="33">
        <f>IF(A40="","",IF(K40=0,"",IFERROR(MINIFS('Follow-Up Log'!$C$6:$C$405,'Follow-Up Log'!$B$6:$B$405,A40),"")))</f>
        <v/>
      </c>
      <c r="M40" s="33">
        <f>IF(A40="","",IF(K40=0,"",IFERROR(MAXIFS('Follow-Up Log'!$C$6:$C$405,'Follow-Up Log'!$B$6:$B$405,A40),"")))</f>
        <v/>
      </c>
      <c r="N40" s="32" t="n"/>
      <c r="O40" s="15" t="n"/>
      <c r="P40" s="15" t="n"/>
      <c r="Q40" s="32" t="n"/>
      <c r="R40" s="32" t="n"/>
      <c r="S40" s="16" t="n"/>
      <c r="T40" s="19">
        <f>IF(E40="","",IF(LEFT(O40,6)="Closed",IF(R40="","",MAX(0,R40-E40)),MAX(0,Dashboard!$B$3-E40)))</f>
        <v/>
      </c>
      <c r="U40" s="20">
        <f>IF(A40="","",IF(OR(B40="",C40="",D40="",E40="",F40="",G40="",H40="",O40=""),"Missing required fields",IF(AND(O40="Rescheduled",Q40=""),"Rescheduled date missing",IF(AND(LEFT(O40,6)="Closed",P40=""),"Closed outcome missing",IF(AND(LEFT(O40,6)="Closed",R40=""),"Closed date missing",IF(AND(LEFT(O40,6)&lt;&gt;"Closed",K40=0,J40&lt;Dashboard!$B$3),"First follow-up overdue",IF(AND(LEFT(O40,6)&lt;&gt;"Closed",K40=0,J40=Dashboard!$B$3),"First follow-up due today",IF(AND(LEFT(O40,6)&lt;&gt;"Closed",N40&lt;&gt;"",N40&lt;Dashboard!$B$3),"Next follow-up overdue",IF(AND(LEFT(O40,6)&lt;&gt;"Closed",N40=Dashboard!$B$3),"Next follow-up due today",IF(AND(LEFT(O40,6)&lt;&gt;"Closed",K40&gt;0,N40="",M40&lt;=Dashboard!$B$3-'Lists &amp; Settings'!$B$4),"No next step / stale","")))))))))</f>
        <v/>
      </c>
      <c r="V40" s="20">
        <f>IF(A40="","",IF(COUNTIF($A$6:$A$205,A40)&gt;1,"Duplicate No-Show ID",IF(E40&gt;Dashboard!$B$3,"Session date is after as-of date",IF(AND(L40&lt;&gt;"",L40&lt;E40),"Attempt before missed session",IF(AND(R40&lt;&gt;"",R40&lt;E40),"Closed date before missed session",IF(AND(Q40&lt;&gt;"",Q40&lt;E40),"Rescheduled date before missed session",IF(AND(LEFT(O40,6)="Closed",N40&lt;&gt;""),"Closed case still has a next follow-up",IF(AND(O40="Rescheduled",Q40=""),"Rescheduled date is required","")))))))</f>
        <v/>
      </c>
    </row>
    <row r="41">
      <c r="A41" s="15" t="n"/>
      <c r="B41" s="15" t="n"/>
      <c r="C41" s="16" t="n"/>
      <c r="D41" s="15" t="n"/>
      <c r="E41" s="32" t="n"/>
      <c r="F41" s="15" t="n"/>
      <c r="G41" s="15" t="n"/>
      <c r="H41" s="15" t="n"/>
      <c r="I41" s="15" t="n"/>
      <c r="J41" s="33">
        <f>IF(E41="","",WORKDAY(E41,'Lists &amp; Settings'!$B$3))</f>
        <v/>
      </c>
      <c r="K41" s="19">
        <f>IF(A41="","",COUNTIF('Follow-Up Log'!$B$6:$B$405,A41))</f>
        <v/>
      </c>
      <c r="L41" s="33">
        <f>IF(A41="","",IF(K41=0,"",IFERROR(MINIFS('Follow-Up Log'!$C$6:$C$405,'Follow-Up Log'!$B$6:$B$405,A41),"")))</f>
        <v/>
      </c>
      <c r="M41" s="33">
        <f>IF(A41="","",IF(K41=0,"",IFERROR(MAXIFS('Follow-Up Log'!$C$6:$C$405,'Follow-Up Log'!$B$6:$B$405,A41),"")))</f>
        <v/>
      </c>
      <c r="N41" s="32" t="n"/>
      <c r="O41" s="15" t="n"/>
      <c r="P41" s="15" t="n"/>
      <c r="Q41" s="32" t="n"/>
      <c r="R41" s="32" t="n"/>
      <c r="S41" s="16" t="n"/>
      <c r="T41" s="19">
        <f>IF(E41="","",IF(LEFT(O41,6)="Closed",IF(R41="","",MAX(0,R41-E41)),MAX(0,Dashboard!$B$3-E41)))</f>
        <v/>
      </c>
      <c r="U41" s="20">
        <f>IF(A41="","",IF(OR(B41="",C41="",D41="",E41="",F41="",G41="",H41="",O41=""),"Missing required fields",IF(AND(O41="Rescheduled",Q41=""),"Rescheduled date missing",IF(AND(LEFT(O41,6)="Closed",P41=""),"Closed outcome missing",IF(AND(LEFT(O41,6)="Closed",R41=""),"Closed date missing",IF(AND(LEFT(O41,6)&lt;&gt;"Closed",K41=0,J41&lt;Dashboard!$B$3),"First follow-up overdue",IF(AND(LEFT(O41,6)&lt;&gt;"Closed",K41=0,J41=Dashboard!$B$3),"First follow-up due today",IF(AND(LEFT(O41,6)&lt;&gt;"Closed",N41&lt;&gt;"",N41&lt;Dashboard!$B$3),"Next follow-up overdue",IF(AND(LEFT(O41,6)&lt;&gt;"Closed",N41=Dashboard!$B$3),"Next follow-up due today",IF(AND(LEFT(O41,6)&lt;&gt;"Closed",K41&gt;0,N41="",M41&lt;=Dashboard!$B$3-'Lists &amp; Settings'!$B$4),"No next step / stale","")))))))))</f>
        <v/>
      </c>
      <c r="V41" s="20">
        <f>IF(A41="","",IF(COUNTIF($A$6:$A$205,A41)&gt;1,"Duplicate No-Show ID",IF(E41&gt;Dashboard!$B$3,"Session date is after as-of date",IF(AND(L41&lt;&gt;"",L41&lt;E41),"Attempt before missed session",IF(AND(R41&lt;&gt;"",R41&lt;E41),"Closed date before missed session",IF(AND(Q41&lt;&gt;"",Q41&lt;E41),"Rescheduled date before missed session",IF(AND(LEFT(O41,6)="Closed",N41&lt;&gt;""),"Closed case still has a next follow-up",IF(AND(O41="Rescheduled",Q41=""),"Rescheduled date is required","")))))))</f>
        <v/>
      </c>
    </row>
    <row r="42">
      <c r="A42" s="15" t="n"/>
      <c r="B42" s="15" t="n"/>
      <c r="C42" s="16" t="n"/>
      <c r="D42" s="15" t="n"/>
      <c r="E42" s="32" t="n"/>
      <c r="F42" s="15" t="n"/>
      <c r="G42" s="15" t="n"/>
      <c r="H42" s="15" t="n"/>
      <c r="I42" s="15" t="n"/>
      <c r="J42" s="33">
        <f>IF(E42="","",WORKDAY(E42,'Lists &amp; Settings'!$B$3))</f>
        <v/>
      </c>
      <c r="K42" s="19">
        <f>IF(A42="","",COUNTIF('Follow-Up Log'!$B$6:$B$405,A42))</f>
        <v/>
      </c>
      <c r="L42" s="33">
        <f>IF(A42="","",IF(K42=0,"",IFERROR(MINIFS('Follow-Up Log'!$C$6:$C$405,'Follow-Up Log'!$B$6:$B$405,A42),"")))</f>
        <v/>
      </c>
      <c r="M42" s="33">
        <f>IF(A42="","",IF(K42=0,"",IFERROR(MAXIFS('Follow-Up Log'!$C$6:$C$405,'Follow-Up Log'!$B$6:$B$405,A42),"")))</f>
        <v/>
      </c>
      <c r="N42" s="32" t="n"/>
      <c r="O42" s="15" t="n"/>
      <c r="P42" s="15" t="n"/>
      <c r="Q42" s="32" t="n"/>
      <c r="R42" s="32" t="n"/>
      <c r="S42" s="16" t="n"/>
      <c r="T42" s="19">
        <f>IF(E42="","",IF(LEFT(O42,6)="Closed",IF(R42="","",MAX(0,R42-E42)),MAX(0,Dashboard!$B$3-E42)))</f>
        <v/>
      </c>
      <c r="U42" s="20">
        <f>IF(A42="","",IF(OR(B42="",C42="",D42="",E42="",F42="",G42="",H42="",O42=""),"Missing required fields",IF(AND(O42="Rescheduled",Q42=""),"Rescheduled date missing",IF(AND(LEFT(O42,6)="Closed",P42=""),"Closed outcome missing",IF(AND(LEFT(O42,6)="Closed",R42=""),"Closed date missing",IF(AND(LEFT(O42,6)&lt;&gt;"Closed",K42=0,J42&lt;Dashboard!$B$3),"First follow-up overdue",IF(AND(LEFT(O42,6)&lt;&gt;"Closed",K42=0,J42=Dashboard!$B$3),"First follow-up due today",IF(AND(LEFT(O42,6)&lt;&gt;"Closed",N42&lt;&gt;"",N42&lt;Dashboard!$B$3),"Next follow-up overdue",IF(AND(LEFT(O42,6)&lt;&gt;"Closed",N42=Dashboard!$B$3),"Next follow-up due today",IF(AND(LEFT(O42,6)&lt;&gt;"Closed",K42&gt;0,N42="",M42&lt;=Dashboard!$B$3-'Lists &amp; Settings'!$B$4),"No next step / stale","")))))))))</f>
        <v/>
      </c>
      <c r="V42" s="20">
        <f>IF(A42="","",IF(COUNTIF($A$6:$A$205,A42)&gt;1,"Duplicate No-Show ID",IF(E42&gt;Dashboard!$B$3,"Session date is after as-of date",IF(AND(L42&lt;&gt;"",L42&lt;E42),"Attempt before missed session",IF(AND(R42&lt;&gt;"",R42&lt;E42),"Closed date before missed session",IF(AND(Q42&lt;&gt;"",Q42&lt;E42),"Rescheduled date before missed session",IF(AND(LEFT(O42,6)="Closed",N42&lt;&gt;""),"Closed case still has a next follow-up",IF(AND(O42="Rescheduled",Q42=""),"Rescheduled date is required","")))))))</f>
        <v/>
      </c>
    </row>
    <row r="43">
      <c r="A43" s="15" t="n"/>
      <c r="B43" s="15" t="n"/>
      <c r="C43" s="16" t="n"/>
      <c r="D43" s="15" t="n"/>
      <c r="E43" s="32" t="n"/>
      <c r="F43" s="15" t="n"/>
      <c r="G43" s="15" t="n"/>
      <c r="H43" s="15" t="n"/>
      <c r="I43" s="15" t="n"/>
      <c r="J43" s="33">
        <f>IF(E43="","",WORKDAY(E43,'Lists &amp; Settings'!$B$3))</f>
        <v/>
      </c>
      <c r="K43" s="19">
        <f>IF(A43="","",COUNTIF('Follow-Up Log'!$B$6:$B$405,A43))</f>
        <v/>
      </c>
      <c r="L43" s="33">
        <f>IF(A43="","",IF(K43=0,"",IFERROR(MINIFS('Follow-Up Log'!$C$6:$C$405,'Follow-Up Log'!$B$6:$B$405,A43),"")))</f>
        <v/>
      </c>
      <c r="M43" s="33">
        <f>IF(A43="","",IF(K43=0,"",IFERROR(MAXIFS('Follow-Up Log'!$C$6:$C$405,'Follow-Up Log'!$B$6:$B$405,A43),"")))</f>
        <v/>
      </c>
      <c r="N43" s="32" t="n"/>
      <c r="O43" s="15" t="n"/>
      <c r="P43" s="15" t="n"/>
      <c r="Q43" s="32" t="n"/>
      <c r="R43" s="32" t="n"/>
      <c r="S43" s="16" t="n"/>
      <c r="T43" s="19">
        <f>IF(E43="","",IF(LEFT(O43,6)="Closed",IF(R43="","",MAX(0,R43-E43)),MAX(0,Dashboard!$B$3-E43)))</f>
        <v/>
      </c>
      <c r="U43" s="20">
        <f>IF(A43="","",IF(OR(B43="",C43="",D43="",E43="",F43="",G43="",H43="",O43=""),"Missing required fields",IF(AND(O43="Rescheduled",Q43=""),"Rescheduled date missing",IF(AND(LEFT(O43,6)="Closed",P43=""),"Closed outcome missing",IF(AND(LEFT(O43,6)="Closed",R43=""),"Closed date missing",IF(AND(LEFT(O43,6)&lt;&gt;"Closed",K43=0,J43&lt;Dashboard!$B$3),"First follow-up overdue",IF(AND(LEFT(O43,6)&lt;&gt;"Closed",K43=0,J43=Dashboard!$B$3),"First follow-up due today",IF(AND(LEFT(O43,6)&lt;&gt;"Closed",N43&lt;&gt;"",N43&lt;Dashboard!$B$3),"Next follow-up overdue",IF(AND(LEFT(O43,6)&lt;&gt;"Closed",N43=Dashboard!$B$3),"Next follow-up due today",IF(AND(LEFT(O43,6)&lt;&gt;"Closed",K43&gt;0,N43="",M43&lt;=Dashboard!$B$3-'Lists &amp; Settings'!$B$4),"No next step / stale","")))))))))</f>
        <v/>
      </c>
      <c r="V43" s="20">
        <f>IF(A43="","",IF(COUNTIF($A$6:$A$205,A43)&gt;1,"Duplicate No-Show ID",IF(E43&gt;Dashboard!$B$3,"Session date is after as-of date",IF(AND(L43&lt;&gt;"",L43&lt;E43),"Attempt before missed session",IF(AND(R43&lt;&gt;"",R43&lt;E43),"Closed date before missed session",IF(AND(Q43&lt;&gt;"",Q43&lt;E43),"Rescheduled date before missed session",IF(AND(LEFT(O43,6)="Closed",N43&lt;&gt;""),"Closed case still has a next follow-up",IF(AND(O43="Rescheduled",Q43=""),"Rescheduled date is required","")))))))</f>
        <v/>
      </c>
    </row>
    <row r="44">
      <c r="A44" s="15" t="n"/>
      <c r="B44" s="15" t="n"/>
      <c r="C44" s="16" t="n"/>
      <c r="D44" s="15" t="n"/>
      <c r="E44" s="32" t="n"/>
      <c r="F44" s="15" t="n"/>
      <c r="G44" s="15" t="n"/>
      <c r="H44" s="15" t="n"/>
      <c r="I44" s="15" t="n"/>
      <c r="J44" s="33">
        <f>IF(E44="","",WORKDAY(E44,'Lists &amp; Settings'!$B$3))</f>
        <v/>
      </c>
      <c r="K44" s="19">
        <f>IF(A44="","",COUNTIF('Follow-Up Log'!$B$6:$B$405,A44))</f>
        <v/>
      </c>
      <c r="L44" s="33">
        <f>IF(A44="","",IF(K44=0,"",IFERROR(MINIFS('Follow-Up Log'!$C$6:$C$405,'Follow-Up Log'!$B$6:$B$405,A44),"")))</f>
        <v/>
      </c>
      <c r="M44" s="33">
        <f>IF(A44="","",IF(K44=0,"",IFERROR(MAXIFS('Follow-Up Log'!$C$6:$C$405,'Follow-Up Log'!$B$6:$B$405,A44),"")))</f>
        <v/>
      </c>
      <c r="N44" s="32" t="n"/>
      <c r="O44" s="15" t="n"/>
      <c r="P44" s="15" t="n"/>
      <c r="Q44" s="32" t="n"/>
      <c r="R44" s="32" t="n"/>
      <c r="S44" s="16" t="n"/>
      <c r="T44" s="19">
        <f>IF(E44="","",IF(LEFT(O44,6)="Closed",IF(R44="","",MAX(0,R44-E44)),MAX(0,Dashboard!$B$3-E44)))</f>
        <v/>
      </c>
      <c r="U44" s="20">
        <f>IF(A44="","",IF(OR(B44="",C44="",D44="",E44="",F44="",G44="",H44="",O44=""),"Missing required fields",IF(AND(O44="Rescheduled",Q44=""),"Rescheduled date missing",IF(AND(LEFT(O44,6)="Closed",P44=""),"Closed outcome missing",IF(AND(LEFT(O44,6)="Closed",R44=""),"Closed date missing",IF(AND(LEFT(O44,6)&lt;&gt;"Closed",K44=0,J44&lt;Dashboard!$B$3),"First follow-up overdue",IF(AND(LEFT(O44,6)&lt;&gt;"Closed",K44=0,J44=Dashboard!$B$3),"First follow-up due today",IF(AND(LEFT(O44,6)&lt;&gt;"Closed",N44&lt;&gt;"",N44&lt;Dashboard!$B$3),"Next follow-up overdue",IF(AND(LEFT(O44,6)&lt;&gt;"Closed",N44=Dashboard!$B$3),"Next follow-up due today",IF(AND(LEFT(O44,6)&lt;&gt;"Closed",K44&gt;0,N44="",M44&lt;=Dashboard!$B$3-'Lists &amp; Settings'!$B$4),"No next step / stale","")))))))))</f>
        <v/>
      </c>
      <c r="V44" s="20">
        <f>IF(A44="","",IF(COUNTIF($A$6:$A$205,A44)&gt;1,"Duplicate No-Show ID",IF(E44&gt;Dashboard!$B$3,"Session date is after as-of date",IF(AND(L44&lt;&gt;"",L44&lt;E44),"Attempt before missed session",IF(AND(R44&lt;&gt;"",R44&lt;E44),"Closed date before missed session",IF(AND(Q44&lt;&gt;"",Q44&lt;E44),"Rescheduled date before missed session",IF(AND(LEFT(O44,6)="Closed",N44&lt;&gt;""),"Closed case still has a next follow-up",IF(AND(O44="Rescheduled",Q44=""),"Rescheduled date is required","")))))))</f>
        <v/>
      </c>
    </row>
    <row r="45">
      <c r="A45" s="15" t="n"/>
      <c r="B45" s="15" t="n"/>
      <c r="C45" s="16" t="n"/>
      <c r="D45" s="15" t="n"/>
      <c r="E45" s="32" t="n"/>
      <c r="F45" s="15" t="n"/>
      <c r="G45" s="15" t="n"/>
      <c r="H45" s="15" t="n"/>
      <c r="I45" s="15" t="n"/>
      <c r="J45" s="33">
        <f>IF(E45="","",WORKDAY(E45,'Lists &amp; Settings'!$B$3))</f>
        <v/>
      </c>
      <c r="K45" s="19">
        <f>IF(A45="","",COUNTIF('Follow-Up Log'!$B$6:$B$405,A45))</f>
        <v/>
      </c>
      <c r="L45" s="33">
        <f>IF(A45="","",IF(K45=0,"",IFERROR(MINIFS('Follow-Up Log'!$C$6:$C$405,'Follow-Up Log'!$B$6:$B$405,A45),"")))</f>
        <v/>
      </c>
      <c r="M45" s="33">
        <f>IF(A45="","",IF(K45=0,"",IFERROR(MAXIFS('Follow-Up Log'!$C$6:$C$405,'Follow-Up Log'!$B$6:$B$405,A45),"")))</f>
        <v/>
      </c>
      <c r="N45" s="32" t="n"/>
      <c r="O45" s="15" t="n"/>
      <c r="P45" s="15" t="n"/>
      <c r="Q45" s="32" t="n"/>
      <c r="R45" s="32" t="n"/>
      <c r="S45" s="16" t="n"/>
      <c r="T45" s="19">
        <f>IF(E45="","",IF(LEFT(O45,6)="Closed",IF(R45="","",MAX(0,R45-E45)),MAX(0,Dashboard!$B$3-E45)))</f>
        <v/>
      </c>
      <c r="U45" s="20">
        <f>IF(A45="","",IF(OR(B45="",C45="",D45="",E45="",F45="",G45="",H45="",O45=""),"Missing required fields",IF(AND(O45="Rescheduled",Q45=""),"Rescheduled date missing",IF(AND(LEFT(O45,6)="Closed",P45=""),"Closed outcome missing",IF(AND(LEFT(O45,6)="Closed",R45=""),"Closed date missing",IF(AND(LEFT(O45,6)&lt;&gt;"Closed",K45=0,J45&lt;Dashboard!$B$3),"First follow-up overdue",IF(AND(LEFT(O45,6)&lt;&gt;"Closed",K45=0,J45=Dashboard!$B$3),"First follow-up due today",IF(AND(LEFT(O45,6)&lt;&gt;"Closed",N45&lt;&gt;"",N45&lt;Dashboard!$B$3),"Next follow-up overdue",IF(AND(LEFT(O45,6)&lt;&gt;"Closed",N45=Dashboard!$B$3),"Next follow-up due today",IF(AND(LEFT(O45,6)&lt;&gt;"Closed",K45&gt;0,N45="",M45&lt;=Dashboard!$B$3-'Lists &amp; Settings'!$B$4),"No next step / stale","")))))))))</f>
        <v/>
      </c>
      <c r="V45" s="20">
        <f>IF(A45="","",IF(COUNTIF($A$6:$A$205,A45)&gt;1,"Duplicate No-Show ID",IF(E45&gt;Dashboard!$B$3,"Session date is after as-of date",IF(AND(L45&lt;&gt;"",L45&lt;E45),"Attempt before missed session",IF(AND(R45&lt;&gt;"",R45&lt;E45),"Closed date before missed session",IF(AND(Q45&lt;&gt;"",Q45&lt;E45),"Rescheduled date before missed session",IF(AND(LEFT(O45,6)="Closed",N45&lt;&gt;""),"Closed case still has a next follow-up",IF(AND(O45="Rescheduled",Q45=""),"Rescheduled date is required","")))))))</f>
        <v/>
      </c>
    </row>
    <row r="46">
      <c r="A46" s="15" t="n"/>
      <c r="B46" s="15" t="n"/>
      <c r="C46" s="16" t="n"/>
      <c r="D46" s="15" t="n"/>
      <c r="E46" s="32" t="n"/>
      <c r="F46" s="15" t="n"/>
      <c r="G46" s="15" t="n"/>
      <c r="H46" s="15" t="n"/>
      <c r="I46" s="15" t="n"/>
      <c r="J46" s="33">
        <f>IF(E46="","",WORKDAY(E46,'Lists &amp; Settings'!$B$3))</f>
        <v/>
      </c>
      <c r="K46" s="19">
        <f>IF(A46="","",COUNTIF('Follow-Up Log'!$B$6:$B$405,A46))</f>
        <v/>
      </c>
      <c r="L46" s="33">
        <f>IF(A46="","",IF(K46=0,"",IFERROR(MINIFS('Follow-Up Log'!$C$6:$C$405,'Follow-Up Log'!$B$6:$B$405,A46),"")))</f>
        <v/>
      </c>
      <c r="M46" s="33">
        <f>IF(A46="","",IF(K46=0,"",IFERROR(MAXIFS('Follow-Up Log'!$C$6:$C$405,'Follow-Up Log'!$B$6:$B$405,A46),"")))</f>
        <v/>
      </c>
      <c r="N46" s="32" t="n"/>
      <c r="O46" s="15" t="n"/>
      <c r="P46" s="15" t="n"/>
      <c r="Q46" s="32" t="n"/>
      <c r="R46" s="32" t="n"/>
      <c r="S46" s="16" t="n"/>
      <c r="T46" s="19">
        <f>IF(E46="","",IF(LEFT(O46,6)="Closed",IF(R46="","",MAX(0,R46-E46)),MAX(0,Dashboard!$B$3-E46)))</f>
        <v/>
      </c>
      <c r="U46" s="20">
        <f>IF(A46="","",IF(OR(B46="",C46="",D46="",E46="",F46="",G46="",H46="",O46=""),"Missing required fields",IF(AND(O46="Rescheduled",Q46=""),"Rescheduled date missing",IF(AND(LEFT(O46,6)="Closed",P46=""),"Closed outcome missing",IF(AND(LEFT(O46,6)="Closed",R46=""),"Closed date missing",IF(AND(LEFT(O46,6)&lt;&gt;"Closed",K46=0,J46&lt;Dashboard!$B$3),"First follow-up overdue",IF(AND(LEFT(O46,6)&lt;&gt;"Closed",K46=0,J46=Dashboard!$B$3),"First follow-up due today",IF(AND(LEFT(O46,6)&lt;&gt;"Closed",N46&lt;&gt;"",N46&lt;Dashboard!$B$3),"Next follow-up overdue",IF(AND(LEFT(O46,6)&lt;&gt;"Closed",N46=Dashboard!$B$3),"Next follow-up due today",IF(AND(LEFT(O46,6)&lt;&gt;"Closed",K46&gt;0,N46="",M46&lt;=Dashboard!$B$3-'Lists &amp; Settings'!$B$4),"No next step / stale","")))))))))</f>
        <v/>
      </c>
      <c r="V46" s="20">
        <f>IF(A46="","",IF(COUNTIF($A$6:$A$205,A46)&gt;1,"Duplicate No-Show ID",IF(E46&gt;Dashboard!$B$3,"Session date is after as-of date",IF(AND(L46&lt;&gt;"",L46&lt;E46),"Attempt before missed session",IF(AND(R46&lt;&gt;"",R46&lt;E46),"Closed date before missed session",IF(AND(Q46&lt;&gt;"",Q46&lt;E46),"Rescheduled date before missed session",IF(AND(LEFT(O46,6)="Closed",N46&lt;&gt;""),"Closed case still has a next follow-up",IF(AND(O46="Rescheduled",Q46=""),"Rescheduled date is required","")))))))</f>
        <v/>
      </c>
    </row>
    <row r="47">
      <c r="A47" s="15" t="n"/>
      <c r="B47" s="15" t="n"/>
      <c r="C47" s="16" t="n"/>
      <c r="D47" s="15" t="n"/>
      <c r="E47" s="32" t="n"/>
      <c r="F47" s="15" t="n"/>
      <c r="G47" s="15" t="n"/>
      <c r="H47" s="15" t="n"/>
      <c r="I47" s="15" t="n"/>
      <c r="J47" s="33">
        <f>IF(E47="","",WORKDAY(E47,'Lists &amp; Settings'!$B$3))</f>
        <v/>
      </c>
      <c r="K47" s="19">
        <f>IF(A47="","",COUNTIF('Follow-Up Log'!$B$6:$B$405,A47))</f>
        <v/>
      </c>
      <c r="L47" s="33">
        <f>IF(A47="","",IF(K47=0,"",IFERROR(MINIFS('Follow-Up Log'!$C$6:$C$405,'Follow-Up Log'!$B$6:$B$405,A47),"")))</f>
        <v/>
      </c>
      <c r="M47" s="33">
        <f>IF(A47="","",IF(K47=0,"",IFERROR(MAXIFS('Follow-Up Log'!$C$6:$C$405,'Follow-Up Log'!$B$6:$B$405,A47),"")))</f>
        <v/>
      </c>
      <c r="N47" s="32" t="n"/>
      <c r="O47" s="15" t="n"/>
      <c r="P47" s="15" t="n"/>
      <c r="Q47" s="32" t="n"/>
      <c r="R47" s="32" t="n"/>
      <c r="S47" s="16" t="n"/>
      <c r="T47" s="19">
        <f>IF(E47="","",IF(LEFT(O47,6)="Closed",IF(R47="","",MAX(0,R47-E47)),MAX(0,Dashboard!$B$3-E47)))</f>
        <v/>
      </c>
      <c r="U47" s="20">
        <f>IF(A47="","",IF(OR(B47="",C47="",D47="",E47="",F47="",G47="",H47="",O47=""),"Missing required fields",IF(AND(O47="Rescheduled",Q47=""),"Rescheduled date missing",IF(AND(LEFT(O47,6)="Closed",P47=""),"Closed outcome missing",IF(AND(LEFT(O47,6)="Closed",R47=""),"Closed date missing",IF(AND(LEFT(O47,6)&lt;&gt;"Closed",K47=0,J47&lt;Dashboard!$B$3),"First follow-up overdue",IF(AND(LEFT(O47,6)&lt;&gt;"Closed",K47=0,J47=Dashboard!$B$3),"First follow-up due today",IF(AND(LEFT(O47,6)&lt;&gt;"Closed",N47&lt;&gt;"",N47&lt;Dashboard!$B$3),"Next follow-up overdue",IF(AND(LEFT(O47,6)&lt;&gt;"Closed",N47=Dashboard!$B$3),"Next follow-up due today",IF(AND(LEFT(O47,6)&lt;&gt;"Closed",K47&gt;0,N47="",M47&lt;=Dashboard!$B$3-'Lists &amp; Settings'!$B$4),"No next step / stale","")))))))))</f>
        <v/>
      </c>
      <c r="V47" s="20">
        <f>IF(A47="","",IF(COUNTIF($A$6:$A$205,A47)&gt;1,"Duplicate No-Show ID",IF(E47&gt;Dashboard!$B$3,"Session date is after as-of date",IF(AND(L47&lt;&gt;"",L47&lt;E47),"Attempt before missed session",IF(AND(R47&lt;&gt;"",R47&lt;E47),"Closed date before missed session",IF(AND(Q47&lt;&gt;"",Q47&lt;E47),"Rescheduled date before missed session",IF(AND(LEFT(O47,6)="Closed",N47&lt;&gt;""),"Closed case still has a next follow-up",IF(AND(O47="Rescheduled",Q47=""),"Rescheduled date is required","")))))))</f>
        <v/>
      </c>
    </row>
    <row r="48">
      <c r="A48" s="15" t="n"/>
      <c r="B48" s="15" t="n"/>
      <c r="C48" s="16" t="n"/>
      <c r="D48" s="15" t="n"/>
      <c r="E48" s="32" t="n"/>
      <c r="F48" s="15" t="n"/>
      <c r="G48" s="15" t="n"/>
      <c r="H48" s="15" t="n"/>
      <c r="I48" s="15" t="n"/>
      <c r="J48" s="33">
        <f>IF(E48="","",WORKDAY(E48,'Lists &amp; Settings'!$B$3))</f>
        <v/>
      </c>
      <c r="K48" s="19">
        <f>IF(A48="","",COUNTIF('Follow-Up Log'!$B$6:$B$405,A48))</f>
        <v/>
      </c>
      <c r="L48" s="33">
        <f>IF(A48="","",IF(K48=0,"",IFERROR(MINIFS('Follow-Up Log'!$C$6:$C$405,'Follow-Up Log'!$B$6:$B$405,A48),"")))</f>
        <v/>
      </c>
      <c r="M48" s="33">
        <f>IF(A48="","",IF(K48=0,"",IFERROR(MAXIFS('Follow-Up Log'!$C$6:$C$405,'Follow-Up Log'!$B$6:$B$405,A48),"")))</f>
        <v/>
      </c>
      <c r="N48" s="32" t="n"/>
      <c r="O48" s="15" t="n"/>
      <c r="P48" s="15" t="n"/>
      <c r="Q48" s="32" t="n"/>
      <c r="R48" s="32" t="n"/>
      <c r="S48" s="16" t="n"/>
      <c r="T48" s="19">
        <f>IF(E48="","",IF(LEFT(O48,6)="Closed",IF(R48="","",MAX(0,R48-E48)),MAX(0,Dashboard!$B$3-E48)))</f>
        <v/>
      </c>
      <c r="U48" s="20">
        <f>IF(A48="","",IF(OR(B48="",C48="",D48="",E48="",F48="",G48="",H48="",O48=""),"Missing required fields",IF(AND(O48="Rescheduled",Q48=""),"Rescheduled date missing",IF(AND(LEFT(O48,6)="Closed",P48=""),"Closed outcome missing",IF(AND(LEFT(O48,6)="Closed",R48=""),"Closed date missing",IF(AND(LEFT(O48,6)&lt;&gt;"Closed",K48=0,J48&lt;Dashboard!$B$3),"First follow-up overdue",IF(AND(LEFT(O48,6)&lt;&gt;"Closed",K48=0,J48=Dashboard!$B$3),"First follow-up due today",IF(AND(LEFT(O48,6)&lt;&gt;"Closed",N48&lt;&gt;"",N48&lt;Dashboard!$B$3),"Next follow-up overdue",IF(AND(LEFT(O48,6)&lt;&gt;"Closed",N48=Dashboard!$B$3),"Next follow-up due today",IF(AND(LEFT(O48,6)&lt;&gt;"Closed",K48&gt;0,N48="",M48&lt;=Dashboard!$B$3-'Lists &amp; Settings'!$B$4),"No next step / stale","")))))))))</f>
        <v/>
      </c>
      <c r="V48" s="20">
        <f>IF(A48="","",IF(COUNTIF($A$6:$A$205,A48)&gt;1,"Duplicate No-Show ID",IF(E48&gt;Dashboard!$B$3,"Session date is after as-of date",IF(AND(L48&lt;&gt;"",L48&lt;E48),"Attempt before missed session",IF(AND(R48&lt;&gt;"",R48&lt;E48),"Closed date before missed session",IF(AND(Q48&lt;&gt;"",Q48&lt;E48),"Rescheduled date before missed session",IF(AND(LEFT(O48,6)="Closed",N48&lt;&gt;""),"Closed case still has a next follow-up",IF(AND(O48="Rescheduled",Q48=""),"Rescheduled date is required","")))))))</f>
        <v/>
      </c>
    </row>
    <row r="49">
      <c r="A49" s="15" t="n"/>
      <c r="B49" s="15" t="n"/>
      <c r="C49" s="16" t="n"/>
      <c r="D49" s="15" t="n"/>
      <c r="E49" s="32" t="n"/>
      <c r="F49" s="15" t="n"/>
      <c r="G49" s="15" t="n"/>
      <c r="H49" s="15" t="n"/>
      <c r="I49" s="15" t="n"/>
      <c r="J49" s="33">
        <f>IF(E49="","",WORKDAY(E49,'Lists &amp; Settings'!$B$3))</f>
        <v/>
      </c>
      <c r="K49" s="19">
        <f>IF(A49="","",COUNTIF('Follow-Up Log'!$B$6:$B$405,A49))</f>
        <v/>
      </c>
      <c r="L49" s="33">
        <f>IF(A49="","",IF(K49=0,"",IFERROR(MINIFS('Follow-Up Log'!$C$6:$C$405,'Follow-Up Log'!$B$6:$B$405,A49),"")))</f>
        <v/>
      </c>
      <c r="M49" s="33">
        <f>IF(A49="","",IF(K49=0,"",IFERROR(MAXIFS('Follow-Up Log'!$C$6:$C$405,'Follow-Up Log'!$B$6:$B$405,A49),"")))</f>
        <v/>
      </c>
      <c r="N49" s="32" t="n"/>
      <c r="O49" s="15" t="n"/>
      <c r="P49" s="15" t="n"/>
      <c r="Q49" s="32" t="n"/>
      <c r="R49" s="32" t="n"/>
      <c r="S49" s="16" t="n"/>
      <c r="T49" s="19">
        <f>IF(E49="","",IF(LEFT(O49,6)="Closed",IF(R49="","",MAX(0,R49-E49)),MAX(0,Dashboard!$B$3-E49)))</f>
        <v/>
      </c>
      <c r="U49" s="20">
        <f>IF(A49="","",IF(OR(B49="",C49="",D49="",E49="",F49="",G49="",H49="",O49=""),"Missing required fields",IF(AND(O49="Rescheduled",Q49=""),"Rescheduled date missing",IF(AND(LEFT(O49,6)="Closed",P49=""),"Closed outcome missing",IF(AND(LEFT(O49,6)="Closed",R49=""),"Closed date missing",IF(AND(LEFT(O49,6)&lt;&gt;"Closed",K49=0,J49&lt;Dashboard!$B$3),"First follow-up overdue",IF(AND(LEFT(O49,6)&lt;&gt;"Closed",K49=0,J49=Dashboard!$B$3),"First follow-up due today",IF(AND(LEFT(O49,6)&lt;&gt;"Closed",N49&lt;&gt;"",N49&lt;Dashboard!$B$3),"Next follow-up overdue",IF(AND(LEFT(O49,6)&lt;&gt;"Closed",N49=Dashboard!$B$3),"Next follow-up due today",IF(AND(LEFT(O49,6)&lt;&gt;"Closed",K49&gt;0,N49="",M49&lt;=Dashboard!$B$3-'Lists &amp; Settings'!$B$4),"No next step / stale","")))))))))</f>
        <v/>
      </c>
      <c r="V49" s="20">
        <f>IF(A49="","",IF(COUNTIF($A$6:$A$205,A49)&gt;1,"Duplicate No-Show ID",IF(E49&gt;Dashboard!$B$3,"Session date is after as-of date",IF(AND(L49&lt;&gt;"",L49&lt;E49),"Attempt before missed session",IF(AND(R49&lt;&gt;"",R49&lt;E49),"Closed date before missed session",IF(AND(Q49&lt;&gt;"",Q49&lt;E49),"Rescheduled date before missed session",IF(AND(LEFT(O49,6)="Closed",N49&lt;&gt;""),"Closed case still has a next follow-up",IF(AND(O49="Rescheduled",Q49=""),"Rescheduled date is required","")))))))</f>
        <v/>
      </c>
    </row>
    <row r="50">
      <c r="A50" s="15" t="n"/>
      <c r="B50" s="15" t="n"/>
      <c r="C50" s="16" t="n"/>
      <c r="D50" s="15" t="n"/>
      <c r="E50" s="32" t="n"/>
      <c r="F50" s="15" t="n"/>
      <c r="G50" s="15" t="n"/>
      <c r="H50" s="15" t="n"/>
      <c r="I50" s="15" t="n"/>
      <c r="J50" s="33">
        <f>IF(E50="","",WORKDAY(E50,'Lists &amp; Settings'!$B$3))</f>
        <v/>
      </c>
      <c r="K50" s="19">
        <f>IF(A50="","",COUNTIF('Follow-Up Log'!$B$6:$B$405,A50))</f>
        <v/>
      </c>
      <c r="L50" s="33">
        <f>IF(A50="","",IF(K50=0,"",IFERROR(MINIFS('Follow-Up Log'!$C$6:$C$405,'Follow-Up Log'!$B$6:$B$405,A50),"")))</f>
        <v/>
      </c>
      <c r="M50" s="33">
        <f>IF(A50="","",IF(K50=0,"",IFERROR(MAXIFS('Follow-Up Log'!$C$6:$C$405,'Follow-Up Log'!$B$6:$B$405,A50),"")))</f>
        <v/>
      </c>
      <c r="N50" s="32" t="n"/>
      <c r="O50" s="15" t="n"/>
      <c r="P50" s="15" t="n"/>
      <c r="Q50" s="32" t="n"/>
      <c r="R50" s="32" t="n"/>
      <c r="S50" s="16" t="n"/>
      <c r="T50" s="19">
        <f>IF(E50="","",IF(LEFT(O50,6)="Closed",IF(R50="","",MAX(0,R50-E50)),MAX(0,Dashboard!$B$3-E50)))</f>
        <v/>
      </c>
      <c r="U50" s="20">
        <f>IF(A50="","",IF(OR(B50="",C50="",D50="",E50="",F50="",G50="",H50="",O50=""),"Missing required fields",IF(AND(O50="Rescheduled",Q50=""),"Rescheduled date missing",IF(AND(LEFT(O50,6)="Closed",P50=""),"Closed outcome missing",IF(AND(LEFT(O50,6)="Closed",R50=""),"Closed date missing",IF(AND(LEFT(O50,6)&lt;&gt;"Closed",K50=0,J50&lt;Dashboard!$B$3),"First follow-up overdue",IF(AND(LEFT(O50,6)&lt;&gt;"Closed",K50=0,J50=Dashboard!$B$3),"First follow-up due today",IF(AND(LEFT(O50,6)&lt;&gt;"Closed",N50&lt;&gt;"",N50&lt;Dashboard!$B$3),"Next follow-up overdue",IF(AND(LEFT(O50,6)&lt;&gt;"Closed",N50=Dashboard!$B$3),"Next follow-up due today",IF(AND(LEFT(O50,6)&lt;&gt;"Closed",K50&gt;0,N50="",M50&lt;=Dashboard!$B$3-'Lists &amp; Settings'!$B$4),"No next step / stale","")))))))))</f>
        <v/>
      </c>
      <c r="V50" s="20">
        <f>IF(A50="","",IF(COUNTIF($A$6:$A$205,A50)&gt;1,"Duplicate No-Show ID",IF(E50&gt;Dashboard!$B$3,"Session date is after as-of date",IF(AND(L50&lt;&gt;"",L50&lt;E50),"Attempt before missed session",IF(AND(R50&lt;&gt;"",R50&lt;E50),"Closed date before missed session",IF(AND(Q50&lt;&gt;"",Q50&lt;E50),"Rescheduled date before missed session",IF(AND(LEFT(O50,6)="Closed",N50&lt;&gt;""),"Closed case still has a next follow-up",IF(AND(O50="Rescheduled",Q50=""),"Rescheduled date is required","")))))))</f>
        <v/>
      </c>
    </row>
    <row r="51">
      <c r="A51" s="15" t="n"/>
      <c r="B51" s="15" t="n"/>
      <c r="C51" s="16" t="n"/>
      <c r="D51" s="15" t="n"/>
      <c r="E51" s="32" t="n"/>
      <c r="F51" s="15" t="n"/>
      <c r="G51" s="15" t="n"/>
      <c r="H51" s="15" t="n"/>
      <c r="I51" s="15" t="n"/>
      <c r="J51" s="33">
        <f>IF(E51="","",WORKDAY(E51,'Lists &amp; Settings'!$B$3))</f>
        <v/>
      </c>
      <c r="K51" s="19">
        <f>IF(A51="","",COUNTIF('Follow-Up Log'!$B$6:$B$405,A51))</f>
        <v/>
      </c>
      <c r="L51" s="33">
        <f>IF(A51="","",IF(K51=0,"",IFERROR(MINIFS('Follow-Up Log'!$C$6:$C$405,'Follow-Up Log'!$B$6:$B$405,A51),"")))</f>
        <v/>
      </c>
      <c r="M51" s="33">
        <f>IF(A51="","",IF(K51=0,"",IFERROR(MAXIFS('Follow-Up Log'!$C$6:$C$405,'Follow-Up Log'!$B$6:$B$405,A51),"")))</f>
        <v/>
      </c>
      <c r="N51" s="32" t="n"/>
      <c r="O51" s="15" t="n"/>
      <c r="P51" s="15" t="n"/>
      <c r="Q51" s="32" t="n"/>
      <c r="R51" s="32" t="n"/>
      <c r="S51" s="16" t="n"/>
      <c r="T51" s="19">
        <f>IF(E51="","",IF(LEFT(O51,6)="Closed",IF(R51="","",MAX(0,R51-E51)),MAX(0,Dashboard!$B$3-E51)))</f>
        <v/>
      </c>
      <c r="U51" s="20">
        <f>IF(A51="","",IF(OR(B51="",C51="",D51="",E51="",F51="",G51="",H51="",O51=""),"Missing required fields",IF(AND(O51="Rescheduled",Q51=""),"Rescheduled date missing",IF(AND(LEFT(O51,6)="Closed",P51=""),"Closed outcome missing",IF(AND(LEFT(O51,6)="Closed",R51=""),"Closed date missing",IF(AND(LEFT(O51,6)&lt;&gt;"Closed",K51=0,J51&lt;Dashboard!$B$3),"First follow-up overdue",IF(AND(LEFT(O51,6)&lt;&gt;"Closed",K51=0,J51=Dashboard!$B$3),"First follow-up due today",IF(AND(LEFT(O51,6)&lt;&gt;"Closed",N51&lt;&gt;"",N51&lt;Dashboard!$B$3),"Next follow-up overdue",IF(AND(LEFT(O51,6)&lt;&gt;"Closed",N51=Dashboard!$B$3),"Next follow-up due today",IF(AND(LEFT(O51,6)&lt;&gt;"Closed",K51&gt;0,N51="",M51&lt;=Dashboard!$B$3-'Lists &amp; Settings'!$B$4),"No next step / stale","")))))))))</f>
        <v/>
      </c>
      <c r="V51" s="20">
        <f>IF(A51="","",IF(COUNTIF($A$6:$A$205,A51)&gt;1,"Duplicate No-Show ID",IF(E51&gt;Dashboard!$B$3,"Session date is after as-of date",IF(AND(L51&lt;&gt;"",L51&lt;E51),"Attempt before missed session",IF(AND(R51&lt;&gt;"",R51&lt;E51),"Closed date before missed session",IF(AND(Q51&lt;&gt;"",Q51&lt;E51),"Rescheduled date before missed session",IF(AND(LEFT(O51,6)="Closed",N51&lt;&gt;""),"Closed case still has a next follow-up",IF(AND(O51="Rescheduled",Q51=""),"Rescheduled date is required","")))))))</f>
        <v/>
      </c>
    </row>
    <row r="52">
      <c r="A52" s="15" t="n"/>
      <c r="B52" s="15" t="n"/>
      <c r="C52" s="16" t="n"/>
      <c r="D52" s="15" t="n"/>
      <c r="E52" s="32" t="n"/>
      <c r="F52" s="15" t="n"/>
      <c r="G52" s="15" t="n"/>
      <c r="H52" s="15" t="n"/>
      <c r="I52" s="15" t="n"/>
      <c r="J52" s="33">
        <f>IF(E52="","",WORKDAY(E52,'Lists &amp; Settings'!$B$3))</f>
        <v/>
      </c>
      <c r="K52" s="19">
        <f>IF(A52="","",COUNTIF('Follow-Up Log'!$B$6:$B$405,A52))</f>
        <v/>
      </c>
      <c r="L52" s="33">
        <f>IF(A52="","",IF(K52=0,"",IFERROR(MINIFS('Follow-Up Log'!$C$6:$C$405,'Follow-Up Log'!$B$6:$B$405,A52),"")))</f>
        <v/>
      </c>
      <c r="M52" s="33">
        <f>IF(A52="","",IF(K52=0,"",IFERROR(MAXIFS('Follow-Up Log'!$C$6:$C$405,'Follow-Up Log'!$B$6:$B$405,A52),"")))</f>
        <v/>
      </c>
      <c r="N52" s="32" t="n"/>
      <c r="O52" s="15" t="n"/>
      <c r="P52" s="15" t="n"/>
      <c r="Q52" s="32" t="n"/>
      <c r="R52" s="32" t="n"/>
      <c r="S52" s="16" t="n"/>
      <c r="T52" s="19">
        <f>IF(E52="","",IF(LEFT(O52,6)="Closed",IF(R52="","",MAX(0,R52-E52)),MAX(0,Dashboard!$B$3-E52)))</f>
        <v/>
      </c>
      <c r="U52" s="20">
        <f>IF(A52="","",IF(OR(B52="",C52="",D52="",E52="",F52="",G52="",H52="",O52=""),"Missing required fields",IF(AND(O52="Rescheduled",Q52=""),"Rescheduled date missing",IF(AND(LEFT(O52,6)="Closed",P52=""),"Closed outcome missing",IF(AND(LEFT(O52,6)="Closed",R52=""),"Closed date missing",IF(AND(LEFT(O52,6)&lt;&gt;"Closed",K52=0,J52&lt;Dashboard!$B$3),"First follow-up overdue",IF(AND(LEFT(O52,6)&lt;&gt;"Closed",K52=0,J52=Dashboard!$B$3),"First follow-up due today",IF(AND(LEFT(O52,6)&lt;&gt;"Closed",N52&lt;&gt;"",N52&lt;Dashboard!$B$3),"Next follow-up overdue",IF(AND(LEFT(O52,6)&lt;&gt;"Closed",N52=Dashboard!$B$3),"Next follow-up due today",IF(AND(LEFT(O52,6)&lt;&gt;"Closed",K52&gt;0,N52="",M52&lt;=Dashboard!$B$3-'Lists &amp; Settings'!$B$4),"No next step / stale","")))))))))</f>
        <v/>
      </c>
      <c r="V52" s="20">
        <f>IF(A52="","",IF(COUNTIF($A$6:$A$205,A52)&gt;1,"Duplicate No-Show ID",IF(E52&gt;Dashboard!$B$3,"Session date is after as-of date",IF(AND(L52&lt;&gt;"",L52&lt;E52),"Attempt before missed session",IF(AND(R52&lt;&gt;"",R52&lt;E52),"Closed date before missed session",IF(AND(Q52&lt;&gt;"",Q52&lt;E52),"Rescheduled date before missed session",IF(AND(LEFT(O52,6)="Closed",N52&lt;&gt;""),"Closed case still has a next follow-up",IF(AND(O52="Rescheduled",Q52=""),"Rescheduled date is required","")))))))</f>
        <v/>
      </c>
    </row>
    <row r="53">
      <c r="A53" s="15" t="n"/>
      <c r="B53" s="15" t="n"/>
      <c r="C53" s="16" t="n"/>
      <c r="D53" s="15" t="n"/>
      <c r="E53" s="32" t="n"/>
      <c r="F53" s="15" t="n"/>
      <c r="G53" s="15" t="n"/>
      <c r="H53" s="15" t="n"/>
      <c r="I53" s="15" t="n"/>
      <c r="J53" s="33">
        <f>IF(E53="","",WORKDAY(E53,'Lists &amp; Settings'!$B$3))</f>
        <v/>
      </c>
      <c r="K53" s="19">
        <f>IF(A53="","",COUNTIF('Follow-Up Log'!$B$6:$B$405,A53))</f>
        <v/>
      </c>
      <c r="L53" s="33">
        <f>IF(A53="","",IF(K53=0,"",IFERROR(MINIFS('Follow-Up Log'!$C$6:$C$405,'Follow-Up Log'!$B$6:$B$405,A53),"")))</f>
        <v/>
      </c>
      <c r="M53" s="33">
        <f>IF(A53="","",IF(K53=0,"",IFERROR(MAXIFS('Follow-Up Log'!$C$6:$C$405,'Follow-Up Log'!$B$6:$B$405,A53),"")))</f>
        <v/>
      </c>
      <c r="N53" s="32" t="n"/>
      <c r="O53" s="15" t="n"/>
      <c r="P53" s="15" t="n"/>
      <c r="Q53" s="32" t="n"/>
      <c r="R53" s="32" t="n"/>
      <c r="S53" s="16" t="n"/>
      <c r="T53" s="19">
        <f>IF(E53="","",IF(LEFT(O53,6)="Closed",IF(R53="","",MAX(0,R53-E53)),MAX(0,Dashboard!$B$3-E53)))</f>
        <v/>
      </c>
      <c r="U53" s="20">
        <f>IF(A53="","",IF(OR(B53="",C53="",D53="",E53="",F53="",G53="",H53="",O53=""),"Missing required fields",IF(AND(O53="Rescheduled",Q53=""),"Rescheduled date missing",IF(AND(LEFT(O53,6)="Closed",P53=""),"Closed outcome missing",IF(AND(LEFT(O53,6)="Closed",R53=""),"Closed date missing",IF(AND(LEFT(O53,6)&lt;&gt;"Closed",K53=0,J53&lt;Dashboard!$B$3),"First follow-up overdue",IF(AND(LEFT(O53,6)&lt;&gt;"Closed",K53=0,J53=Dashboard!$B$3),"First follow-up due today",IF(AND(LEFT(O53,6)&lt;&gt;"Closed",N53&lt;&gt;"",N53&lt;Dashboard!$B$3),"Next follow-up overdue",IF(AND(LEFT(O53,6)&lt;&gt;"Closed",N53=Dashboard!$B$3),"Next follow-up due today",IF(AND(LEFT(O53,6)&lt;&gt;"Closed",K53&gt;0,N53="",M53&lt;=Dashboard!$B$3-'Lists &amp; Settings'!$B$4),"No next step / stale","")))))))))</f>
        <v/>
      </c>
      <c r="V53" s="20">
        <f>IF(A53="","",IF(COUNTIF($A$6:$A$205,A53)&gt;1,"Duplicate No-Show ID",IF(E53&gt;Dashboard!$B$3,"Session date is after as-of date",IF(AND(L53&lt;&gt;"",L53&lt;E53),"Attempt before missed session",IF(AND(R53&lt;&gt;"",R53&lt;E53),"Closed date before missed session",IF(AND(Q53&lt;&gt;"",Q53&lt;E53),"Rescheduled date before missed session",IF(AND(LEFT(O53,6)="Closed",N53&lt;&gt;""),"Closed case still has a next follow-up",IF(AND(O53="Rescheduled",Q53=""),"Rescheduled date is required","")))))))</f>
        <v/>
      </c>
    </row>
    <row r="54">
      <c r="A54" s="15" t="n"/>
      <c r="B54" s="15" t="n"/>
      <c r="C54" s="16" t="n"/>
      <c r="D54" s="15" t="n"/>
      <c r="E54" s="32" t="n"/>
      <c r="F54" s="15" t="n"/>
      <c r="G54" s="15" t="n"/>
      <c r="H54" s="15" t="n"/>
      <c r="I54" s="15" t="n"/>
      <c r="J54" s="33">
        <f>IF(E54="","",WORKDAY(E54,'Lists &amp; Settings'!$B$3))</f>
        <v/>
      </c>
      <c r="K54" s="19">
        <f>IF(A54="","",COUNTIF('Follow-Up Log'!$B$6:$B$405,A54))</f>
        <v/>
      </c>
      <c r="L54" s="33">
        <f>IF(A54="","",IF(K54=0,"",IFERROR(MINIFS('Follow-Up Log'!$C$6:$C$405,'Follow-Up Log'!$B$6:$B$405,A54),"")))</f>
        <v/>
      </c>
      <c r="M54" s="33">
        <f>IF(A54="","",IF(K54=0,"",IFERROR(MAXIFS('Follow-Up Log'!$C$6:$C$405,'Follow-Up Log'!$B$6:$B$405,A54),"")))</f>
        <v/>
      </c>
      <c r="N54" s="32" t="n"/>
      <c r="O54" s="15" t="n"/>
      <c r="P54" s="15" t="n"/>
      <c r="Q54" s="32" t="n"/>
      <c r="R54" s="32" t="n"/>
      <c r="S54" s="16" t="n"/>
      <c r="T54" s="19">
        <f>IF(E54="","",IF(LEFT(O54,6)="Closed",IF(R54="","",MAX(0,R54-E54)),MAX(0,Dashboard!$B$3-E54)))</f>
        <v/>
      </c>
      <c r="U54" s="20">
        <f>IF(A54="","",IF(OR(B54="",C54="",D54="",E54="",F54="",G54="",H54="",O54=""),"Missing required fields",IF(AND(O54="Rescheduled",Q54=""),"Rescheduled date missing",IF(AND(LEFT(O54,6)="Closed",P54=""),"Closed outcome missing",IF(AND(LEFT(O54,6)="Closed",R54=""),"Closed date missing",IF(AND(LEFT(O54,6)&lt;&gt;"Closed",K54=0,J54&lt;Dashboard!$B$3),"First follow-up overdue",IF(AND(LEFT(O54,6)&lt;&gt;"Closed",K54=0,J54=Dashboard!$B$3),"First follow-up due today",IF(AND(LEFT(O54,6)&lt;&gt;"Closed",N54&lt;&gt;"",N54&lt;Dashboard!$B$3),"Next follow-up overdue",IF(AND(LEFT(O54,6)&lt;&gt;"Closed",N54=Dashboard!$B$3),"Next follow-up due today",IF(AND(LEFT(O54,6)&lt;&gt;"Closed",K54&gt;0,N54="",M54&lt;=Dashboard!$B$3-'Lists &amp; Settings'!$B$4),"No next step / stale","")))))))))</f>
        <v/>
      </c>
      <c r="V54" s="20">
        <f>IF(A54="","",IF(COUNTIF($A$6:$A$205,A54)&gt;1,"Duplicate No-Show ID",IF(E54&gt;Dashboard!$B$3,"Session date is after as-of date",IF(AND(L54&lt;&gt;"",L54&lt;E54),"Attempt before missed session",IF(AND(R54&lt;&gt;"",R54&lt;E54),"Closed date before missed session",IF(AND(Q54&lt;&gt;"",Q54&lt;E54),"Rescheduled date before missed session",IF(AND(LEFT(O54,6)="Closed",N54&lt;&gt;""),"Closed case still has a next follow-up",IF(AND(O54="Rescheduled",Q54=""),"Rescheduled date is required","")))))))</f>
        <v/>
      </c>
    </row>
    <row r="55">
      <c r="A55" s="15" t="n"/>
      <c r="B55" s="15" t="n"/>
      <c r="C55" s="16" t="n"/>
      <c r="D55" s="15" t="n"/>
      <c r="E55" s="32" t="n"/>
      <c r="F55" s="15" t="n"/>
      <c r="G55" s="15" t="n"/>
      <c r="H55" s="15" t="n"/>
      <c r="I55" s="15" t="n"/>
      <c r="J55" s="33">
        <f>IF(E55="","",WORKDAY(E55,'Lists &amp; Settings'!$B$3))</f>
        <v/>
      </c>
      <c r="K55" s="19">
        <f>IF(A55="","",COUNTIF('Follow-Up Log'!$B$6:$B$405,A55))</f>
        <v/>
      </c>
      <c r="L55" s="33">
        <f>IF(A55="","",IF(K55=0,"",IFERROR(MINIFS('Follow-Up Log'!$C$6:$C$405,'Follow-Up Log'!$B$6:$B$405,A55),"")))</f>
        <v/>
      </c>
      <c r="M55" s="33">
        <f>IF(A55="","",IF(K55=0,"",IFERROR(MAXIFS('Follow-Up Log'!$C$6:$C$405,'Follow-Up Log'!$B$6:$B$405,A55),"")))</f>
        <v/>
      </c>
      <c r="N55" s="32" t="n"/>
      <c r="O55" s="15" t="n"/>
      <c r="P55" s="15" t="n"/>
      <c r="Q55" s="32" t="n"/>
      <c r="R55" s="32" t="n"/>
      <c r="S55" s="16" t="n"/>
      <c r="T55" s="19">
        <f>IF(E55="","",IF(LEFT(O55,6)="Closed",IF(R55="","",MAX(0,R55-E55)),MAX(0,Dashboard!$B$3-E55)))</f>
        <v/>
      </c>
      <c r="U55" s="20">
        <f>IF(A55="","",IF(OR(B55="",C55="",D55="",E55="",F55="",G55="",H55="",O55=""),"Missing required fields",IF(AND(O55="Rescheduled",Q55=""),"Rescheduled date missing",IF(AND(LEFT(O55,6)="Closed",P55=""),"Closed outcome missing",IF(AND(LEFT(O55,6)="Closed",R55=""),"Closed date missing",IF(AND(LEFT(O55,6)&lt;&gt;"Closed",K55=0,J55&lt;Dashboard!$B$3),"First follow-up overdue",IF(AND(LEFT(O55,6)&lt;&gt;"Closed",K55=0,J55=Dashboard!$B$3),"First follow-up due today",IF(AND(LEFT(O55,6)&lt;&gt;"Closed",N55&lt;&gt;"",N55&lt;Dashboard!$B$3),"Next follow-up overdue",IF(AND(LEFT(O55,6)&lt;&gt;"Closed",N55=Dashboard!$B$3),"Next follow-up due today",IF(AND(LEFT(O55,6)&lt;&gt;"Closed",K55&gt;0,N55="",M55&lt;=Dashboard!$B$3-'Lists &amp; Settings'!$B$4),"No next step / stale","")))))))))</f>
        <v/>
      </c>
      <c r="V55" s="20">
        <f>IF(A55="","",IF(COUNTIF($A$6:$A$205,A55)&gt;1,"Duplicate No-Show ID",IF(E55&gt;Dashboard!$B$3,"Session date is after as-of date",IF(AND(L55&lt;&gt;"",L55&lt;E55),"Attempt before missed session",IF(AND(R55&lt;&gt;"",R55&lt;E55),"Closed date before missed session",IF(AND(Q55&lt;&gt;"",Q55&lt;E55),"Rescheduled date before missed session",IF(AND(LEFT(O55,6)="Closed",N55&lt;&gt;""),"Closed case still has a next follow-up",IF(AND(O55="Rescheduled",Q55=""),"Rescheduled date is required","")))))))</f>
        <v/>
      </c>
    </row>
    <row r="56">
      <c r="A56" s="15" t="n"/>
      <c r="B56" s="15" t="n"/>
      <c r="C56" s="16" t="n"/>
      <c r="D56" s="15" t="n"/>
      <c r="E56" s="32" t="n"/>
      <c r="F56" s="15" t="n"/>
      <c r="G56" s="15" t="n"/>
      <c r="H56" s="15" t="n"/>
      <c r="I56" s="15" t="n"/>
      <c r="J56" s="33">
        <f>IF(E56="","",WORKDAY(E56,'Lists &amp; Settings'!$B$3))</f>
        <v/>
      </c>
      <c r="K56" s="19">
        <f>IF(A56="","",COUNTIF('Follow-Up Log'!$B$6:$B$405,A56))</f>
        <v/>
      </c>
      <c r="L56" s="33">
        <f>IF(A56="","",IF(K56=0,"",IFERROR(MINIFS('Follow-Up Log'!$C$6:$C$405,'Follow-Up Log'!$B$6:$B$405,A56),"")))</f>
        <v/>
      </c>
      <c r="M56" s="33">
        <f>IF(A56="","",IF(K56=0,"",IFERROR(MAXIFS('Follow-Up Log'!$C$6:$C$405,'Follow-Up Log'!$B$6:$B$405,A56),"")))</f>
        <v/>
      </c>
      <c r="N56" s="32" t="n"/>
      <c r="O56" s="15" t="n"/>
      <c r="P56" s="15" t="n"/>
      <c r="Q56" s="32" t="n"/>
      <c r="R56" s="32" t="n"/>
      <c r="S56" s="16" t="n"/>
      <c r="T56" s="19">
        <f>IF(E56="","",IF(LEFT(O56,6)="Closed",IF(R56="","",MAX(0,R56-E56)),MAX(0,Dashboard!$B$3-E56)))</f>
        <v/>
      </c>
      <c r="U56" s="20">
        <f>IF(A56="","",IF(OR(B56="",C56="",D56="",E56="",F56="",G56="",H56="",O56=""),"Missing required fields",IF(AND(O56="Rescheduled",Q56=""),"Rescheduled date missing",IF(AND(LEFT(O56,6)="Closed",P56=""),"Closed outcome missing",IF(AND(LEFT(O56,6)="Closed",R56=""),"Closed date missing",IF(AND(LEFT(O56,6)&lt;&gt;"Closed",K56=0,J56&lt;Dashboard!$B$3),"First follow-up overdue",IF(AND(LEFT(O56,6)&lt;&gt;"Closed",K56=0,J56=Dashboard!$B$3),"First follow-up due today",IF(AND(LEFT(O56,6)&lt;&gt;"Closed",N56&lt;&gt;"",N56&lt;Dashboard!$B$3),"Next follow-up overdue",IF(AND(LEFT(O56,6)&lt;&gt;"Closed",N56=Dashboard!$B$3),"Next follow-up due today",IF(AND(LEFT(O56,6)&lt;&gt;"Closed",K56&gt;0,N56="",M56&lt;=Dashboard!$B$3-'Lists &amp; Settings'!$B$4),"No next step / stale","")))))))))</f>
        <v/>
      </c>
      <c r="V56" s="20">
        <f>IF(A56="","",IF(COUNTIF($A$6:$A$205,A56)&gt;1,"Duplicate No-Show ID",IF(E56&gt;Dashboard!$B$3,"Session date is after as-of date",IF(AND(L56&lt;&gt;"",L56&lt;E56),"Attempt before missed session",IF(AND(R56&lt;&gt;"",R56&lt;E56),"Closed date before missed session",IF(AND(Q56&lt;&gt;"",Q56&lt;E56),"Rescheduled date before missed session",IF(AND(LEFT(O56,6)="Closed",N56&lt;&gt;""),"Closed case still has a next follow-up",IF(AND(O56="Rescheduled",Q56=""),"Rescheduled date is required","")))))))</f>
        <v/>
      </c>
    </row>
    <row r="57">
      <c r="A57" s="15" t="n"/>
      <c r="B57" s="15" t="n"/>
      <c r="C57" s="16" t="n"/>
      <c r="D57" s="15" t="n"/>
      <c r="E57" s="32" t="n"/>
      <c r="F57" s="15" t="n"/>
      <c r="G57" s="15" t="n"/>
      <c r="H57" s="15" t="n"/>
      <c r="I57" s="15" t="n"/>
      <c r="J57" s="33">
        <f>IF(E57="","",WORKDAY(E57,'Lists &amp; Settings'!$B$3))</f>
        <v/>
      </c>
      <c r="K57" s="19">
        <f>IF(A57="","",COUNTIF('Follow-Up Log'!$B$6:$B$405,A57))</f>
        <v/>
      </c>
      <c r="L57" s="33">
        <f>IF(A57="","",IF(K57=0,"",IFERROR(MINIFS('Follow-Up Log'!$C$6:$C$405,'Follow-Up Log'!$B$6:$B$405,A57),"")))</f>
        <v/>
      </c>
      <c r="M57" s="33">
        <f>IF(A57="","",IF(K57=0,"",IFERROR(MAXIFS('Follow-Up Log'!$C$6:$C$405,'Follow-Up Log'!$B$6:$B$405,A57),"")))</f>
        <v/>
      </c>
      <c r="N57" s="32" t="n"/>
      <c r="O57" s="15" t="n"/>
      <c r="P57" s="15" t="n"/>
      <c r="Q57" s="32" t="n"/>
      <c r="R57" s="32" t="n"/>
      <c r="S57" s="16" t="n"/>
      <c r="T57" s="19">
        <f>IF(E57="","",IF(LEFT(O57,6)="Closed",IF(R57="","",MAX(0,R57-E57)),MAX(0,Dashboard!$B$3-E57)))</f>
        <v/>
      </c>
      <c r="U57" s="20">
        <f>IF(A57="","",IF(OR(B57="",C57="",D57="",E57="",F57="",G57="",H57="",O57=""),"Missing required fields",IF(AND(O57="Rescheduled",Q57=""),"Rescheduled date missing",IF(AND(LEFT(O57,6)="Closed",P57=""),"Closed outcome missing",IF(AND(LEFT(O57,6)="Closed",R57=""),"Closed date missing",IF(AND(LEFT(O57,6)&lt;&gt;"Closed",K57=0,J57&lt;Dashboard!$B$3),"First follow-up overdue",IF(AND(LEFT(O57,6)&lt;&gt;"Closed",K57=0,J57=Dashboard!$B$3),"First follow-up due today",IF(AND(LEFT(O57,6)&lt;&gt;"Closed",N57&lt;&gt;"",N57&lt;Dashboard!$B$3),"Next follow-up overdue",IF(AND(LEFT(O57,6)&lt;&gt;"Closed",N57=Dashboard!$B$3),"Next follow-up due today",IF(AND(LEFT(O57,6)&lt;&gt;"Closed",K57&gt;0,N57="",M57&lt;=Dashboard!$B$3-'Lists &amp; Settings'!$B$4),"No next step / stale","")))))))))</f>
        <v/>
      </c>
      <c r="V57" s="20">
        <f>IF(A57="","",IF(COUNTIF($A$6:$A$205,A57)&gt;1,"Duplicate No-Show ID",IF(E57&gt;Dashboard!$B$3,"Session date is after as-of date",IF(AND(L57&lt;&gt;"",L57&lt;E57),"Attempt before missed session",IF(AND(R57&lt;&gt;"",R57&lt;E57),"Closed date before missed session",IF(AND(Q57&lt;&gt;"",Q57&lt;E57),"Rescheduled date before missed session",IF(AND(LEFT(O57,6)="Closed",N57&lt;&gt;""),"Closed case still has a next follow-up",IF(AND(O57="Rescheduled",Q57=""),"Rescheduled date is required","")))))))</f>
        <v/>
      </c>
    </row>
    <row r="58">
      <c r="A58" s="15" t="n"/>
      <c r="B58" s="15" t="n"/>
      <c r="C58" s="16" t="n"/>
      <c r="D58" s="15" t="n"/>
      <c r="E58" s="32" t="n"/>
      <c r="F58" s="15" t="n"/>
      <c r="G58" s="15" t="n"/>
      <c r="H58" s="15" t="n"/>
      <c r="I58" s="15" t="n"/>
      <c r="J58" s="33">
        <f>IF(E58="","",WORKDAY(E58,'Lists &amp; Settings'!$B$3))</f>
        <v/>
      </c>
      <c r="K58" s="19">
        <f>IF(A58="","",COUNTIF('Follow-Up Log'!$B$6:$B$405,A58))</f>
        <v/>
      </c>
      <c r="L58" s="33">
        <f>IF(A58="","",IF(K58=0,"",IFERROR(MINIFS('Follow-Up Log'!$C$6:$C$405,'Follow-Up Log'!$B$6:$B$405,A58),"")))</f>
        <v/>
      </c>
      <c r="M58" s="33">
        <f>IF(A58="","",IF(K58=0,"",IFERROR(MAXIFS('Follow-Up Log'!$C$6:$C$405,'Follow-Up Log'!$B$6:$B$405,A58),"")))</f>
        <v/>
      </c>
      <c r="N58" s="32" t="n"/>
      <c r="O58" s="15" t="n"/>
      <c r="P58" s="15" t="n"/>
      <c r="Q58" s="32" t="n"/>
      <c r="R58" s="32" t="n"/>
      <c r="S58" s="16" t="n"/>
      <c r="T58" s="19">
        <f>IF(E58="","",IF(LEFT(O58,6)="Closed",IF(R58="","",MAX(0,R58-E58)),MAX(0,Dashboard!$B$3-E58)))</f>
        <v/>
      </c>
      <c r="U58" s="20">
        <f>IF(A58="","",IF(OR(B58="",C58="",D58="",E58="",F58="",G58="",H58="",O58=""),"Missing required fields",IF(AND(O58="Rescheduled",Q58=""),"Rescheduled date missing",IF(AND(LEFT(O58,6)="Closed",P58=""),"Closed outcome missing",IF(AND(LEFT(O58,6)="Closed",R58=""),"Closed date missing",IF(AND(LEFT(O58,6)&lt;&gt;"Closed",K58=0,J58&lt;Dashboard!$B$3),"First follow-up overdue",IF(AND(LEFT(O58,6)&lt;&gt;"Closed",K58=0,J58=Dashboard!$B$3),"First follow-up due today",IF(AND(LEFT(O58,6)&lt;&gt;"Closed",N58&lt;&gt;"",N58&lt;Dashboard!$B$3),"Next follow-up overdue",IF(AND(LEFT(O58,6)&lt;&gt;"Closed",N58=Dashboard!$B$3),"Next follow-up due today",IF(AND(LEFT(O58,6)&lt;&gt;"Closed",K58&gt;0,N58="",M58&lt;=Dashboard!$B$3-'Lists &amp; Settings'!$B$4),"No next step / stale","")))))))))</f>
        <v/>
      </c>
      <c r="V58" s="20">
        <f>IF(A58="","",IF(COUNTIF($A$6:$A$205,A58)&gt;1,"Duplicate No-Show ID",IF(E58&gt;Dashboard!$B$3,"Session date is after as-of date",IF(AND(L58&lt;&gt;"",L58&lt;E58),"Attempt before missed session",IF(AND(R58&lt;&gt;"",R58&lt;E58),"Closed date before missed session",IF(AND(Q58&lt;&gt;"",Q58&lt;E58),"Rescheduled date before missed session",IF(AND(LEFT(O58,6)="Closed",N58&lt;&gt;""),"Closed case still has a next follow-up",IF(AND(O58="Rescheduled",Q58=""),"Rescheduled date is required","")))))))</f>
        <v/>
      </c>
    </row>
    <row r="59">
      <c r="A59" s="15" t="n"/>
      <c r="B59" s="15" t="n"/>
      <c r="C59" s="16" t="n"/>
      <c r="D59" s="15" t="n"/>
      <c r="E59" s="32" t="n"/>
      <c r="F59" s="15" t="n"/>
      <c r="G59" s="15" t="n"/>
      <c r="H59" s="15" t="n"/>
      <c r="I59" s="15" t="n"/>
      <c r="J59" s="33">
        <f>IF(E59="","",WORKDAY(E59,'Lists &amp; Settings'!$B$3))</f>
        <v/>
      </c>
      <c r="K59" s="19">
        <f>IF(A59="","",COUNTIF('Follow-Up Log'!$B$6:$B$405,A59))</f>
        <v/>
      </c>
      <c r="L59" s="33">
        <f>IF(A59="","",IF(K59=0,"",IFERROR(MINIFS('Follow-Up Log'!$C$6:$C$405,'Follow-Up Log'!$B$6:$B$405,A59),"")))</f>
        <v/>
      </c>
      <c r="M59" s="33">
        <f>IF(A59="","",IF(K59=0,"",IFERROR(MAXIFS('Follow-Up Log'!$C$6:$C$405,'Follow-Up Log'!$B$6:$B$405,A59),"")))</f>
        <v/>
      </c>
      <c r="N59" s="32" t="n"/>
      <c r="O59" s="15" t="n"/>
      <c r="P59" s="15" t="n"/>
      <c r="Q59" s="32" t="n"/>
      <c r="R59" s="32" t="n"/>
      <c r="S59" s="16" t="n"/>
      <c r="T59" s="19">
        <f>IF(E59="","",IF(LEFT(O59,6)="Closed",IF(R59="","",MAX(0,R59-E59)),MAX(0,Dashboard!$B$3-E59)))</f>
        <v/>
      </c>
      <c r="U59" s="20">
        <f>IF(A59="","",IF(OR(B59="",C59="",D59="",E59="",F59="",G59="",H59="",O59=""),"Missing required fields",IF(AND(O59="Rescheduled",Q59=""),"Rescheduled date missing",IF(AND(LEFT(O59,6)="Closed",P59=""),"Closed outcome missing",IF(AND(LEFT(O59,6)="Closed",R59=""),"Closed date missing",IF(AND(LEFT(O59,6)&lt;&gt;"Closed",K59=0,J59&lt;Dashboard!$B$3),"First follow-up overdue",IF(AND(LEFT(O59,6)&lt;&gt;"Closed",K59=0,J59=Dashboard!$B$3),"First follow-up due today",IF(AND(LEFT(O59,6)&lt;&gt;"Closed",N59&lt;&gt;"",N59&lt;Dashboard!$B$3),"Next follow-up overdue",IF(AND(LEFT(O59,6)&lt;&gt;"Closed",N59=Dashboard!$B$3),"Next follow-up due today",IF(AND(LEFT(O59,6)&lt;&gt;"Closed",K59&gt;0,N59="",M59&lt;=Dashboard!$B$3-'Lists &amp; Settings'!$B$4),"No next step / stale","")))))))))</f>
        <v/>
      </c>
      <c r="V59" s="20">
        <f>IF(A59="","",IF(COUNTIF($A$6:$A$205,A59)&gt;1,"Duplicate No-Show ID",IF(E59&gt;Dashboard!$B$3,"Session date is after as-of date",IF(AND(L59&lt;&gt;"",L59&lt;E59),"Attempt before missed session",IF(AND(R59&lt;&gt;"",R59&lt;E59),"Closed date before missed session",IF(AND(Q59&lt;&gt;"",Q59&lt;E59),"Rescheduled date before missed session",IF(AND(LEFT(O59,6)="Closed",N59&lt;&gt;""),"Closed case still has a next follow-up",IF(AND(O59="Rescheduled",Q59=""),"Rescheduled date is required","")))))))</f>
        <v/>
      </c>
    </row>
    <row r="60">
      <c r="A60" s="15" t="n"/>
      <c r="B60" s="15" t="n"/>
      <c r="C60" s="16" t="n"/>
      <c r="D60" s="15" t="n"/>
      <c r="E60" s="32" t="n"/>
      <c r="F60" s="15" t="n"/>
      <c r="G60" s="15" t="n"/>
      <c r="H60" s="15" t="n"/>
      <c r="I60" s="15" t="n"/>
      <c r="J60" s="33">
        <f>IF(E60="","",WORKDAY(E60,'Lists &amp; Settings'!$B$3))</f>
        <v/>
      </c>
      <c r="K60" s="19">
        <f>IF(A60="","",COUNTIF('Follow-Up Log'!$B$6:$B$405,A60))</f>
        <v/>
      </c>
      <c r="L60" s="33">
        <f>IF(A60="","",IF(K60=0,"",IFERROR(MINIFS('Follow-Up Log'!$C$6:$C$405,'Follow-Up Log'!$B$6:$B$405,A60),"")))</f>
        <v/>
      </c>
      <c r="M60" s="33">
        <f>IF(A60="","",IF(K60=0,"",IFERROR(MAXIFS('Follow-Up Log'!$C$6:$C$405,'Follow-Up Log'!$B$6:$B$405,A60),"")))</f>
        <v/>
      </c>
      <c r="N60" s="32" t="n"/>
      <c r="O60" s="15" t="n"/>
      <c r="P60" s="15" t="n"/>
      <c r="Q60" s="32" t="n"/>
      <c r="R60" s="32" t="n"/>
      <c r="S60" s="16" t="n"/>
      <c r="T60" s="19">
        <f>IF(E60="","",IF(LEFT(O60,6)="Closed",IF(R60="","",MAX(0,R60-E60)),MAX(0,Dashboard!$B$3-E60)))</f>
        <v/>
      </c>
      <c r="U60" s="20">
        <f>IF(A60="","",IF(OR(B60="",C60="",D60="",E60="",F60="",G60="",H60="",O60=""),"Missing required fields",IF(AND(O60="Rescheduled",Q60=""),"Rescheduled date missing",IF(AND(LEFT(O60,6)="Closed",P60=""),"Closed outcome missing",IF(AND(LEFT(O60,6)="Closed",R60=""),"Closed date missing",IF(AND(LEFT(O60,6)&lt;&gt;"Closed",K60=0,J60&lt;Dashboard!$B$3),"First follow-up overdue",IF(AND(LEFT(O60,6)&lt;&gt;"Closed",K60=0,J60=Dashboard!$B$3),"First follow-up due today",IF(AND(LEFT(O60,6)&lt;&gt;"Closed",N60&lt;&gt;"",N60&lt;Dashboard!$B$3),"Next follow-up overdue",IF(AND(LEFT(O60,6)&lt;&gt;"Closed",N60=Dashboard!$B$3),"Next follow-up due today",IF(AND(LEFT(O60,6)&lt;&gt;"Closed",K60&gt;0,N60="",M60&lt;=Dashboard!$B$3-'Lists &amp; Settings'!$B$4),"No next step / stale","")))))))))</f>
        <v/>
      </c>
      <c r="V60" s="20">
        <f>IF(A60="","",IF(COUNTIF($A$6:$A$205,A60)&gt;1,"Duplicate No-Show ID",IF(E60&gt;Dashboard!$B$3,"Session date is after as-of date",IF(AND(L60&lt;&gt;"",L60&lt;E60),"Attempt before missed session",IF(AND(R60&lt;&gt;"",R60&lt;E60),"Closed date before missed session",IF(AND(Q60&lt;&gt;"",Q60&lt;E60),"Rescheduled date before missed session",IF(AND(LEFT(O60,6)="Closed",N60&lt;&gt;""),"Closed case still has a next follow-up",IF(AND(O60="Rescheduled",Q60=""),"Rescheduled date is required","")))))))</f>
        <v/>
      </c>
    </row>
    <row r="61">
      <c r="A61" s="15" t="n"/>
      <c r="B61" s="15" t="n"/>
      <c r="C61" s="16" t="n"/>
      <c r="D61" s="15" t="n"/>
      <c r="E61" s="32" t="n"/>
      <c r="F61" s="15" t="n"/>
      <c r="G61" s="15" t="n"/>
      <c r="H61" s="15" t="n"/>
      <c r="I61" s="15" t="n"/>
      <c r="J61" s="33">
        <f>IF(E61="","",WORKDAY(E61,'Lists &amp; Settings'!$B$3))</f>
        <v/>
      </c>
      <c r="K61" s="19">
        <f>IF(A61="","",COUNTIF('Follow-Up Log'!$B$6:$B$405,A61))</f>
        <v/>
      </c>
      <c r="L61" s="33">
        <f>IF(A61="","",IF(K61=0,"",IFERROR(MINIFS('Follow-Up Log'!$C$6:$C$405,'Follow-Up Log'!$B$6:$B$405,A61),"")))</f>
        <v/>
      </c>
      <c r="M61" s="33">
        <f>IF(A61="","",IF(K61=0,"",IFERROR(MAXIFS('Follow-Up Log'!$C$6:$C$405,'Follow-Up Log'!$B$6:$B$405,A61),"")))</f>
        <v/>
      </c>
      <c r="N61" s="32" t="n"/>
      <c r="O61" s="15" t="n"/>
      <c r="P61" s="15" t="n"/>
      <c r="Q61" s="32" t="n"/>
      <c r="R61" s="32" t="n"/>
      <c r="S61" s="16" t="n"/>
      <c r="T61" s="19">
        <f>IF(E61="","",IF(LEFT(O61,6)="Closed",IF(R61="","",MAX(0,R61-E61)),MAX(0,Dashboard!$B$3-E61)))</f>
        <v/>
      </c>
      <c r="U61" s="20">
        <f>IF(A61="","",IF(OR(B61="",C61="",D61="",E61="",F61="",G61="",H61="",O61=""),"Missing required fields",IF(AND(O61="Rescheduled",Q61=""),"Rescheduled date missing",IF(AND(LEFT(O61,6)="Closed",P61=""),"Closed outcome missing",IF(AND(LEFT(O61,6)="Closed",R61=""),"Closed date missing",IF(AND(LEFT(O61,6)&lt;&gt;"Closed",K61=0,J61&lt;Dashboard!$B$3),"First follow-up overdue",IF(AND(LEFT(O61,6)&lt;&gt;"Closed",K61=0,J61=Dashboard!$B$3),"First follow-up due today",IF(AND(LEFT(O61,6)&lt;&gt;"Closed",N61&lt;&gt;"",N61&lt;Dashboard!$B$3),"Next follow-up overdue",IF(AND(LEFT(O61,6)&lt;&gt;"Closed",N61=Dashboard!$B$3),"Next follow-up due today",IF(AND(LEFT(O61,6)&lt;&gt;"Closed",K61&gt;0,N61="",M61&lt;=Dashboard!$B$3-'Lists &amp; Settings'!$B$4),"No next step / stale","")))))))))</f>
        <v/>
      </c>
      <c r="V61" s="20">
        <f>IF(A61="","",IF(COUNTIF($A$6:$A$205,A61)&gt;1,"Duplicate No-Show ID",IF(E61&gt;Dashboard!$B$3,"Session date is after as-of date",IF(AND(L61&lt;&gt;"",L61&lt;E61),"Attempt before missed session",IF(AND(R61&lt;&gt;"",R61&lt;E61),"Closed date before missed session",IF(AND(Q61&lt;&gt;"",Q61&lt;E61),"Rescheduled date before missed session",IF(AND(LEFT(O61,6)="Closed",N61&lt;&gt;""),"Closed case still has a next follow-up",IF(AND(O61="Rescheduled",Q61=""),"Rescheduled date is required","")))))))</f>
        <v/>
      </c>
    </row>
    <row r="62">
      <c r="A62" s="15" t="n"/>
      <c r="B62" s="15" t="n"/>
      <c r="C62" s="16" t="n"/>
      <c r="D62" s="15" t="n"/>
      <c r="E62" s="32" t="n"/>
      <c r="F62" s="15" t="n"/>
      <c r="G62" s="15" t="n"/>
      <c r="H62" s="15" t="n"/>
      <c r="I62" s="15" t="n"/>
      <c r="J62" s="33">
        <f>IF(E62="","",WORKDAY(E62,'Lists &amp; Settings'!$B$3))</f>
        <v/>
      </c>
      <c r="K62" s="19">
        <f>IF(A62="","",COUNTIF('Follow-Up Log'!$B$6:$B$405,A62))</f>
        <v/>
      </c>
      <c r="L62" s="33">
        <f>IF(A62="","",IF(K62=0,"",IFERROR(MINIFS('Follow-Up Log'!$C$6:$C$405,'Follow-Up Log'!$B$6:$B$405,A62),"")))</f>
        <v/>
      </c>
      <c r="M62" s="33">
        <f>IF(A62="","",IF(K62=0,"",IFERROR(MAXIFS('Follow-Up Log'!$C$6:$C$405,'Follow-Up Log'!$B$6:$B$405,A62),"")))</f>
        <v/>
      </c>
      <c r="N62" s="32" t="n"/>
      <c r="O62" s="15" t="n"/>
      <c r="P62" s="15" t="n"/>
      <c r="Q62" s="32" t="n"/>
      <c r="R62" s="32" t="n"/>
      <c r="S62" s="16" t="n"/>
      <c r="T62" s="19">
        <f>IF(E62="","",IF(LEFT(O62,6)="Closed",IF(R62="","",MAX(0,R62-E62)),MAX(0,Dashboard!$B$3-E62)))</f>
        <v/>
      </c>
      <c r="U62" s="20">
        <f>IF(A62="","",IF(OR(B62="",C62="",D62="",E62="",F62="",G62="",H62="",O62=""),"Missing required fields",IF(AND(O62="Rescheduled",Q62=""),"Rescheduled date missing",IF(AND(LEFT(O62,6)="Closed",P62=""),"Closed outcome missing",IF(AND(LEFT(O62,6)="Closed",R62=""),"Closed date missing",IF(AND(LEFT(O62,6)&lt;&gt;"Closed",K62=0,J62&lt;Dashboard!$B$3),"First follow-up overdue",IF(AND(LEFT(O62,6)&lt;&gt;"Closed",K62=0,J62=Dashboard!$B$3),"First follow-up due today",IF(AND(LEFT(O62,6)&lt;&gt;"Closed",N62&lt;&gt;"",N62&lt;Dashboard!$B$3),"Next follow-up overdue",IF(AND(LEFT(O62,6)&lt;&gt;"Closed",N62=Dashboard!$B$3),"Next follow-up due today",IF(AND(LEFT(O62,6)&lt;&gt;"Closed",K62&gt;0,N62="",M62&lt;=Dashboard!$B$3-'Lists &amp; Settings'!$B$4),"No next step / stale","")))))))))</f>
        <v/>
      </c>
      <c r="V62" s="20">
        <f>IF(A62="","",IF(COUNTIF($A$6:$A$205,A62)&gt;1,"Duplicate No-Show ID",IF(E62&gt;Dashboard!$B$3,"Session date is after as-of date",IF(AND(L62&lt;&gt;"",L62&lt;E62),"Attempt before missed session",IF(AND(R62&lt;&gt;"",R62&lt;E62),"Closed date before missed session",IF(AND(Q62&lt;&gt;"",Q62&lt;E62),"Rescheduled date before missed session",IF(AND(LEFT(O62,6)="Closed",N62&lt;&gt;""),"Closed case still has a next follow-up",IF(AND(O62="Rescheduled",Q62=""),"Rescheduled date is required","")))))))</f>
        <v/>
      </c>
    </row>
    <row r="63">
      <c r="A63" s="15" t="n"/>
      <c r="B63" s="15" t="n"/>
      <c r="C63" s="16" t="n"/>
      <c r="D63" s="15" t="n"/>
      <c r="E63" s="32" t="n"/>
      <c r="F63" s="15" t="n"/>
      <c r="G63" s="15" t="n"/>
      <c r="H63" s="15" t="n"/>
      <c r="I63" s="15" t="n"/>
      <c r="J63" s="33">
        <f>IF(E63="","",WORKDAY(E63,'Lists &amp; Settings'!$B$3))</f>
        <v/>
      </c>
      <c r="K63" s="19">
        <f>IF(A63="","",COUNTIF('Follow-Up Log'!$B$6:$B$405,A63))</f>
        <v/>
      </c>
      <c r="L63" s="33">
        <f>IF(A63="","",IF(K63=0,"",IFERROR(MINIFS('Follow-Up Log'!$C$6:$C$405,'Follow-Up Log'!$B$6:$B$405,A63),"")))</f>
        <v/>
      </c>
      <c r="M63" s="33">
        <f>IF(A63="","",IF(K63=0,"",IFERROR(MAXIFS('Follow-Up Log'!$C$6:$C$405,'Follow-Up Log'!$B$6:$B$405,A63),"")))</f>
        <v/>
      </c>
      <c r="N63" s="32" t="n"/>
      <c r="O63" s="15" t="n"/>
      <c r="P63" s="15" t="n"/>
      <c r="Q63" s="32" t="n"/>
      <c r="R63" s="32" t="n"/>
      <c r="S63" s="16" t="n"/>
      <c r="T63" s="19">
        <f>IF(E63="","",IF(LEFT(O63,6)="Closed",IF(R63="","",MAX(0,R63-E63)),MAX(0,Dashboard!$B$3-E63)))</f>
        <v/>
      </c>
      <c r="U63" s="20">
        <f>IF(A63="","",IF(OR(B63="",C63="",D63="",E63="",F63="",G63="",H63="",O63=""),"Missing required fields",IF(AND(O63="Rescheduled",Q63=""),"Rescheduled date missing",IF(AND(LEFT(O63,6)="Closed",P63=""),"Closed outcome missing",IF(AND(LEFT(O63,6)="Closed",R63=""),"Closed date missing",IF(AND(LEFT(O63,6)&lt;&gt;"Closed",K63=0,J63&lt;Dashboard!$B$3),"First follow-up overdue",IF(AND(LEFT(O63,6)&lt;&gt;"Closed",K63=0,J63=Dashboard!$B$3),"First follow-up due today",IF(AND(LEFT(O63,6)&lt;&gt;"Closed",N63&lt;&gt;"",N63&lt;Dashboard!$B$3),"Next follow-up overdue",IF(AND(LEFT(O63,6)&lt;&gt;"Closed",N63=Dashboard!$B$3),"Next follow-up due today",IF(AND(LEFT(O63,6)&lt;&gt;"Closed",K63&gt;0,N63="",M63&lt;=Dashboard!$B$3-'Lists &amp; Settings'!$B$4),"No next step / stale","")))))))))</f>
        <v/>
      </c>
      <c r="V63" s="20">
        <f>IF(A63="","",IF(COUNTIF($A$6:$A$205,A63)&gt;1,"Duplicate No-Show ID",IF(E63&gt;Dashboard!$B$3,"Session date is after as-of date",IF(AND(L63&lt;&gt;"",L63&lt;E63),"Attempt before missed session",IF(AND(R63&lt;&gt;"",R63&lt;E63),"Closed date before missed session",IF(AND(Q63&lt;&gt;"",Q63&lt;E63),"Rescheduled date before missed session",IF(AND(LEFT(O63,6)="Closed",N63&lt;&gt;""),"Closed case still has a next follow-up",IF(AND(O63="Rescheduled",Q63=""),"Rescheduled date is required","")))))))</f>
        <v/>
      </c>
    </row>
    <row r="64">
      <c r="A64" s="15" t="n"/>
      <c r="B64" s="15" t="n"/>
      <c r="C64" s="16" t="n"/>
      <c r="D64" s="15" t="n"/>
      <c r="E64" s="32" t="n"/>
      <c r="F64" s="15" t="n"/>
      <c r="G64" s="15" t="n"/>
      <c r="H64" s="15" t="n"/>
      <c r="I64" s="15" t="n"/>
      <c r="J64" s="33">
        <f>IF(E64="","",WORKDAY(E64,'Lists &amp; Settings'!$B$3))</f>
        <v/>
      </c>
      <c r="K64" s="19">
        <f>IF(A64="","",COUNTIF('Follow-Up Log'!$B$6:$B$405,A64))</f>
        <v/>
      </c>
      <c r="L64" s="33">
        <f>IF(A64="","",IF(K64=0,"",IFERROR(MINIFS('Follow-Up Log'!$C$6:$C$405,'Follow-Up Log'!$B$6:$B$405,A64),"")))</f>
        <v/>
      </c>
      <c r="M64" s="33">
        <f>IF(A64="","",IF(K64=0,"",IFERROR(MAXIFS('Follow-Up Log'!$C$6:$C$405,'Follow-Up Log'!$B$6:$B$405,A64),"")))</f>
        <v/>
      </c>
      <c r="N64" s="32" t="n"/>
      <c r="O64" s="15" t="n"/>
      <c r="P64" s="15" t="n"/>
      <c r="Q64" s="32" t="n"/>
      <c r="R64" s="32" t="n"/>
      <c r="S64" s="16" t="n"/>
      <c r="T64" s="19">
        <f>IF(E64="","",IF(LEFT(O64,6)="Closed",IF(R64="","",MAX(0,R64-E64)),MAX(0,Dashboard!$B$3-E64)))</f>
        <v/>
      </c>
      <c r="U64" s="20">
        <f>IF(A64="","",IF(OR(B64="",C64="",D64="",E64="",F64="",G64="",H64="",O64=""),"Missing required fields",IF(AND(O64="Rescheduled",Q64=""),"Rescheduled date missing",IF(AND(LEFT(O64,6)="Closed",P64=""),"Closed outcome missing",IF(AND(LEFT(O64,6)="Closed",R64=""),"Closed date missing",IF(AND(LEFT(O64,6)&lt;&gt;"Closed",K64=0,J64&lt;Dashboard!$B$3),"First follow-up overdue",IF(AND(LEFT(O64,6)&lt;&gt;"Closed",K64=0,J64=Dashboard!$B$3),"First follow-up due today",IF(AND(LEFT(O64,6)&lt;&gt;"Closed",N64&lt;&gt;"",N64&lt;Dashboard!$B$3),"Next follow-up overdue",IF(AND(LEFT(O64,6)&lt;&gt;"Closed",N64=Dashboard!$B$3),"Next follow-up due today",IF(AND(LEFT(O64,6)&lt;&gt;"Closed",K64&gt;0,N64="",M64&lt;=Dashboard!$B$3-'Lists &amp; Settings'!$B$4),"No next step / stale","")))))))))</f>
        <v/>
      </c>
      <c r="V64" s="20">
        <f>IF(A64="","",IF(COUNTIF($A$6:$A$205,A64)&gt;1,"Duplicate No-Show ID",IF(E64&gt;Dashboard!$B$3,"Session date is after as-of date",IF(AND(L64&lt;&gt;"",L64&lt;E64),"Attempt before missed session",IF(AND(R64&lt;&gt;"",R64&lt;E64),"Closed date before missed session",IF(AND(Q64&lt;&gt;"",Q64&lt;E64),"Rescheduled date before missed session",IF(AND(LEFT(O64,6)="Closed",N64&lt;&gt;""),"Closed case still has a next follow-up",IF(AND(O64="Rescheduled",Q64=""),"Rescheduled date is required","")))))))</f>
        <v/>
      </c>
    </row>
    <row r="65">
      <c r="A65" s="15" t="n"/>
      <c r="B65" s="15" t="n"/>
      <c r="C65" s="16" t="n"/>
      <c r="D65" s="15" t="n"/>
      <c r="E65" s="32" t="n"/>
      <c r="F65" s="15" t="n"/>
      <c r="G65" s="15" t="n"/>
      <c r="H65" s="15" t="n"/>
      <c r="I65" s="15" t="n"/>
      <c r="J65" s="33">
        <f>IF(E65="","",WORKDAY(E65,'Lists &amp; Settings'!$B$3))</f>
        <v/>
      </c>
      <c r="K65" s="19">
        <f>IF(A65="","",COUNTIF('Follow-Up Log'!$B$6:$B$405,A65))</f>
        <v/>
      </c>
      <c r="L65" s="33">
        <f>IF(A65="","",IF(K65=0,"",IFERROR(MINIFS('Follow-Up Log'!$C$6:$C$405,'Follow-Up Log'!$B$6:$B$405,A65),"")))</f>
        <v/>
      </c>
      <c r="M65" s="33">
        <f>IF(A65="","",IF(K65=0,"",IFERROR(MAXIFS('Follow-Up Log'!$C$6:$C$405,'Follow-Up Log'!$B$6:$B$405,A65),"")))</f>
        <v/>
      </c>
      <c r="N65" s="32" t="n"/>
      <c r="O65" s="15" t="n"/>
      <c r="P65" s="15" t="n"/>
      <c r="Q65" s="32" t="n"/>
      <c r="R65" s="32" t="n"/>
      <c r="S65" s="16" t="n"/>
      <c r="T65" s="19">
        <f>IF(E65="","",IF(LEFT(O65,6)="Closed",IF(R65="","",MAX(0,R65-E65)),MAX(0,Dashboard!$B$3-E65)))</f>
        <v/>
      </c>
      <c r="U65" s="20">
        <f>IF(A65="","",IF(OR(B65="",C65="",D65="",E65="",F65="",G65="",H65="",O65=""),"Missing required fields",IF(AND(O65="Rescheduled",Q65=""),"Rescheduled date missing",IF(AND(LEFT(O65,6)="Closed",P65=""),"Closed outcome missing",IF(AND(LEFT(O65,6)="Closed",R65=""),"Closed date missing",IF(AND(LEFT(O65,6)&lt;&gt;"Closed",K65=0,J65&lt;Dashboard!$B$3),"First follow-up overdue",IF(AND(LEFT(O65,6)&lt;&gt;"Closed",K65=0,J65=Dashboard!$B$3),"First follow-up due today",IF(AND(LEFT(O65,6)&lt;&gt;"Closed",N65&lt;&gt;"",N65&lt;Dashboard!$B$3),"Next follow-up overdue",IF(AND(LEFT(O65,6)&lt;&gt;"Closed",N65=Dashboard!$B$3),"Next follow-up due today",IF(AND(LEFT(O65,6)&lt;&gt;"Closed",K65&gt;0,N65="",M65&lt;=Dashboard!$B$3-'Lists &amp; Settings'!$B$4),"No next step / stale","")))))))))</f>
        <v/>
      </c>
      <c r="V65" s="20">
        <f>IF(A65="","",IF(COUNTIF($A$6:$A$205,A65)&gt;1,"Duplicate No-Show ID",IF(E65&gt;Dashboard!$B$3,"Session date is after as-of date",IF(AND(L65&lt;&gt;"",L65&lt;E65),"Attempt before missed session",IF(AND(R65&lt;&gt;"",R65&lt;E65),"Closed date before missed session",IF(AND(Q65&lt;&gt;"",Q65&lt;E65),"Rescheduled date before missed session",IF(AND(LEFT(O65,6)="Closed",N65&lt;&gt;""),"Closed case still has a next follow-up",IF(AND(O65="Rescheduled",Q65=""),"Rescheduled date is required","")))))))</f>
        <v/>
      </c>
    </row>
    <row r="66">
      <c r="A66" s="15" t="n"/>
      <c r="B66" s="15" t="n"/>
      <c r="C66" s="16" t="n"/>
      <c r="D66" s="15" t="n"/>
      <c r="E66" s="32" t="n"/>
      <c r="F66" s="15" t="n"/>
      <c r="G66" s="15" t="n"/>
      <c r="H66" s="15" t="n"/>
      <c r="I66" s="15" t="n"/>
      <c r="J66" s="33">
        <f>IF(E66="","",WORKDAY(E66,'Lists &amp; Settings'!$B$3))</f>
        <v/>
      </c>
      <c r="K66" s="19">
        <f>IF(A66="","",COUNTIF('Follow-Up Log'!$B$6:$B$405,A66))</f>
        <v/>
      </c>
      <c r="L66" s="33">
        <f>IF(A66="","",IF(K66=0,"",IFERROR(MINIFS('Follow-Up Log'!$C$6:$C$405,'Follow-Up Log'!$B$6:$B$405,A66),"")))</f>
        <v/>
      </c>
      <c r="M66" s="33">
        <f>IF(A66="","",IF(K66=0,"",IFERROR(MAXIFS('Follow-Up Log'!$C$6:$C$405,'Follow-Up Log'!$B$6:$B$405,A66),"")))</f>
        <v/>
      </c>
      <c r="N66" s="32" t="n"/>
      <c r="O66" s="15" t="n"/>
      <c r="P66" s="15" t="n"/>
      <c r="Q66" s="32" t="n"/>
      <c r="R66" s="32" t="n"/>
      <c r="S66" s="16" t="n"/>
      <c r="T66" s="19">
        <f>IF(E66="","",IF(LEFT(O66,6)="Closed",IF(R66="","",MAX(0,R66-E66)),MAX(0,Dashboard!$B$3-E66)))</f>
        <v/>
      </c>
      <c r="U66" s="20">
        <f>IF(A66="","",IF(OR(B66="",C66="",D66="",E66="",F66="",G66="",H66="",O66=""),"Missing required fields",IF(AND(O66="Rescheduled",Q66=""),"Rescheduled date missing",IF(AND(LEFT(O66,6)="Closed",P66=""),"Closed outcome missing",IF(AND(LEFT(O66,6)="Closed",R66=""),"Closed date missing",IF(AND(LEFT(O66,6)&lt;&gt;"Closed",K66=0,J66&lt;Dashboard!$B$3),"First follow-up overdue",IF(AND(LEFT(O66,6)&lt;&gt;"Closed",K66=0,J66=Dashboard!$B$3),"First follow-up due today",IF(AND(LEFT(O66,6)&lt;&gt;"Closed",N66&lt;&gt;"",N66&lt;Dashboard!$B$3),"Next follow-up overdue",IF(AND(LEFT(O66,6)&lt;&gt;"Closed",N66=Dashboard!$B$3),"Next follow-up due today",IF(AND(LEFT(O66,6)&lt;&gt;"Closed",K66&gt;0,N66="",M66&lt;=Dashboard!$B$3-'Lists &amp; Settings'!$B$4),"No next step / stale","")))))))))</f>
        <v/>
      </c>
      <c r="V66" s="20">
        <f>IF(A66="","",IF(COUNTIF($A$6:$A$205,A66)&gt;1,"Duplicate No-Show ID",IF(E66&gt;Dashboard!$B$3,"Session date is after as-of date",IF(AND(L66&lt;&gt;"",L66&lt;E66),"Attempt before missed session",IF(AND(R66&lt;&gt;"",R66&lt;E66),"Closed date before missed session",IF(AND(Q66&lt;&gt;"",Q66&lt;E66),"Rescheduled date before missed session",IF(AND(LEFT(O66,6)="Closed",N66&lt;&gt;""),"Closed case still has a next follow-up",IF(AND(O66="Rescheduled",Q66=""),"Rescheduled date is required","")))))))</f>
        <v/>
      </c>
    </row>
    <row r="67">
      <c r="A67" s="15" t="n"/>
      <c r="B67" s="15" t="n"/>
      <c r="C67" s="16" t="n"/>
      <c r="D67" s="15" t="n"/>
      <c r="E67" s="32" t="n"/>
      <c r="F67" s="15" t="n"/>
      <c r="G67" s="15" t="n"/>
      <c r="H67" s="15" t="n"/>
      <c r="I67" s="15" t="n"/>
      <c r="J67" s="33">
        <f>IF(E67="","",WORKDAY(E67,'Lists &amp; Settings'!$B$3))</f>
        <v/>
      </c>
      <c r="K67" s="19">
        <f>IF(A67="","",COUNTIF('Follow-Up Log'!$B$6:$B$405,A67))</f>
        <v/>
      </c>
      <c r="L67" s="33">
        <f>IF(A67="","",IF(K67=0,"",IFERROR(MINIFS('Follow-Up Log'!$C$6:$C$405,'Follow-Up Log'!$B$6:$B$405,A67),"")))</f>
        <v/>
      </c>
      <c r="M67" s="33">
        <f>IF(A67="","",IF(K67=0,"",IFERROR(MAXIFS('Follow-Up Log'!$C$6:$C$405,'Follow-Up Log'!$B$6:$B$405,A67),"")))</f>
        <v/>
      </c>
      <c r="N67" s="32" t="n"/>
      <c r="O67" s="15" t="n"/>
      <c r="P67" s="15" t="n"/>
      <c r="Q67" s="32" t="n"/>
      <c r="R67" s="32" t="n"/>
      <c r="S67" s="16" t="n"/>
      <c r="T67" s="19">
        <f>IF(E67="","",IF(LEFT(O67,6)="Closed",IF(R67="","",MAX(0,R67-E67)),MAX(0,Dashboard!$B$3-E67)))</f>
        <v/>
      </c>
      <c r="U67" s="20">
        <f>IF(A67="","",IF(OR(B67="",C67="",D67="",E67="",F67="",G67="",H67="",O67=""),"Missing required fields",IF(AND(O67="Rescheduled",Q67=""),"Rescheduled date missing",IF(AND(LEFT(O67,6)="Closed",P67=""),"Closed outcome missing",IF(AND(LEFT(O67,6)="Closed",R67=""),"Closed date missing",IF(AND(LEFT(O67,6)&lt;&gt;"Closed",K67=0,J67&lt;Dashboard!$B$3),"First follow-up overdue",IF(AND(LEFT(O67,6)&lt;&gt;"Closed",K67=0,J67=Dashboard!$B$3),"First follow-up due today",IF(AND(LEFT(O67,6)&lt;&gt;"Closed",N67&lt;&gt;"",N67&lt;Dashboard!$B$3),"Next follow-up overdue",IF(AND(LEFT(O67,6)&lt;&gt;"Closed",N67=Dashboard!$B$3),"Next follow-up due today",IF(AND(LEFT(O67,6)&lt;&gt;"Closed",K67&gt;0,N67="",M67&lt;=Dashboard!$B$3-'Lists &amp; Settings'!$B$4),"No next step / stale","")))))))))</f>
        <v/>
      </c>
      <c r="V67" s="20">
        <f>IF(A67="","",IF(COUNTIF($A$6:$A$205,A67)&gt;1,"Duplicate No-Show ID",IF(E67&gt;Dashboard!$B$3,"Session date is after as-of date",IF(AND(L67&lt;&gt;"",L67&lt;E67),"Attempt before missed session",IF(AND(R67&lt;&gt;"",R67&lt;E67),"Closed date before missed session",IF(AND(Q67&lt;&gt;"",Q67&lt;E67),"Rescheduled date before missed session",IF(AND(LEFT(O67,6)="Closed",N67&lt;&gt;""),"Closed case still has a next follow-up",IF(AND(O67="Rescheduled",Q67=""),"Rescheduled date is required","")))))))</f>
        <v/>
      </c>
    </row>
    <row r="68">
      <c r="A68" s="15" t="n"/>
      <c r="B68" s="15" t="n"/>
      <c r="C68" s="16" t="n"/>
      <c r="D68" s="15" t="n"/>
      <c r="E68" s="32" t="n"/>
      <c r="F68" s="15" t="n"/>
      <c r="G68" s="15" t="n"/>
      <c r="H68" s="15" t="n"/>
      <c r="I68" s="15" t="n"/>
      <c r="J68" s="33">
        <f>IF(E68="","",WORKDAY(E68,'Lists &amp; Settings'!$B$3))</f>
        <v/>
      </c>
      <c r="K68" s="19">
        <f>IF(A68="","",COUNTIF('Follow-Up Log'!$B$6:$B$405,A68))</f>
        <v/>
      </c>
      <c r="L68" s="33">
        <f>IF(A68="","",IF(K68=0,"",IFERROR(MINIFS('Follow-Up Log'!$C$6:$C$405,'Follow-Up Log'!$B$6:$B$405,A68),"")))</f>
        <v/>
      </c>
      <c r="M68" s="33">
        <f>IF(A68="","",IF(K68=0,"",IFERROR(MAXIFS('Follow-Up Log'!$C$6:$C$405,'Follow-Up Log'!$B$6:$B$405,A68),"")))</f>
        <v/>
      </c>
      <c r="N68" s="32" t="n"/>
      <c r="O68" s="15" t="n"/>
      <c r="P68" s="15" t="n"/>
      <c r="Q68" s="32" t="n"/>
      <c r="R68" s="32" t="n"/>
      <c r="S68" s="16" t="n"/>
      <c r="T68" s="19">
        <f>IF(E68="","",IF(LEFT(O68,6)="Closed",IF(R68="","",MAX(0,R68-E68)),MAX(0,Dashboard!$B$3-E68)))</f>
        <v/>
      </c>
      <c r="U68" s="20">
        <f>IF(A68="","",IF(OR(B68="",C68="",D68="",E68="",F68="",G68="",H68="",O68=""),"Missing required fields",IF(AND(O68="Rescheduled",Q68=""),"Rescheduled date missing",IF(AND(LEFT(O68,6)="Closed",P68=""),"Closed outcome missing",IF(AND(LEFT(O68,6)="Closed",R68=""),"Closed date missing",IF(AND(LEFT(O68,6)&lt;&gt;"Closed",K68=0,J68&lt;Dashboard!$B$3),"First follow-up overdue",IF(AND(LEFT(O68,6)&lt;&gt;"Closed",K68=0,J68=Dashboard!$B$3),"First follow-up due today",IF(AND(LEFT(O68,6)&lt;&gt;"Closed",N68&lt;&gt;"",N68&lt;Dashboard!$B$3),"Next follow-up overdue",IF(AND(LEFT(O68,6)&lt;&gt;"Closed",N68=Dashboard!$B$3),"Next follow-up due today",IF(AND(LEFT(O68,6)&lt;&gt;"Closed",K68&gt;0,N68="",M68&lt;=Dashboard!$B$3-'Lists &amp; Settings'!$B$4),"No next step / stale","")))))))))</f>
        <v/>
      </c>
      <c r="V68" s="20">
        <f>IF(A68="","",IF(COUNTIF($A$6:$A$205,A68)&gt;1,"Duplicate No-Show ID",IF(E68&gt;Dashboard!$B$3,"Session date is after as-of date",IF(AND(L68&lt;&gt;"",L68&lt;E68),"Attempt before missed session",IF(AND(R68&lt;&gt;"",R68&lt;E68),"Closed date before missed session",IF(AND(Q68&lt;&gt;"",Q68&lt;E68),"Rescheduled date before missed session",IF(AND(LEFT(O68,6)="Closed",N68&lt;&gt;""),"Closed case still has a next follow-up",IF(AND(O68="Rescheduled",Q68=""),"Rescheduled date is required","")))))))</f>
        <v/>
      </c>
    </row>
    <row r="69">
      <c r="A69" s="15" t="n"/>
      <c r="B69" s="15" t="n"/>
      <c r="C69" s="16" t="n"/>
      <c r="D69" s="15" t="n"/>
      <c r="E69" s="32" t="n"/>
      <c r="F69" s="15" t="n"/>
      <c r="G69" s="15" t="n"/>
      <c r="H69" s="15" t="n"/>
      <c r="I69" s="15" t="n"/>
      <c r="J69" s="33">
        <f>IF(E69="","",WORKDAY(E69,'Lists &amp; Settings'!$B$3))</f>
        <v/>
      </c>
      <c r="K69" s="19">
        <f>IF(A69="","",COUNTIF('Follow-Up Log'!$B$6:$B$405,A69))</f>
        <v/>
      </c>
      <c r="L69" s="33">
        <f>IF(A69="","",IF(K69=0,"",IFERROR(MINIFS('Follow-Up Log'!$C$6:$C$405,'Follow-Up Log'!$B$6:$B$405,A69),"")))</f>
        <v/>
      </c>
      <c r="M69" s="33">
        <f>IF(A69="","",IF(K69=0,"",IFERROR(MAXIFS('Follow-Up Log'!$C$6:$C$405,'Follow-Up Log'!$B$6:$B$405,A69),"")))</f>
        <v/>
      </c>
      <c r="N69" s="32" t="n"/>
      <c r="O69" s="15" t="n"/>
      <c r="P69" s="15" t="n"/>
      <c r="Q69" s="32" t="n"/>
      <c r="R69" s="32" t="n"/>
      <c r="S69" s="16" t="n"/>
      <c r="T69" s="19">
        <f>IF(E69="","",IF(LEFT(O69,6)="Closed",IF(R69="","",MAX(0,R69-E69)),MAX(0,Dashboard!$B$3-E69)))</f>
        <v/>
      </c>
      <c r="U69" s="20">
        <f>IF(A69="","",IF(OR(B69="",C69="",D69="",E69="",F69="",G69="",H69="",O69=""),"Missing required fields",IF(AND(O69="Rescheduled",Q69=""),"Rescheduled date missing",IF(AND(LEFT(O69,6)="Closed",P69=""),"Closed outcome missing",IF(AND(LEFT(O69,6)="Closed",R69=""),"Closed date missing",IF(AND(LEFT(O69,6)&lt;&gt;"Closed",K69=0,J69&lt;Dashboard!$B$3),"First follow-up overdue",IF(AND(LEFT(O69,6)&lt;&gt;"Closed",K69=0,J69=Dashboard!$B$3),"First follow-up due today",IF(AND(LEFT(O69,6)&lt;&gt;"Closed",N69&lt;&gt;"",N69&lt;Dashboard!$B$3),"Next follow-up overdue",IF(AND(LEFT(O69,6)&lt;&gt;"Closed",N69=Dashboard!$B$3),"Next follow-up due today",IF(AND(LEFT(O69,6)&lt;&gt;"Closed",K69&gt;0,N69="",M69&lt;=Dashboard!$B$3-'Lists &amp; Settings'!$B$4),"No next step / stale","")))))))))</f>
        <v/>
      </c>
      <c r="V69" s="20">
        <f>IF(A69="","",IF(COUNTIF($A$6:$A$205,A69)&gt;1,"Duplicate No-Show ID",IF(E69&gt;Dashboard!$B$3,"Session date is after as-of date",IF(AND(L69&lt;&gt;"",L69&lt;E69),"Attempt before missed session",IF(AND(R69&lt;&gt;"",R69&lt;E69),"Closed date before missed session",IF(AND(Q69&lt;&gt;"",Q69&lt;E69),"Rescheduled date before missed session",IF(AND(LEFT(O69,6)="Closed",N69&lt;&gt;""),"Closed case still has a next follow-up",IF(AND(O69="Rescheduled",Q69=""),"Rescheduled date is required","")))))))</f>
        <v/>
      </c>
    </row>
    <row r="70">
      <c r="A70" s="15" t="n"/>
      <c r="B70" s="15" t="n"/>
      <c r="C70" s="16" t="n"/>
      <c r="D70" s="15" t="n"/>
      <c r="E70" s="32" t="n"/>
      <c r="F70" s="15" t="n"/>
      <c r="G70" s="15" t="n"/>
      <c r="H70" s="15" t="n"/>
      <c r="I70" s="15" t="n"/>
      <c r="J70" s="33">
        <f>IF(E70="","",WORKDAY(E70,'Lists &amp; Settings'!$B$3))</f>
        <v/>
      </c>
      <c r="K70" s="19">
        <f>IF(A70="","",COUNTIF('Follow-Up Log'!$B$6:$B$405,A70))</f>
        <v/>
      </c>
      <c r="L70" s="33">
        <f>IF(A70="","",IF(K70=0,"",IFERROR(MINIFS('Follow-Up Log'!$C$6:$C$405,'Follow-Up Log'!$B$6:$B$405,A70),"")))</f>
        <v/>
      </c>
      <c r="M70" s="33">
        <f>IF(A70="","",IF(K70=0,"",IFERROR(MAXIFS('Follow-Up Log'!$C$6:$C$405,'Follow-Up Log'!$B$6:$B$405,A70),"")))</f>
        <v/>
      </c>
      <c r="N70" s="32" t="n"/>
      <c r="O70" s="15" t="n"/>
      <c r="P70" s="15" t="n"/>
      <c r="Q70" s="32" t="n"/>
      <c r="R70" s="32" t="n"/>
      <c r="S70" s="16" t="n"/>
      <c r="T70" s="19">
        <f>IF(E70="","",IF(LEFT(O70,6)="Closed",IF(R70="","",MAX(0,R70-E70)),MAX(0,Dashboard!$B$3-E70)))</f>
        <v/>
      </c>
      <c r="U70" s="20">
        <f>IF(A70="","",IF(OR(B70="",C70="",D70="",E70="",F70="",G70="",H70="",O70=""),"Missing required fields",IF(AND(O70="Rescheduled",Q70=""),"Rescheduled date missing",IF(AND(LEFT(O70,6)="Closed",P70=""),"Closed outcome missing",IF(AND(LEFT(O70,6)="Closed",R70=""),"Closed date missing",IF(AND(LEFT(O70,6)&lt;&gt;"Closed",K70=0,J70&lt;Dashboard!$B$3),"First follow-up overdue",IF(AND(LEFT(O70,6)&lt;&gt;"Closed",K70=0,J70=Dashboard!$B$3),"First follow-up due today",IF(AND(LEFT(O70,6)&lt;&gt;"Closed",N70&lt;&gt;"",N70&lt;Dashboard!$B$3),"Next follow-up overdue",IF(AND(LEFT(O70,6)&lt;&gt;"Closed",N70=Dashboard!$B$3),"Next follow-up due today",IF(AND(LEFT(O70,6)&lt;&gt;"Closed",K70&gt;0,N70="",M70&lt;=Dashboard!$B$3-'Lists &amp; Settings'!$B$4),"No next step / stale","")))))))))</f>
        <v/>
      </c>
      <c r="V70" s="20">
        <f>IF(A70="","",IF(COUNTIF($A$6:$A$205,A70)&gt;1,"Duplicate No-Show ID",IF(E70&gt;Dashboard!$B$3,"Session date is after as-of date",IF(AND(L70&lt;&gt;"",L70&lt;E70),"Attempt before missed session",IF(AND(R70&lt;&gt;"",R70&lt;E70),"Closed date before missed session",IF(AND(Q70&lt;&gt;"",Q70&lt;E70),"Rescheduled date before missed session",IF(AND(LEFT(O70,6)="Closed",N70&lt;&gt;""),"Closed case still has a next follow-up",IF(AND(O70="Rescheduled",Q70=""),"Rescheduled date is required","")))))))</f>
        <v/>
      </c>
    </row>
    <row r="71">
      <c r="A71" s="15" t="n"/>
      <c r="B71" s="15" t="n"/>
      <c r="C71" s="16" t="n"/>
      <c r="D71" s="15" t="n"/>
      <c r="E71" s="32" t="n"/>
      <c r="F71" s="15" t="n"/>
      <c r="G71" s="15" t="n"/>
      <c r="H71" s="15" t="n"/>
      <c r="I71" s="15" t="n"/>
      <c r="J71" s="33">
        <f>IF(E71="","",WORKDAY(E71,'Lists &amp; Settings'!$B$3))</f>
        <v/>
      </c>
      <c r="K71" s="19">
        <f>IF(A71="","",COUNTIF('Follow-Up Log'!$B$6:$B$405,A71))</f>
        <v/>
      </c>
      <c r="L71" s="33">
        <f>IF(A71="","",IF(K71=0,"",IFERROR(MINIFS('Follow-Up Log'!$C$6:$C$405,'Follow-Up Log'!$B$6:$B$405,A71),"")))</f>
        <v/>
      </c>
      <c r="M71" s="33">
        <f>IF(A71="","",IF(K71=0,"",IFERROR(MAXIFS('Follow-Up Log'!$C$6:$C$405,'Follow-Up Log'!$B$6:$B$405,A71),"")))</f>
        <v/>
      </c>
      <c r="N71" s="32" t="n"/>
      <c r="O71" s="15" t="n"/>
      <c r="P71" s="15" t="n"/>
      <c r="Q71" s="32" t="n"/>
      <c r="R71" s="32" t="n"/>
      <c r="S71" s="16" t="n"/>
      <c r="T71" s="19">
        <f>IF(E71="","",IF(LEFT(O71,6)="Closed",IF(R71="","",MAX(0,R71-E71)),MAX(0,Dashboard!$B$3-E71)))</f>
        <v/>
      </c>
      <c r="U71" s="20">
        <f>IF(A71="","",IF(OR(B71="",C71="",D71="",E71="",F71="",G71="",H71="",O71=""),"Missing required fields",IF(AND(O71="Rescheduled",Q71=""),"Rescheduled date missing",IF(AND(LEFT(O71,6)="Closed",P71=""),"Closed outcome missing",IF(AND(LEFT(O71,6)="Closed",R71=""),"Closed date missing",IF(AND(LEFT(O71,6)&lt;&gt;"Closed",K71=0,J71&lt;Dashboard!$B$3),"First follow-up overdue",IF(AND(LEFT(O71,6)&lt;&gt;"Closed",K71=0,J71=Dashboard!$B$3),"First follow-up due today",IF(AND(LEFT(O71,6)&lt;&gt;"Closed",N71&lt;&gt;"",N71&lt;Dashboard!$B$3),"Next follow-up overdue",IF(AND(LEFT(O71,6)&lt;&gt;"Closed",N71=Dashboard!$B$3),"Next follow-up due today",IF(AND(LEFT(O71,6)&lt;&gt;"Closed",K71&gt;0,N71="",M71&lt;=Dashboard!$B$3-'Lists &amp; Settings'!$B$4),"No next step / stale","")))))))))</f>
        <v/>
      </c>
      <c r="V71" s="20">
        <f>IF(A71="","",IF(COUNTIF($A$6:$A$205,A71)&gt;1,"Duplicate No-Show ID",IF(E71&gt;Dashboard!$B$3,"Session date is after as-of date",IF(AND(L71&lt;&gt;"",L71&lt;E71),"Attempt before missed session",IF(AND(R71&lt;&gt;"",R71&lt;E71),"Closed date before missed session",IF(AND(Q71&lt;&gt;"",Q71&lt;E71),"Rescheduled date before missed session",IF(AND(LEFT(O71,6)="Closed",N71&lt;&gt;""),"Closed case still has a next follow-up",IF(AND(O71="Rescheduled",Q71=""),"Rescheduled date is required","")))))))</f>
        <v/>
      </c>
    </row>
    <row r="72">
      <c r="A72" s="15" t="n"/>
      <c r="B72" s="15" t="n"/>
      <c r="C72" s="16" t="n"/>
      <c r="D72" s="15" t="n"/>
      <c r="E72" s="32" t="n"/>
      <c r="F72" s="15" t="n"/>
      <c r="G72" s="15" t="n"/>
      <c r="H72" s="15" t="n"/>
      <c r="I72" s="15" t="n"/>
      <c r="J72" s="33">
        <f>IF(E72="","",WORKDAY(E72,'Lists &amp; Settings'!$B$3))</f>
        <v/>
      </c>
      <c r="K72" s="19">
        <f>IF(A72="","",COUNTIF('Follow-Up Log'!$B$6:$B$405,A72))</f>
        <v/>
      </c>
      <c r="L72" s="33">
        <f>IF(A72="","",IF(K72=0,"",IFERROR(MINIFS('Follow-Up Log'!$C$6:$C$405,'Follow-Up Log'!$B$6:$B$405,A72),"")))</f>
        <v/>
      </c>
      <c r="M72" s="33">
        <f>IF(A72="","",IF(K72=0,"",IFERROR(MAXIFS('Follow-Up Log'!$C$6:$C$405,'Follow-Up Log'!$B$6:$B$405,A72),"")))</f>
        <v/>
      </c>
      <c r="N72" s="32" t="n"/>
      <c r="O72" s="15" t="n"/>
      <c r="P72" s="15" t="n"/>
      <c r="Q72" s="32" t="n"/>
      <c r="R72" s="32" t="n"/>
      <c r="S72" s="16" t="n"/>
      <c r="T72" s="19">
        <f>IF(E72="","",IF(LEFT(O72,6)="Closed",IF(R72="","",MAX(0,R72-E72)),MAX(0,Dashboard!$B$3-E72)))</f>
        <v/>
      </c>
      <c r="U72" s="20">
        <f>IF(A72="","",IF(OR(B72="",C72="",D72="",E72="",F72="",G72="",H72="",O72=""),"Missing required fields",IF(AND(O72="Rescheduled",Q72=""),"Rescheduled date missing",IF(AND(LEFT(O72,6)="Closed",P72=""),"Closed outcome missing",IF(AND(LEFT(O72,6)="Closed",R72=""),"Closed date missing",IF(AND(LEFT(O72,6)&lt;&gt;"Closed",K72=0,J72&lt;Dashboard!$B$3),"First follow-up overdue",IF(AND(LEFT(O72,6)&lt;&gt;"Closed",K72=0,J72=Dashboard!$B$3),"First follow-up due today",IF(AND(LEFT(O72,6)&lt;&gt;"Closed",N72&lt;&gt;"",N72&lt;Dashboard!$B$3),"Next follow-up overdue",IF(AND(LEFT(O72,6)&lt;&gt;"Closed",N72=Dashboard!$B$3),"Next follow-up due today",IF(AND(LEFT(O72,6)&lt;&gt;"Closed",K72&gt;0,N72="",M72&lt;=Dashboard!$B$3-'Lists &amp; Settings'!$B$4),"No next step / stale","")))))))))</f>
        <v/>
      </c>
      <c r="V72" s="20">
        <f>IF(A72="","",IF(COUNTIF($A$6:$A$205,A72)&gt;1,"Duplicate No-Show ID",IF(E72&gt;Dashboard!$B$3,"Session date is after as-of date",IF(AND(L72&lt;&gt;"",L72&lt;E72),"Attempt before missed session",IF(AND(R72&lt;&gt;"",R72&lt;E72),"Closed date before missed session",IF(AND(Q72&lt;&gt;"",Q72&lt;E72),"Rescheduled date before missed session",IF(AND(LEFT(O72,6)="Closed",N72&lt;&gt;""),"Closed case still has a next follow-up",IF(AND(O72="Rescheduled",Q72=""),"Rescheduled date is required","")))))))</f>
        <v/>
      </c>
    </row>
    <row r="73">
      <c r="A73" s="15" t="n"/>
      <c r="B73" s="15" t="n"/>
      <c r="C73" s="16" t="n"/>
      <c r="D73" s="15" t="n"/>
      <c r="E73" s="32" t="n"/>
      <c r="F73" s="15" t="n"/>
      <c r="G73" s="15" t="n"/>
      <c r="H73" s="15" t="n"/>
      <c r="I73" s="15" t="n"/>
      <c r="J73" s="33">
        <f>IF(E73="","",WORKDAY(E73,'Lists &amp; Settings'!$B$3))</f>
        <v/>
      </c>
      <c r="K73" s="19">
        <f>IF(A73="","",COUNTIF('Follow-Up Log'!$B$6:$B$405,A73))</f>
        <v/>
      </c>
      <c r="L73" s="33">
        <f>IF(A73="","",IF(K73=0,"",IFERROR(MINIFS('Follow-Up Log'!$C$6:$C$405,'Follow-Up Log'!$B$6:$B$405,A73),"")))</f>
        <v/>
      </c>
      <c r="M73" s="33">
        <f>IF(A73="","",IF(K73=0,"",IFERROR(MAXIFS('Follow-Up Log'!$C$6:$C$405,'Follow-Up Log'!$B$6:$B$405,A73),"")))</f>
        <v/>
      </c>
      <c r="N73" s="32" t="n"/>
      <c r="O73" s="15" t="n"/>
      <c r="P73" s="15" t="n"/>
      <c r="Q73" s="32" t="n"/>
      <c r="R73" s="32" t="n"/>
      <c r="S73" s="16" t="n"/>
      <c r="T73" s="19">
        <f>IF(E73="","",IF(LEFT(O73,6)="Closed",IF(R73="","",MAX(0,R73-E73)),MAX(0,Dashboard!$B$3-E73)))</f>
        <v/>
      </c>
      <c r="U73" s="20">
        <f>IF(A73="","",IF(OR(B73="",C73="",D73="",E73="",F73="",G73="",H73="",O73=""),"Missing required fields",IF(AND(O73="Rescheduled",Q73=""),"Rescheduled date missing",IF(AND(LEFT(O73,6)="Closed",P73=""),"Closed outcome missing",IF(AND(LEFT(O73,6)="Closed",R73=""),"Closed date missing",IF(AND(LEFT(O73,6)&lt;&gt;"Closed",K73=0,J73&lt;Dashboard!$B$3),"First follow-up overdue",IF(AND(LEFT(O73,6)&lt;&gt;"Closed",K73=0,J73=Dashboard!$B$3),"First follow-up due today",IF(AND(LEFT(O73,6)&lt;&gt;"Closed",N73&lt;&gt;"",N73&lt;Dashboard!$B$3),"Next follow-up overdue",IF(AND(LEFT(O73,6)&lt;&gt;"Closed",N73=Dashboard!$B$3),"Next follow-up due today",IF(AND(LEFT(O73,6)&lt;&gt;"Closed",K73&gt;0,N73="",M73&lt;=Dashboard!$B$3-'Lists &amp; Settings'!$B$4),"No next step / stale","")))))))))</f>
        <v/>
      </c>
      <c r="V73" s="20">
        <f>IF(A73="","",IF(COUNTIF($A$6:$A$205,A73)&gt;1,"Duplicate No-Show ID",IF(E73&gt;Dashboard!$B$3,"Session date is after as-of date",IF(AND(L73&lt;&gt;"",L73&lt;E73),"Attempt before missed session",IF(AND(R73&lt;&gt;"",R73&lt;E73),"Closed date before missed session",IF(AND(Q73&lt;&gt;"",Q73&lt;E73),"Rescheduled date before missed session",IF(AND(LEFT(O73,6)="Closed",N73&lt;&gt;""),"Closed case still has a next follow-up",IF(AND(O73="Rescheduled",Q73=""),"Rescheduled date is required","")))))))</f>
        <v/>
      </c>
    </row>
    <row r="74">
      <c r="A74" s="15" t="n"/>
      <c r="B74" s="15" t="n"/>
      <c r="C74" s="16" t="n"/>
      <c r="D74" s="15" t="n"/>
      <c r="E74" s="32" t="n"/>
      <c r="F74" s="15" t="n"/>
      <c r="G74" s="15" t="n"/>
      <c r="H74" s="15" t="n"/>
      <c r="I74" s="15" t="n"/>
      <c r="J74" s="33">
        <f>IF(E74="","",WORKDAY(E74,'Lists &amp; Settings'!$B$3))</f>
        <v/>
      </c>
      <c r="K74" s="19">
        <f>IF(A74="","",COUNTIF('Follow-Up Log'!$B$6:$B$405,A74))</f>
        <v/>
      </c>
      <c r="L74" s="33">
        <f>IF(A74="","",IF(K74=0,"",IFERROR(MINIFS('Follow-Up Log'!$C$6:$C$405,'Follow-Up Log'!$B$6:$B$405,A74),"")))</f>
        <v/>
      </c>
      <c r="M74" s="33">
        <f>IF(A74="","",IF(K74=0,"",IFERROR(MAXIFS('Follow-Up Log'!$C$6:$C$405,'Follow-Up Log'!$B$6:$B$405,A74),"")))</f>
        <v/>
      </c>
      <c r="N74" s="32" t="n"/>
      <c r="O74" s="15" t="n"/>
      <c r="P74" s="15" t="n"/>
      <c r="Q74" s="32" t="n"/>
      <c r="R74" s="32" t="n"/>
      <c r="S74" s="16" t="n"/>
      <c r="T74" s="19">
        <f>IF(E74="","",IF(LEFT(O74,6)="Closed",IF(R74="","",MAX(0,R74-E74)),MAX(0,Dashboard!$B$3-E74)))</f>
        <v/>
      </c>
      <c r="U74" s="20">
        <f>IF(A74="","",IF(OR(B74="",C74="",D74="",E74="",F74="",G74="",H74="",O74=""),"Missing required fields",IF(AND(O74="Rescheduled",Q74=""),"Rescheduled date missing",IF(AND(LEFT(O74,6)="Closed",P74=""),"Closed outcome missing",IF(AND(LEFT(O74,6)="Closed",R74=""),"Closed date missing",IF(AND(LEFT(O74,6)&lt;&gt;"Closed",K74=0,J74&lt;Dashboard!$B$3),"First follow-up overdue",IF(AND(LEFT(O74,6)&lt;&gt;"Closed",K74=0,J74=Dashboard!$B$3),"First follow-up due today",IF(AND(LEFT(O74,6)&lt;&gt;"Closed",N74&lt;&gt;"",N74&lt;Dashboard!$B$3),"Next follow-up overdue",IF(AND(LEFT(O74,6)&lt;&gt;"Closed",N74=Dashboard!$B$3),"Next follow-up due today",IF(AND(LEFT(O74,6)&lt;&gt;"Closed",K74&gt;0,N74="",M74&lt;=Dashboard!$B$3-'Lists &amp; Settings'!$B$4),"No next step / stale","")))))))))</f>
        <v/>
      </c>
      <c r="V74" s="20">
        <f>IF(A74="","",IF(COUNTIF($A$6:$A$205,A74)&gt;1,"Duplicate No-Show ID",IF(E74&gt;Dashboard!$B$3,"Session date is after as-of date",IF(AND(L74&lt;&gt;"",L74&lt;E74),"Attempt before missed session",IF(AND(R74&lt;&gt;"",R74&lt;E74),"Closed date before missed session",IF(AND(Q74&lt;&gt;"",Q74&lt;E74),"Rescheduled date before missed session",IF(AND(LEFT(O74,6)="Closed",N74&lt;&gt;""),"Closed case still has a next follow-up",IF(AND(O74="Rescheduled",Q74=""),"Rescheduled date is required","")))))))</f>
        <v/>
      </c>
    </row>
    <row r="75">
      <c r="A75" s="15" t="n"/>
      <c r="B75" s="15" t="n"/>
      <c r="C75" s="16" t="n"/>
      <c r="D75" s="15" t="n"/>
      <c r="E75" s="32" t="n"/>
      <c r="F75" s="15" t="n"/>
      <c r="G75" s="15" t="n"/>
      <c r="H75" s="15" t="n"/>
      <c r="I75" s="15" t="n"/>
      <c r="J75" s="33">
        <f>IF(E75="","",WORKDAY(E75,'Lists &amp; Settings'!$B$3))</f>
        <v/>
      </c>
      <c r="K75" s="19">
        <f>IF(A75="","",COUNTIF('Follow-Up Log'!$B$6:$B$405,A75))</f>
        <v/>
      </c>
      <c r="L75" s="33">
        <f>IF(A75="","",IF(K75=0,"",IFERROR(MINIFS('Follow-Up Log'!$C$6:$C$405,'Follow-Up Log'!$B$6:$B$405,A75),"")))</f>
        <v/>
      </c>
      <c r="M75" s="33">
        <f>IF(A75="","",IF(K75=0,"",IFERROR(MAXIFS('Follow-Up Log'!$C$6:$C$405,'Follow-Up Log'!$B$6:$B$405,A75),"")))</f>
        <v/>
      </c>
      <c r="N75" s="32" t="n"/>
      <c r="O75" s="15" t="n"/>
      <c r="P75" s="15" t="n"/>
      <c r="Q75" s="32" t="n"/>
      <c r="R75" s="32" t="n"/>
      <c r="S75" s="16" t="n"/>
      <c r="T75" s="19">
        <f>IF(E75="","",IF(LEFT(O75,6)="Closed",IF(R75="","",MAX(0,R75-E75)),MAX(0,Dashboard!$B$3-E75)))</f>
        <v/>
      </c>
      <c r="U75" s="20">
        <f>IF(A75="","",IF(OR(B75="",C75="",D75="",E75="",F75="",G75="",H75="",O75=""),"Missing required fields",IF(AND(O75="Rescheduled",Q75=""),"Rescheduled date missing",IF(AND(LEFT(O75,6)="Closed",P75=""),"Closed outcome missing",IF(AND(LEFT(O75,6)="Closed",R75=""),"Closed date missing",IF(AND(LEFT(O75,6)&lt;&gt;"Closed",K75=0,J75&lt;Dashboard!$B$3),"First follow-up overdue",IF(AND(LEFT(O75,6)&lt;&gt;"Closed",K75=0,J75=Dashboard!$B$3),"First follow-up due today",IF(AND(LEFT(O75,6)&lt;&gt;"Closed",N75&lt;&gt;"",N75&lt;Dashboard!$B$3),"Next follow-up overdue",IF(AND(LEFT(O75,6)&lt;&gt;"Closed",N75=Dashboard!$B$3),"Next follow-up due today",IF(AND(LEFT(O75,6)&lt;&gt;"Closed",K75&gt;0,N75="",M75&lt;=Dashboard!$B$3-'Lists &amp; Settings'!$B$4),"No next step / stale","")))))))))</f>
        <v/>
      </c>
      <c r="V75" s="20">
        <f>IF(A75="","",IF(COUNTIF($A$6:$A$205,A75)&gt;1,"Duplicate No-Show ID",IF(E75&gt;Dashboard!$B$3,"Session date is after as-of date",IF(AND(L75&lt;&gt;"",L75&lt;E75),"Attempt before missed session",IF(AND(R75&lt;&gt;"",R75&lt;E75),"Closed date before missed session",IF(AND(Q75&lt;&gt;"",Q75&lt;E75),"Rescheduled date before missed session",IF(AND(LEFT(O75,6)="Closed",N75&lt;&gt;""),"Closed case still has a next follow-up",IF(AND(O75="Rescheduled",Q75=""),"Rescheduled date is required","")))))))</f>
        <v/>
      </c>
    </row>
    <row r="76">
      <c r="A76" s="15" t="n"/>
      <c r="B76" s="15" t="n"/>
      <c r="C76" s="16" t="n"/>
      <c r="D76" s="15" t="n"/>
      <c r="E76" s="32" t="n"/>
      <c r="F76" s="15" t="n"/>
      <c r="G76" s="15" t="n"/>
      <c r="H76" s="15" t="n"/>
      <c r="I76" s="15" t="n"/>
      <c r="J76" s="33">
        <f>IF(E76="","",WORKDAY(E76,'Lists &amp; Settings'!$B$3))</f>
        <v/>
      </c>
      <c r="K76" s="19">
        <f>IF(A76="","",COUNTIF('Follow-Up Log'!$B$6:$B$405,A76))</f>
        <v/>
      </c>
      <c r="L76" s="33">
        <f>IF(A76="","",IF(K76=0,"",IFERROR(MINIFS('Follow-Up Log'!$C$6:$C$405,'Follow-Up Log'!$B$6:$B$405,A76),"")))</f>
        <v/>
      </c>
      <c r="M76" s="33">
        <f>IF(A76="","",IF(K76=0,"",IFERROR(MAXIFS('Follow-Up Log'!$C$6:$C$405,'Follow-Up Log'!$B$6:$B$405,A76),"")))</f>
        <v/>
      </c>
      <c r="N76" s="32" t="n"/>
      <c r="O76" s="15" t="n"/>
      <c r="P76" s="15" t="n"/>
      <c r="Q76" s="32" t="n"/>
      <c r="R76" s="32" t="n"/>
      <c r="S76" s="16" t="n"/>
      <c r="T76" s="19">
        <f>IF(E76="","",IF(LEFT(O76,6)="Closed",IF(R76="","",MAX(0,R76-E76)),MAX(0,Dashboard!$B$3-E76)))</f>
        <v/>
      </c>
      <c r="U76" s="20">
        <f>IF(A76="","",IF(OR(B76="",C76="",D76="",E76="",F76="",G76="",H76="",O76=""),"Missing required fields",IF(AND(O76="Rescheduled",Q76=""),"Rescheduled date missing",IF(AND(LEFT(O76,6)="Closed",P76=""),"Closed outcome missing",IF(AND(LEFT(O76,6)="Closed",R76=""),"Closed date missing",IF(AND(LEFT(O76,6)&lt;&gt;"Closed",K76=0,J76&lt;Dashboard!$B$3),"First follow-up overdue",IF(AND(LEFT(O76,6)&lt;&gt;"Closed",K76=0,J76=Dashboard!$B$3),"First follow-up due today",IF(AND(LEFT(O76,6)&lt;&gt;"Closed",N76&lt;&gt;"",N76&lt;Dashboard!$B$3),"Next follow-up overdue",IF(AND(LEFT(O76,6)&lt;&gt;"Closed",N76=Dashboard!$B$3),"Next follow-up due today",IF(AND(LEFT(O76,6)&lt;&gt;"Closed",K76&gt;0,N76="",M76&lt;=Dashboard!$B$3-'Lists &amp; Settings'!$B$4),"No next step / stale","")))))))))</f>
        <v/>
      </c>
      <c r="V76" s="20">
        <f>IF(A76="","",IF(COUNTIF($A$6:$A$205,A76)&gt;1,"Duplicate No-Show ID",IF(E76&gt;Dashboard!$B$3,"Session date is after as-of date",IF(AND(L76&lt;&gt;"",L76&lt;E76),"Attempt before missed session",IF(AND(R76&lt;&gt;"",R76&lt;E76),"Closed date before missed session",IF(AND(Q76&lt;&gt;"",Q76&lt;E76),"Rescheduled date before missed session",IF(AND(LEFT(O76,6)="Closed",N76&lt;&gt;""),"Closed case still has a next follow-up",IF(AND(O76="Rescheduled",Q76=""),"Rescheduled date is required","")))))))</f>
        <v/>
      </c>
    </row>
    <row r="77">
      <c r="A77" s="15" t="n"/>
      <c r="B77" s="15" t="n"/>
      <c r="C77" s="16" t="n"/>
      <c r="D77" s="15" t="n"/>
      <c r="E77" s="32" t="n"/>
      <c r="F77" s="15" t="n"/>
      <c r="G77" s="15" t="n"/>
      <c r="H77" s="15" t="n"/>
      <c r="I77" s="15" t="n"/>
      <c r="J77" s="33">
        <f>IF(E77="","",WORKDAY(E77,'Lists &amp; Settings'!$B$3))</f>
        <v/>
      </c>
      <c r="K77" s="19">
        <f>IF(A77="","",COUNTIF('Follow-Up Log'!$B$6:$B$405,A77))</f>
        <v/>
      </c>
      <c r="L77" s="33">
        <f>IF(A77="","",IF(K77=0,"",IFERROR(MINIFS('Follow-Up Log'!$C$6:$C$405,'Follow-Up Log'!$B$6:$B$405,A77),"")))</f>
        <v/>
      </c>
      <c r="M77" s="33">
        <f>IF(A77="","",IF(K77=0,"",IFERROR(MAXIFS('Follow-Up Log'!$C$6:$C$405,'Follow-Up Log'!$B$6:$B$405,A77),"")))</f>
        <v/>
      </c>
      <c r="N77" s="32" t="n"/>
      <c r="O77" s="15" t="n"/>
      <c r="P77" s="15" t="n"/>
      <c r="Q77" s="32" t="n"/>
      <c r="R77" s="32" t="n"/>
      <c r="S77" s="16" t="n"/>
      <c r="T77" s="19">
        <f>IF(E77="","",IF(LEFT(O77,6)="Closed",IF(R77="","",MAX(0,R77-E77)),MAX(0,Dashboard!$B$3-E77)))</f>
        <v/>
      </c>
      <c r="U77" s="20">
        <f>IF(A77="","",IF(OR(B77="",C77="",D77="",E77="",F77="",G77="",H77="",O77=""),"Missing required fields",IF(AND(O77="Rescheduled",Q77=""),"Rescheduled date missing",IF(AND(LEFT(O77,6)="Closed",P77=""),"Closed outcome missing",IF(AND(LEFT(O77,6)="Closed",R77=""),"Closed date missing",IF(AND(LEFT(O77,6)&lt;&gt;"Closed",K77=0,J77&lt;Dashboard!$B$3),"First follow-up overdue",IF(AND(LEFT(O77,6)&lt;&gt;"Closed",K77=0,J77=Dashboard!$B$3),"First follow-up due today",IF(AND(LEFT(O77,6)&lt;&gt;"Closed",N77&lt;&gt;"",N77&lt;Dashboard!$B$3),"Next follow-up overdue",IF(AND(LEFT(O77,6)&lt;&gt;"Closed",N77=Dashboard!$B$3),"Next follow-up due today",IF(AND(LEFT(O77,6)&lt;&gt;"Closed",K77&gt;0,N77="",M77&lt;=Dashboard!$B$3-'Lists &amp; Settings'!$B$4),"No next step / stale","")))))))))</f>
        <v/>
      </c>
      <c r="V77" s="20">
        <f>IF(A77="","",IF(COUNTIF($A$6:$A$205,A77)&gt;1,"Duplicate No-Show ID",IF(E77&gt;Dashboard!$B$3,"Session date is after as-of date",IF(AND(L77&lt;&gt;"",L77&lt;E77),"Attempt before missed session",IF(AND(R77&lt;&gt;"",R77&lt;E77),"Closed date before missed session",IF(AND(Q77&lt;&gt;"",Q77&lt;E77),"Rescheduled date before missed session",IF(AND(LEFT(O77,6)="Closed",N77&lt;&gt;""),"Closed case still has a next follow-up",IF(AND(O77="Rescheduled",Q77=""),"Rescheduled date is required","")))))))</f>
        <v/>
      </c>
    </row>
    <row r="78">
      <c r="A78" s="15" t="n"/>
      <c r="B78" s="15" t="n"/>
      <c r="C78" s="16" t="n"/>
      <c r="D78" s="15" t="n"/>
      <c r="E78" s="32" t="n"/>
      <c r="F78" s="15" t="n"/>
      <c r="G78" s="15" t="n"/>
      <c r="H78" s="15" t="n"/>
      <c r="I78" s="15" t="n"/>
      <c r="J78" s="33">
        <f>IF(E78="","",WORKDAY(E78,'Lists &amp; Settings'!$B$3))</f>
        <v/>
      </c>
      <c r="K78" s="19">
        <f>IF(A78="","",COUNTIF('Follow-Up Log'!$B$6:$B$405,A78))</f>
        <v/>
      </c>
      <c r="L78" s="33">
        <f>IF(A78="","",IF(K78=0,"",IFERROR(MINIFS('Follow-Up Log'!$C$6:$C$405,'Follow-Up Log'!$B$6:$B$405,A78),"")))</f>
        <v/>
      </c>
      <c r="M78" s="33">
        <f>IF(A78="","",IF(K78=0,"",IFERROR(MAXIFS('Follow-Up Log'!$C$6:$C$405,'Follow-Up Log'!$B$6:$B$405,A78),"")))</f>
        <v/>
      </c>
      <c r="N78" s="32" t="n"/>
      <c r="O78" s="15" t="n"/>
      <c r="P78" s="15" t="n"/>
      <c r="Q78" s="32" t="n"/>
      <c r="R78" s="32" t="n"/>
      <c r="S78" s="16" t="n"/>
      <c r="T78" s="19">
        <f>IF(E78="","",IF(LEFT(O78,6)="Closed",IF(R78="","",MAX(0,R78-E78)),MAX(0,Dashboard!$B$3-E78)))</f>
        <v/>
      </c>
      <c r="U78" s="20">
        <f>IF(A78="","",IF(OR(B78="",C78="",D78="",E78="",F78="",G78="",H78="",O78=""),"Missing required fields",IF(AND(O78="Rescheduled",Q78=""),"Rescheduled date missing",IF(AND(LEFT(O78,6)="Closed",P78=""),"Closed outcome missing",IF(AND(LEFT(O78,6)="Closed",R78=""),"Closed date missing",IF(AND(LEFT(O78,6)&lt;&gt;"Closed",K78=0,J78&lt;Dashboard!$B$3),"First follow-up overdue",IF(AND(LEFT(O78,6)&lt;&gt;"Closed",K78=0,J78=Dashboard!$B$3),"First follow-up due today",IF(AND(LEFT(O78,6)&lt;&gt;"Closed",N78&lt;&gt;"",N78&lt;Dashboard!$B$3),"Next follow-up overdue",IF(AND(LEFT(O78,6)&lt;&gt;"Closed",N78=Dashboard!$B$3),"Next follow-up due today",IF(AND(LEFT(O78,6)&lt;&gt;"Closed",K78&gt;0,N78="",M78&lt;=Dashboard!$B$3-'Lists &amp; Settings'!$B$4),"No next step / stale","")))))))))</f>
        <v/>
      </c>
      <c r="V78" s="20">
        <f>IF(A78="","",IF(COUNTIF($A$6:$A$205,A78)&gt;1,"Duplicate No-Show ID",IF(E78&gt;Dashboard!$B$3,"Session date is after as-of date",IF(AND(L78&lt;&gt;"",L78&lt;E78),"Attempt before missed session",IF(AND(R78&lt;&gt;"",R78&lt;E78),"Closed date before missed session",IF(AND(Q78&lt;&gt;"",Q78&lt;E78),"Rescheduled date before missed session",IF(AND(LEFT(O78,6)="Closed",N78&lt;&gt;""),"Closed case still has a next follow-up",IF(AND(O78="Rescheduled",Q78=""),"Rescheduled date is required","")))))))</f>
        <v/>
      </c>
    </row>
    <row r="79">
      <c r="A79" s="15" t="n"/>
      <c r="B79" s="15" t="n"/>
      <c r="C79" s="16" t="n"/>
      <c r="D79" s="15" t="n"/>
      <c r="E79" s="32" t="n"/>
      <c r="F79" s="15" t="n"/>
      <c r="G79" s="15" t="n"/>
      <c r="H79" s="15" t="n"/>
      <c r="I79" s="15" t="n"/>
      <c r="J79" s="33">
        <f>IF(E79="","",WORKDAY(E79,'Lists &amp; Settings'!$B$3))</f>
        <v/>
      </c>
      <c r="K79" s="19">
        <f>IF(A79="","",COUNTIF('Follow-Up Log'!$B$6:$B$405,A79))</f>
        <v/>
      </c>
      <c r="L79" s="33">
        <f>IF(A79="","",IF(K79=0,"",IFERROR(MINIFS('Follow-Up Log'!$C$6:$C$405,'Follow-Up Log'!$B$6:$B$405,A79),"")))</f>
        <v/>
      </c>
      <c r="M79" s="33">
        <f>IF(A79="","",IF(K79=0,"",IFERROR(MAXIFS('Follow-Up Log'!$C$6:$C$405,'Follow-Up Log'!$B$6:$B$405,A79),"")))</f>
        <v/>
      </c>
      <c r="N79" s="32" t="n"/>
      <c r="O79" s="15" t="n"/>
      <c r="P79" s="15" t="n"/>
      <c r="Q79" s="32" t="n"/>
      <c r="R79" s="32" t="n"/>
      <c r="S79" s="16" t="n"/>
      <c r="T79" s="19">
        <f>IF(E79="","",IF(LEFT(O79,6)="Closed",IF(R79="","",MAX(0,R79-E79)),MAX(0,Dashboard!$B$3-E79)))</f>
        <v/>
      </c>
      <c r="U79" s="20">
        <f>IF(A79="","",IF(OR(B79="",C79="",D79="",E79="",F79="",G79="",H79="",O79=""),"Missing required fields",IF(AND(O79="Rescheduled",Q79=""),"Rescheduled date missing",IF(AND(LEFT(O79,6)="Closed",P79=""),"Closed outcome missing",IF(AND(LEFT(O79,6)="Closed",R79=""),"Closed date missing",IF(AND(LEFT(O79,6)&lt;&gt;"Closed",K79=0,J79&lt;Dashboard!$B$3),"First follow-up overdue",IF(AND(LEFT(O79,6)&lt;&gt;"Closed",K79=0,J79=Dashboard!$B$3),"First follow-up due today",IF(AND(LEFT(O79,6)&lt;&gt;"Closed",N79&lt;&gt;"",N79&lt;Dashboard!$B$3),"Next follow-up overdue",IF(AND(LEFT(O79,6)&lt;&gt;"Closed",N79=Dashboard!$B$3),"Next follow-up due today",IF(AND(LEFT(O79,6)&lt;&gt;"Closed",K79&gt;0,N79="",M79&lt;=Dashboard!$B$3-'Lists &amp; Settings'!$B$4),"No next step / stale","")))))))))</f>
        <v/>
      </c>
      <c r="V79" s="20">
        <f>IF(A79="","",IF(COUNTIF($A$6:$A$205,A79)&gt;1,"Duplicate No-Show ID",IF(E79&gt;Dashboard!$B$3,"Session date is after as-of date",IF(AND(L79&lt;&gt;"",L79&lt;E79),"Attempt before missed session",IF(AND(R79&lt;&gt;"",R79&lt;E79),"Closed date before missed session",IF(AND(Q79&lt;&gt;"",Q79&lt;E79),"Rescheduled date before missed session",IF(AND(LEFT(O79,6)="Closed",N79&lt;&gt;""),"Closed case still has a next follow-up",IF(AND(O79="Rescheduled",Q79=""),"Rescheduled date is required","")))))))</f>
        <v/>
      </c>
    </row>
    <row r="80">
      <c r="A80" s="15" t="n"/>
      <c r="B80" s="15" t="n"/>
      <c r="C80" s="16" t="n"/>
      <c r="D80" s="15" t="n"/>
      <c r="E80" s="32" t="n"/>
      <c r="F80" s="15" t="n"/>
      <c r="G80" s="15" t="n"/>
      <c r="H80" s="15" t="n"/>
      <c r="I80" s="15" t="n"/>
      <c r="J80" s="33">
        <f>IF(E80="","",WORKDAY(E80,'Lists &amp; Settings'!$B$3))</f>
        <v/>
      </c>
      <c r="K80" s="19">
        <f>IF(A80="","",COUNTIF('Follow-Up Log'!$B$6:$B$405,A80))</f>
        <v/>
      </c>
      <c r="L80" s="33">
        <f>IF(A80="","",IF(K80=0,"",IFERROR(MINIFS('Follow-Up Log'!$C$6:$C$405,'Follow-Up Log'!$B$6:$B$405,A80),"")))</f>
        <v/>
      </c>
      <c r="M80" s="33">
        <f>IF(A80="","",IF(K80=0,"",IFERROR(MAXIFS('Follow-Up Log'!$C$6:$C$405,'Follow-Up Log'!$B$6:$B$405,A80),"")))</f>
        <v/>
      </c>
      <c r="N80" s="32" t="n"/>
      <c r="O80" s="15" t="n"/>
      <c r="P80" s="15" t="n"/>
      <c r="Q80" s="32" t="n"/>
      <c r="R80" s="32" t="n"/>
      <c r="S80" s="16" t="n"/>
      <c r="T80" s="19">
        <f>IF(E80="","",IF(LEFT(O80,6)="Closed",IF(R80="","",MAX(0,R80-E80)),MAX(0,Dashboard!$B$3-E80)))</f>
        <v/>
      </c>
      <c r="U80" s="20">
        <f>IF(A80="","",IF(OR(B80="",C80="",D80="",E80="",F80="",G80="",H80="",O80=""),"Missing required fields",IF(AND(O80="Rescheduled",Q80=""),"Rescheduled date missing",IF(AND(LEFT(O80,6)="Closed",P80=""),"Closed outcome missing",IF(AND(LEFT(O80,6)="Closed",R80=""),"Closed date missing",IF(AND(LEFT(O80,6)&lt;&gt;"Closed",K80=0,J80&lt;Dashboard!$B$3),"First follow-up overdue",IF(AND(LEFT(O80,6)&lt;&gt;"Closed",K80=0,J80=Dashboard!$B$3),"First follow-up due today",IF(AND(LEFT(O80,6)&lt;&gt;"Closed",N80&lt;&gt;"",N80&lt;Dashboard!$B$3),"Next follow-up overdue",IF(AND(LEFT(O80,6)&lt;&gt;"Closed",N80=Dashboard!$B$3),"Next follow-up due today",IF(AND(LEFT(O80,6)&lt;&gt;"Closed",K80&gt;0,N80="",M80&lt;=Dashboard!$B$3-'Lists &amp; Settings'!$B$4),"No next step / stale","")))))))))</f>
        <v/>
      </c>
      <c r="V80" s="20">
        <f>IF(A80="","",IF(COUNTIF($A$6:$A$205,A80)&gt;1,"Duplicate No-Show ID",IF(E80&gt;Dashboard!$B$3,"Session date is after as-of date",IF(AND(L80&lt;&gt;"",L80&lt;E80),"Attempt before missed session",IF(AND(R80&lt;&gt;"",R80&lt;E80),"Closed date before missed session",IF(AND(Q80&lt;&gt;"",Q80&lt;E80),"Rescheduled date before missed session",IF(AND(LEFT(O80,6)="Closed",N80&lt;&gt;""),"Closed case still has a next follow-up",IF(AND(O80="Rescheduled",Q80=""),"Rescheduled date is required","")))))))</f>
        <v/>
      </c>
    </row>
    <row r="81">
      <c r="A81" s="15" t="n"/>
      <c r="B81" s="15" t="n"/>
      <c r="C81" s="16" t="n"/>
      <c r="D81" s="15" t="n"/>
      <c r="E81" s="32" t="n"/>
      <c r="F81" s="15" t="n"/>
      <c r="G81" s="15" t="n"/>
      <c r="H81" s="15" t="n"/>
      <c r="I81" s="15" t="n"/>
      <c r="J81" s="33">
        <f>IF(E81="","",WORKDAY(E81,'Lists &amp; Settings'!$B$3))</f>
        <v/>
      </c>
      <c r="K81" s="19">
        <f>IF(A81="","",COUNTIF('Follow-Up Log'!$B$6:$B$405,A81))</f>
        <v/>
      </c>
      <c r="L81" s="33">
        <f>IF(A81="","",IF(K81=0,"",IFERROR(MINIFS('Follow-Up Log'!$C$6:$C$405,'Follow-Up Log'!$B$6:$B$405,A81),"")))</f>
        <v/>
      </c>
      <c r="M81" s="33">
        <f>IF(A81="","",IF(K81=0,"",IFERROR(MAXIFS('Follow-Up Log'!$C$6:$C$405,'Follow-Up Log'!$B$6:$B$405,A81),"")))</f>
        <v/>
      </c>
      <c r="N81" s="32" t="n"/>
      <c r="O81" s="15" t="n"/>
      <c r="P81" s="15" t="n"/>
      <c r="Q81" s="32" t="n"/>
      <c r="R81" s="32" t="n"/>
      <c r="S81" s="16" t="n"/>
      <c r="T81" s="19">
        <f>IF(E81="","",IF(LEFT(O81,6)="Closed",IF(R81="","",MAX(0,R81-E81)),MAX(0,Dashboard!$B$3-E81)))</f>
        <v/>
      </c>
      <c r="U81" s="20">
        <f>IF(A81="","",IF(OR(B81="",C81="",D81="",E81="",F81="",G81="",H81="",O81=""),"Missing required fields",IF(AND(O81="Rescheduled",Q81=""),"Rescheduled date missing",IF(AND(LEFT(O81,6)="Closed",P81=""),"Closed outcome missing",IF(AND(LEFT(O81,6)="Closed",R81=""),"Closed date missing",IF(AND(LEFT(O81,6)&lt;&gt;"Closed",K81=0,J81&lt;Dashboard!$B$3),"First follow-up overdue",IF(AND(LEFT(O81,6)&lt;&gt;"Closed",K81=0,J81=Dashboard!$B$3),"First follow-up due today",IF(AND(LEFT(O81,6)&lt;&gt;"Closed",N81&lt;&gt;"",N81&lt;Dashboard!$B$3),"Next follow-up overdue",IF(AND(LEFT(O81,6)&lt;&gt;"Closed",N81=Dashboard!$B$3),"Next follow-up due today",IF(AND(LEFT(O81,6)&lt;&gt;"Closed",K81&gt;0,N81="",M81&lt;=Dashboard!$B$3-'Lists &amp; Settings'!$B$4),"No next step / stale","")))))))))</f>
        <v/>
      </c>
      <c r="V81" s="20">
        <f>IF(A81="","",IF(COUNTIF($A$6:$A$205,A81)&gt;1,"Duplicate No-Show ID",IF(E81&gt;Dashboard!$B$3,"Session date is after as-of date",IF(AND(L81&lt;&gt;"",L81&lt;E81),"Attempt before missed session",IF(AND(R81&lt;&gt;"",R81&lt;E81),"Closed date before missed session",IF(AND(Q81&lt;&gt;"",Q81&lt;E81),"Rescheduled date before missed session",IF(AND(LEFT(O81,6)="Closed",N81&lt;&gt;""),"Closed case still has a next follow-up",IF(AND(O81="Rescheduled",Q81=""),"Rescheduled date is required","")))))))</f>
        <v/>
      </c>
    </row>
    <row r="82">
      <c r="A82" s="15" t="n"/>
      <c r="B82" s="15" t="n"/>
      <c r="C82" s="16" t="n"/>
      <c r="D82" s="15" t="n"/>
      <c r="E82" s="32" t="n"/>
      <c r="F82" s="15" t="n"/>
      <c r="G82" s="15" t="n"/>
      <c r="H82" s="15" t="n"/>
      <c r="I82" s="15" t="n"/>
      <c r="J82" s="33">
        <f>IF(E82="","",WORKDAY(E82,'Lists &amp; Settings'!$B$3))</f>
        <v/>
      </c>
      <c r="K82" s="19">
        <f>IF(A82="","",COUNTIF('Follow-Up Log'!$B$6:$B$405,A82))</f>
        <v/>
      </c>
      <c r="L82" s="33">
        <f>IF(A82="","",IF(K82=0,"",IFERROR(MINIFS('Follow-Up Log'!$C$6:$C$405,'Follow-Up Log'!$B$6:$B$405,A82),"")))</f>
        <v/>
      </c>
      <c r="M82" s="33">
        <f>IF(A82="","",IF(K82=0,"",IFERROR(MAXIFS('Follow-Up Log'!$C$6:$C$405,'Follow-Up Log'!$B$6:$B$405,A82),"")))</f>
        <v/>
      </c>
      <c r="N82" s="32" t="n"/>
      <c r="O82" s="15" t="n"/>
      <c r="P82" s="15" t="n"/>
      <c r="Q82" s="32" t="n"/>
      <c r="R82" s="32" t="n"/>
      <c r="S82" s="16" t="n"/>
      <c r="T82" s="19">
        <f>IF(E82="","",IF(LEFT(O82,6)="Closed",IF(R82="","",MAX(0,R82-E82)),MAX(0,Dashboard!$B$3-E82)))</f>
        <v/>
      </c>
      <c r="U82" s="20">
        <f>IF(A82="","",IF(OR(B82="",C82="",D82="",E82="",F82="",G82="",H82="",O82=""),"Missing required fields",IF(AND(O82="Rescheduled",Q82=""),"Rescheduled date missing",IF(AND(LEFT(O82,6)="Closed",P82=""),"Closed outcome missing",IF(AND(LEFT(O82,6)="Closed",R82=""),"Closed date missing",IF(AND(LEFT(O82,6)&lt;&gt;"Closed",K82=0,J82&lt;Dashboard!$B$3),"First follow-up overdue",IF(AND(LEFT(O82,6)&lt;&gt;"Closed",K82=0,J82=Dashboard!$B$3),"First follow-up due today",IF(AND(LEFT(O82,6)&lt;&gt;"Closed",N82&lt;&gt;"",N82&lt;Dashboard!$B$3),"Next follow-up overdue",IF(AND(LEFT(O82,6)&lt;&gt;"Closed",N82=Dashboard!$B$3),"Next follow-up due today",IF(AND(LEFT(O82,6)&lt;&gt;"Closed",K82&gt;0,N82="",M82&lt;=Dashboard!$B$3-'Lists &amp; Settings'!$B$4),"No next step / stale","")))))))))</f>
        <v/>
      </c>
      <c r="V82" s="20">
        <f>IF(A82="","",IF(COUNTIF($A$6:$A$205,A82)&gt;1,"Duplicate No-Show ID",IF(E82&gt;Dashboard!$B$3,"Session date is after as-of date",IF(AND(L82&lt;&gt;"",L82&lt;E82),"Attempt before missed session",IF(AND(R82&lt;&gt;"",R82&lt;E82),"Closed date before missed session",IF(AND(Q82&lt;&gt;"",Q82&lt;E82),"Rescheduled date before missed session",IF(AND(LEFT(O82,6)="Closed",N82&lt;&gt;""),"Closed case still has a next follow-up",IF(AND(O82="Rescheduled",Q82=""),"Rescheduled date is required","")))))))</f>
        <v/>
      </c>
    </row>
    <row r="83">
      <c r="A83" s="15" t="n"/>
      <c r="B83" s="15" t="n"/>
      <c r="C83" s="16" t="n"/>
      <c r="D83" s="15" t="n"/>
      <c r="E83" s="32" t="n"/>
      <c r="F83" s="15" t="n"/>
      <c r="G83" s="15" t="n"/>
      <c r="H83" s="15" t="n"/>
      <c r="I83" s="15" t="n"/>
      <c r="J83" s="33">
        <f>IF(E83="","",WORKDAY(E83,'Lists &amp; Settings'!$B$3))</f>
        <v/>
      </c>
      <c r="K83" s="19">
        <f>IF(A83="","",COUNTIF('Follow-Up Log'!$B$6:$B$405,A83))</f>
        <v/>
      </c>
      <c r="L83" s="33">
        <f>IF(A83="","",IF(K83=0,"",IFERROR(MINIFS('Follow-Up Log'!$C$6:$C$405,'Follow-Up Log'!$B$6:$B$405,A83),"")))</f>
        <v/>
      </c>
      <c r="M83" s="33">
        <f>IF(A83="","",IF(K83=0,"",IFERROR(MAXIFS('Follow-Up Log'!$C$6:$C$405,'Follow-Up Log'!$B$6:$B$405,A83),"")))</f>
        <v/>
      </c>
      <c r="N83" s="32" t="n"/>
      <c r="O83" s="15" t="n"/>
      <c r="P83" s="15" t="n"/>
      <c r="Q83" s="32" t="n"/>
      <c r="R83" s="32" t="n"/>
      <c r="S83" s="16" t="n"/>
      <c r="T83" s="19">
        <f>IF(E83="","",IF(LEFT(O83,6)="Closed",IF(R83="","",MAX(0,R83-E83)),MAX(0,Dashboard!$B$3-E83)))</f>
        <v/>
      </c>
      <c r="U83" s="20">
        <f>IF(A83="","",IF(OR(B83="",C83="",D83="",E83="",F83="",G83="",H83="",O83=""),"Missing required fields",IF(AND(O83="Rescheduled",Q83=""),"Rescheduled date missing",IF(AND(LEFT(O83,6)="Closed",P83=""),"Closed outcome missing",IF(AND(LEFT(O83,6)="Closed",R83=""),"Closed date missing",IF(AND(LEFT(O83,6)&lt;&gt;"Closed",K83=0,J83&lt;Dashboard!$B$3),"First follow-up overdue",IF(AND(LEFT(O83,6)&lt;&gt;"Closed",K83=0,J83=Dashboard!$B$3),"First follow-up due today",IF(AND(LEFT(O83,6)&lt;&gt;"Closed",N83&lt;&gt;"",N83&lt;Dashboard!$B$3),"Next follow-up overdue",IF(AND(LEFT(O83,6)&lt;&gt;"Closed",N83=Dashboard!$B$3),"Next follow-up due today",IF(AND(LEFT(O83,6)&lt;&gt;"Closed",K83&gt;0,N83="",M83&lt;=Dashboard!$B$3-'Lists &amp; Settings'!$B$4),"No next step / stale","")))))))))</f>
        <v/>
      </c>
      <c r="V83" s="20">
        <f>IF(A83="","",IF(COUNTIF($A$6:$A$205,A83)&gt;1,"Duplicate No-Show ID",IF(E83&gt;Dashboard!$B$3,"Session date is after as-of date",IF(AND(L83&lt;&gt;"",L83&lt;E83),"Attempt before missed session",IF(AND(R83&lt;&gt;"",R83&lt;E83),"Closed date before missed session",IF(AND(Q83&lt;&gt;"",Q83&lt;E83),"Rescheduled date before missed session",IF(AND(LEFT(O83,6)="Closed",N83&lt;&gt;""),"Closed case still has a next follow-up",IF(AND(O83="Rescheduled",Q83=""),"Rescheduled date is required","")))))))</f>
        <v/>
      </c>
    </row>
    <row r="84">
      <c r="A84" s="15" t="n"/>
      <c r="B84" s="15" t="n"/>
      <c r="C84" s="16" t="n"/>
      <c r="D84" s="15" t="n"/>
      <c r="E84" s="32" t="n"/>
      <c r="F84" s="15" t="n"/>
      <c r="G84" s="15" t="n"/>
      <c r="H84" s="15" t="n"/>
      <c r="I84" s="15" t="n"/>
      <c r="J84" s="33">
        <f>IF(E84="","",WORKDAY(E84,'Lists &amp; Settings'!$B$3))</f>
        <v/>
      </c>
      <c r="K84" s="19">
        <f>IF(A84="","",COUNTIF('Follow-Up Log'!$B$6:$B$405,A84))</f>
        <v/>
      </c>
      <c r="L84" s="33">
        <f>IF(A84="","",IF(K84=0,"",IFERROR(MINIFS('Follow-Up Log'!$C$6:$C$405,'Follow-Up Log'!$B$6:$B$405,A84),"")))</f>
        <v/>
      </c>
      <c r="M84" s="33">
        <f>IF(A84="","",IF(K84=0,"",IFERROR(MAXIFS('Follow-Up Log'!$C$6:$C$405,'Follow-Up Log'!$B$6:$B$405,A84),"")))</f>
        <v/>
      </c>
      <c r="N84" s="32" t="n"/>
      <c r="O84" s="15" t="n"/>
      <c r="P84" s="15" t="n"/>
      <c r="Q84" s="32" t="n"/>
      <c r="R84" s="32" t="n"/>
      <c r="S84" s="16" t="n"/>
      <c r="T84" s="19">
        <f>IF(E84="","",IF(LEFT(O84,6)="Closed",IF(R84="","",MAX(0,R84-E84)),MAX(0,Dashboard!$B$3-E84)))</f>
        <v/>
      </c>
      <c r="U84" s="20">
        <f>IF(A84="","",IF(OR(B84="",C84="",D84="",E84="",F84="",G84="",H84="",O84=""),"Missing required fields",IF(AND(O84="Rescheduled",Q84=""),"Rescheduled date missing",IF(AND(LEFT(O84,6)="Closed",P84=""),"Closed outcome missing",IF(AND(LEFT(O84,6)="Closed",R84=""),"Closed date missing",IF(AND(LEFT(O84,6)&lt;&gt;"Closed",K84=0,J84&lt;Dashboard!$B$3),"First follow-up overdue",IF(AND(LEFT(O84,6)&lt;&gt;"Closed",K84=0,J84=Dashboard!$B$3),"First follow-up due today",IF(AND(LEFT(O84,6)&lt;&gt;"Closed",N84&lt;&gt;"",N84&lt;Dashboard!$B$3),"Next follow-up overdue",IF(AND(LEFT(O84,6)&lt;&gt;"Closed",N84=Dashboard!$B$3),"Next follow-up due today",IF(AND(LEFT(O84,6)&lt;&gt;"Closed",K84&gt;0,N84="",M84&lt;=Dashboard!$B$3-'Lists &amp; Settings'!$B$4),"No next step / stale","")))))))))</f>
        <v/>
      </c>
      <c r="V84" s="20">
        <f>IF(A84="","",IF(COUNTIF($A$6:$A$205,A84)&gt;1,"Duplicate No-Show ID",IF(E84&gt;Dashboard!$B$3,"Session date is after as-of date",IF(AND(L84&lt;&gt;"",L84&lt;E84),"Attempt before missed session",IF(AND(R84&lt;&gt;"",R84&lt;E84),"Closed date before missed session",IF(AND(Q84&lt;&gt;"",Q84&lt;E84),"Rescheduled date before missed session",IF(AND(LEFT(O84,6)="Closed",N84&lt;&gt;""),"Closed case still has a next follow-up",IF(AND(O84="Rescheduled",Q84=""),"Rescheduled date is required","")))))))</f>
        <v/>
      </c>
    </row>
    <row r="85">
      <c r="A85" s="15" t="n"/>
      <c r="B85" s="15" t="n"/>
      <c r="C85" s="16" t="n"/>
      <c r="D85" s="15" t="n"/>
      <c r="E85" s="32" t="n"/>
      <c r="F85" s="15" t="n"/>
      <c r="G85" s="15" t="n"/>
      <c r="H85" s="15" t="n"/>
      <c r="I85" s="15" t="n"/>
      <c r="J85" s="33">
        <f>IF(E85="","",WORKDAY(E85,'Lists &amp; Settings'!$B$3))</f>
        <v/>
      </c>
      <c r="K85" s="19">
        <f>IF(A85="","",COUNTIF('Follow-Up Log'!$B$6:$B$405,A85))</f>
        <v/>
      </c>
      <c r="L85" s="33">
        <f>IF(A85="","",IF(K85=0,"",IFERROR(MINIFS('Follow-Up Log'!$C$6:$C$405,'Follow-Up Log'!$B$6:$B$405,A85),"")))</f>
        <v/>
      </c>
      <c r="M85" s="33">
        <f>IF(A85="","",IF(K85=0,"",IFERROR(MAXIFS('Follow-Up Log'!$C$6:$C$405,'Follow-Up Log'!$B$6:$B$405,A85),"")))</f>
        <v/>
      </c>
      <c r="N85" s="32" t="n"/>
      <c r="O85" s="15" t="n"/>
      <c r="P85" s="15" t="n"/>
      <c r="Q85" s="32" t="n"/>
      <c r="R85" s="32" t="n"/>
      <c r="S85" s="16" t="n"/>
      <c r="T85" s="19">
        <f>IF(E85="","",IF(LEFT(O85,6)="Closed",IF(R85="","",MAX(0,R85-E85)),MAX(0,Dashboard!$B$3-E85)))</f>
        <v/>
      </c>
      <c r="U85" s="20">
        <f>IF(A85="","",IF(OR(B85="",C85="",D85="",E85="",F85="",G85="",H85="",O85=""),"Missing required fields",IF(AND(O85="Rescheduled",Q85=""),"Rescheduled date missing",IF(AND(LEFT(O85,6)="Closed",P85=""),"Closed outcome missing",IF(AND(LEFT(O85,6)="Closed",R85=""),"Closed date missing",IF(AND(LEFT(O85,6)&lt;&gt;"Closed",K85=0,J85&lt;Dashboard!$B$3),"First follow-up overdue",IF(AND(LEFT(O85,6)&lt;&gt;"Closed",K85=0,J85=Dashboard!$B$3),"First follow-up due today",IF(AND(LEFT(O85,6)&lt;&gt;"Closed",N85&lt;&gt;"",N85&lt;Dashboard!$B$3),"Next follow-up overdue",IF(AND(LEFT(O85,6)&lt;&gt;"Closed",N85=Dashboard!$B$3),"Next follow-up due today",IF(AND(LEFT(O85,6)&lt;&gt;"Closed",K85&gt;0,N85="",M85&lt;=Dashboard!$B$3-'Lists &amp; Settings'!$B$4),"No next step / stale","")))))))))</f>
        <v/>
      </c>
      <c r="V85" s="20">
        <f>IF(A85="","",IF(COUNTIF($A$6:$A$205,A85)&gt;1,"Duplicate No-Show ID",IF(E85&gt;Dashboard!$B$3,"Session date is after as-of date",IF(AND(L85&lt;&gt;"",L85&lt;E85),"Attempt before missed session",IF(AND(R85&lt;&gt;"",R85&lt;E85),"Closed date before missed session",IF(AND(Q85&lt;&gt;"",Q85&lt;E85),"Rescheduled date before missed session",IF(AND(LEFT(O85,6)="Closed",N85&lt;&gt;""),"Closed case still has a next follow-up",IF(AND(O85="Rescheduled",Q85=""),"Rescheduled date is required","")))))))</f>
        <v/>
      </c>
    </row>
    <row r="86">
      <c r="A86" s="15" t="n"/>
      <c r="B86" s="15" t="n"/>
      <c r="C86" s="16" t="n"/>
      <c r="D86" s="15" t="n"/>
      <c r="E86" s="32" t="n"/>
      <c r="F86" s="15" t="n"/>
      <c r="G86" s="15" t="n"/>
      <c r="H86" s="15" t="n"/>
      <c r="I86" s="15" t="n"/>
      <c r="J86" s="33">
        <f>IF(E86="","",WORKDAY(E86,'Lists &amp; Settings'!$B$3))</f>
        <v/>
      </c>
      <c r="K86" s="19">
        <f>IF(A86="","",COUNTIF('Follow-Up Log'!$B$6:$B$405,A86))</f>
        <v/>
      </c>
      <c r="L86" s="33">
        <f>IF(A86="","",IF(K86=0,"",IFERROR(MINIFS('Follow-Up Log'!$C$6:$C$405,'Follow-Up Log'!$B$6:$B$405,A86),"")))</f>
        <v/>
      </c>
      <c r="M86" s="33">
        <f>IF(A86="","",IF(K86=0,"",IFERROR(MAXIFS('Follow-Up Log'!$C$6:$C$405,'Follow-Up Log'!$B$6:$B$405,A86),"")))</f>
        <v/>
      </c>
      <c r="N86" s="32" t="n"/>
      <c r="O86" s="15" t="n"/>
      <c r="P86" s="15" t="n"/>
      <c r="Q86" s="32" t="n"/>
      <c r="R86" s="32" t="n"/>
      <c r="S86" s="16" t="n"/>
      <c r="T86" s="19">
        <f>IF(E86="","",IF(LEFT(O86,6)="Closed",IF(R86="","",MAX(0,R86-E86)),MAX(0,Dashboard!$B$3-E86)))</f>
        <v/>
      </c>
      <c r="U86" s="20">
        <f>IF(A86="","",IF(OR(B86="",C86="",D86="",E86="",F86="",G86="",H86="",O86=""),"Missing required fields",IF(AND(O86="Rescheduled",Q86=""),"Rescheduled date missing",IF(AND(LEFT(O86,6)="Closed",P86=""),"Closed outcome missing",IF(AND(LEFT(O86,6)="Closed",R86=""),"Closed date missing",IF(AND(LEFT(O86,6)&lt;&gt;"Closed",K86=0,J86&lt;Dashboard!$B$3),"First follow-up overdue",IF(AND(LEFT(O86,6)&lt;&gt;"Closed",K86=0,J86=Dashboard!$B$3),"First follow-up due today",IF(AND(LEFT(O86,6)&lt;&gt;"Closed",N86&lt;&gt;"",N86&lt;Dashboard!$B$3),"Next follow-up overdue",IF(AND(LEFT(O86,6)&lt;&gt;"Closed",N86=Dashboard!$B$3),"Next follow-up due today",IF(AND(LEFT(O86,6)&lt;&gt;"Closed",K86&gt;0,N86="",M86&lt;=Dashboard!$B$3-'Lists &amp; Settings'!$B$4),"No next step / stale","")))))))))</f>
        <v/>
      </c>
      <c r="V86" s="20">
        <f>IF(A86="","",IF(COUNTIF($A$6:$A$205,A86)&gt;1,"Duplicate No-Show ID",IF(E86&gt;Dashboard!$B$3,"Session date is after as-of date",IF(AND(L86&lt;&gt;"",L86&lt;E86),"Attempt before missed session",IF(AND(R86&lt;&gt;"",R86&lt;E86),"Closed date before missed session",IF(AND(Q86&lt;&gt;"",Q86&lt;E86),"Rescheduled date before missed session",IF(AND(LEFT(O86,6)="Closed",N86&lt;&gt;""),"Closed case still has a next follow-up",IF(AND(O86="Rescheduled",Q86=""),"Rescheduled date is required","")))))))</f>
        <v/>
      </c>
    </row>
    <row r="87">
      <c r="A87" s="15" t="n"/>
      <c r="B87" s="15" t="n"/>
      <c r="C87" s="16" t="n"/>
      <c r="D87" s="15" t="n"/>
      <c r="E87" s="32" t="n"/>
      <c r="F87" s="15" t="n"/>
      <c r="G87" s="15" t="n"/>
      <c r="H87" s="15" t="n"/>
      <c r="I87" s="15" t="n"/>
      <c r="J87" s="33">
        <f>IF(E87="","",WORKDAY(E87,'Lists &amp; Settings'!$B$3))</f>
        <v/>
      </c>
      <c r="K87" s="19">
        <f>IF(A87="","",COUNTIF('Follow-Up Log'!$B$6:$B$405,A87))</f>
        <v/>
      </c>
      <c r="L87" s="33">
        <f>IF(A87="","",IF(K87=0,"",IFERROR(MINIFS('Follow-Up Log'!$C$6:$C$405,'Follow-Up Log'!$B$6:$B$405,A87),"")))</f>
        <v/>
      </c>
      <c r="M87" s="33">
        <f>IF(A87="","",IF(K87=0,"",IFERROR(MAXIFS('Follow-Up Log'!$C$6:$C$405,'Follow-Up Log'!$B$6:$B$405,A87),"")))</f>
        <v/>
      </c>
      <c r="N87" s="32" t="n"/>
      <c r="O87" s="15" t="n"/>
      <c r="P87" s="15" t="n"/>
      <c r="Q87" s="32" t="n"/>
      <c r="R87" s="32" t="n"/>
      <c r="S87" s="16" t="n"/>
      <c r="T87" s="19">
        <f>IF(E87="","",IF(LEFT(O87,6)="Closed",IF(R87="","",MAX(0,R87-E87)),MAX(0,Dashboard!$B$3-E87)))</f>
        <v/>
      </c>
      <c r="U87" s="20">
        <f>IF(A87="","",IF(OR(B87="",C87="",D87="",E87="",F87="",G87="",H87="",O87=""),"Missing required fields",IF(AND(O87="Rescheduled",Q87=""),"Rescheduled date missing",IF(AND(LEFT(O87,6)="Closed",P87=""),"Closed outcome missing",IF(AND(LEFT(O87,6)="Closed",R87=""),"Closed date missing",IF(AND(LEFT(O87,6)&lt;&gt;"Closed",K87=0,J87&lt;Dashboard!$B$3),"First follow-up overdue",IF(AND(LEFT(O87,6)&lt;&gt;"Closed",K87=0,J87=Dashboard!$B$3),"First follow-up due today",IF(AND(LEFT(O87,6)&lt;&gt;"Closed",N87&lt;&gt;"",N87&lt;Dashboard!$B$3),"Next follow-up overdue",IF(AND(LEFT(O87,6)&lt;&gt;"Closed",N87=Dashboard!$B$3),"Next follow-up due today",IF(AND(LEFT(O87,6)&lt;&gt;"Closed",K87&gt;0,N87="",M87&lt;=Dashboard!$B$3-'Lists &amp; Settings'!$B$4),"No next step / stale","")))))))))</f>
        <v/>
      </c>
      <c r="V87" s="20">
        <f>IF(A87="","",IF(COUNTIF($A$6:$A$205,A87)&gt;1,"Duplicate No-Show ID",IF(E87&gt;Dashboard!$B$3,"Session date is after as-of date",IF(AND(L87&lt;&gt;"",L87&lt;E87),"Attempt before missed session",IF(AND(R87&lt;&gt;"",R87&lt;E87),"Closed date before missed session",IF(AND(Q87&lt;&gt;"",Q87&lt;E87),"Rescheduled date before missed session",IF(AND(LEFT(O87,6)="Closed",N87&lt;&gt;""),"Closed case still has a next follow-up",IF(AND(O87="Rescheduled",Q87=""),"Rescheduled date is required","")))))))</f>
        <v/>
      </c>
    </row>
    <row r="88">
      <c r="A88" s="15" t="n"/>
      <c r="B88" s="15" t="n"/>
      <c r="C88" s="16" t="n"/>
      <c r="D88" s="15" t="n"/>
      <c r="E88" s="32" t="n"/>
      <c r="F88" s="15" t="n"/>
      <c r="G88" s="15" t="n"/>
      <c r="H88" s="15" t="n"/>
      <c r="I88" s="15" t="n"/>
      <c r="J88" s="33">
        <f>IF(E88="","",WORKDAY(E88,'Lists &amp; Settings'!$B$3))</f>
        <v/>
      </c>
      <c r="K88" s="19">
        <f>IF(A88="","",COUNTIF('Follow-Up Log'!$B$6:$B$405,A88))</f>
        <v/>
      </c>
      <c r="L88" s="33">
        <f>IF(A88="","",IF(K88=0,"",IFERROR(MINIFS('Follow-Up Log'!$C$6:$C$405,'Follow-Up Log'!$B$6:$B$405,A88),"")))</f>
        <v/>
      </c>
      <c r="M88" s="33">
        <f>IF(A88="","",IF(K88=0,"",IFERROR(MAXIFS('Follow-Up Log'!$C$6:$C$405,'Follow-Up Log'!$B$6:$B$405,A88),"")))</f>
        <v/>
      </c>
      <c r="N88" s="32" t="n"/>
      <c r="O88" s="15" t="n"/>
      <c r="P88" s="15" t="n"/>
      <c r="Q88" s="32" t="n"/>
      <c r="R88" s="32" t="n"/>
      <c r="S88" s="16" t="n"/>
      <c r="T88" s="19">
        <f>IF(E88="","",IF(LEFT(O88,6)="Closed",IF(R88="","",MAX(0,R88-E88)),MAX(0,Dashboard!$B$3-E88)))</f>
        <v/>
      </c>
      <c r="U88" s="20">
        <f>IF(A88="","",IF(OR(B88="",C88="",D88="",E88="",F88="",G88="",H88="",O88=""),"Missing required fields",IF(AND(O88="Rescheduled",Q88=""),"Rescheduled date missing",IF(AND(LEFT(O88,6)="Closed",P88=""),"Closed outcome missing",IF(AND(LEFT(O88,6)="Closed",R88=""),"Closed date missing",IF(AND(LEFT(O88,6)&lt;&gt;"Closed",K88=0,J88&lt;Dashboard!$B$3),"First follow-up overdue",IF(AND(LEFT(O88,6)&lt;&gt;"Closed",K88=0,J88=Dashboard!$B$3),"First follow-up due today",IF(AND(LEFT(O88,6)&lt;&gt;"Closed",N88&lt;&gt;"",N88&lt;Dashboard!$B$3),"Next follow-up overdue",IF(AND(LEFT(O88,6)&lt;&gt;"Closed",N88=Dashboard!$B$3),"Next follow-up due today",IF(AND(LEFT(O88,6)&lt;&gt;"Closed",K88&gt;0,N88="",M88&lt;=Dashboard!$B$3-'Lists &amp; Settings'!$B$4),"No next step / stale","")))))))))</f>
        <v/>
      </c>
      <c r="V88" s="20">
        <f>IF(A88="","",IF(COUNTIF($A$6:$A$205,A88)&gt;1,"Duplicate No-Show ID",IF(E88&gt;Dashboard!$B$3,"Session date is after as-of date",IF(AND(L88&lt;&gt;"",L88&lt;E88),"Attempt before missed session",IF(AND(R88&lt;&gt;"",R88&lt;E88),"Closed date before missed session",IF(AND(Q88&lt;&gt;"",Q88&lt;E88),"Rescheduled date before missed session",IF(AND(LEFT(O88,6)="Closed",N88&lt;&gt;""),"Closed case still has a next follow-up",IF(AND(O88="Rescheduled",Q88=""),"Rescheduled date is required","")))))))</f>
        <v/>
      </c>
    </row>
    <row r="89">
      <c r="A89" s="15" t="n"/>
      <c r="B89" s="15" t="n"/>
      <c r="C89" s="16" t="n"/>
      <c r="D89" s="15" t="n"/>
      <c r="E89" s="32" t="n"/>
      <c r="F89" s="15" t="n"/>
      <c r="G89" s="15" t="n"/>
      <c r="H89" s="15" t="n"/>
      <c r="I89" s="15" t="n"/>
      <c r="J89" s="33">
        <f>IF(E89="","",WORKDAY(E89,'Lists &amp; Settings'!$B$3))</f>
        <v/>
      </c>
      <c r="K89" s="19">
        <f>IF(A89="","",COUNTIF('Follow-Up Log'!$B$6:$B$405,A89))</f>
        <v/>
      </c>
      <c r="L89" s="33">
        <f>IF(A89="","",IF(K89=0,"",IFERROR(MINIFS('Follow-Up Log'!$C$6:$C$405,'Follow-Up Log'!$B$6:$B$405,A89),"")))</f>
        <v/>
      </c>
      <c r="M89" s="33">
        <f>IF(A89="","",IF(K89=0,"",IFERROR(MAXIFS('Follow-Up Log'!$C$6:$C$405,'Follow-Up Log'!$B$6:$B$405,A89),"")))</f>
        <v/>
      </c>
      <c r="N89" s="32" t="n"/>
      <c r="O89" s="15" t="n"/>
      <c r="P89" s="15" t="n"/>
      <c r="Q89" s="32" t="n"/>
      <c r="R89" s="32" t="n"/>
      <c r="S89" s="16" t="n"/>
      <c r="T89" s="19">
        <f>IF(E89="","",IF(LEFT(O89,6)="Closed",IF(R89="","",MAX(0,R89-E89)),MAX(0,Dashboard!$B$3-E89)))</f>
        <v/>
      </c>
      <c r="U89" s="20">
        <f>IF(A89="","",IF(OR(B89="",C89="",D89="",E89="",F89="",G89="",H89="",O89=""),"Missing required fields",IF(AND(O89="Rescheduled",Q89=""),"Rescheduled date missing",IF(AND(LEFT(O89,6)="Closed",P89=""),"Closed outcome missing",IF(AND(LEFT(O89,6)="Closed",R89=""),"Closed date missing",IF(AND(LEFT(O89,6)&lt;&gt;"Closed",K89=0,J89&lt;Dashboard!$B$3),"First follow-up overdue",IF(AND(LEFT(O89,6)&lt;&gt;"Closed",K89=0,J89=Dashboard!$B$3),"First follow-up due today",IF(AND(LEFT(O89,6)&lt;&gt;"Closed",N89&lt;&gt;"",N89&lt;Dashboard!$B$3),"Next follow-up overdue",IF(AND(LEFT(O89,6)&lt;&gt;"Closed",N89=Dashboard!$B$3),"Next follow-up due today",IF(AND(LEFT(O89,6)&lt;&gt;"Closed",K89&gt;0,N89="",M89&lt;=Dashboard!$B$3-'Lists &amp; Settings'!$B$4),"No next step / stale","")))))))))</f>
        <v/>
      </c>
      <c r="V89" s="20">
        <f>IF(A89="","",IF(COUNTIF($A$6:$A$205,A89)&gt;1,"Duplicate No-Show ID",IF(E89&gt;Dashboard!$B$3,"Session date is after as-of date",IF(AND(L89&lt;&gt;"",L89&lt;E89),"Attempt before missed session",IF(AND(R89&lt;&gt;"",R89&lt;E89),"Closed date before missed session",IF(AND(Q89&lt;&gt;"",Q89&lt;E89),"Rescheduled date before missed session",IF(AND(LEFT(O89,6)="Closed",N89&lt;&gt;""),"Closed case still has a next follow-up",IF(AND(O89="Rescheduled",Q89=""),"Rescheduled date is required","")))))))</f>
        <v/>
      </c>
    </row>
    <row r="90">
      <c r="A90" s="15" t="n"/>
      <c r="B90" s="15" t="n"/>
      <c r="C90" s="16" t="n"/>
      <c r="D90" s="15" t="n"/>
      <c r="E90" s="32" t="n"/>
      <c r="F90" s="15" t="n"/>
      <c r="G90" s="15" t="n"/>
      <c r="H90" s="15" t="n"/>
      <c r="I90" s="15" t="n"/>
      <c r="J90" s="33">
        <f>IF(E90="","",WORKDAY(E90,'Lists &amp; Settings'!$B$3))</f>
        <v/>
      </c>
      <c r="K90" s="19">
        <f>IF(A90="","",COUNTIF('Follow-Up Log'!$B$6:$B$405,A90))</f>
        <v/>
      </c>
      <c r="L90" s="33">
        <f>IF(A90="","",IF(K90=0,"",IFERROR(MINIFS('Follow-Up Log'!$C$6:$C$405,'Follow-Up Log'!$B$6:$B$405,A90),"")))</f>
        <v/>
      </c>
      <c r="M90" s="33">
        <f>IF(A90="","",IF(K90=0,"",IFERROR(MAXIFS('Follow-Up Log'!$C$6:$C$405,'Follow-Up Log'!$B$6:$B$405,A90),"")))</f>
        <v/>
      </c>
      <c r="N90" s="32" t="n"/>
      <c r="O90" s="15" t="n"/>
      <c r="P90" s="15" t="n"/>
      <c r="Q90" s="32" t="n"/>
      <c r="R90" s="32" t="n"/>
      <c r="S90" s="16" t="n"/>
      <c r="T90" s="19">
        <f>IF(E90="","",IF(LEFT(O90,6)="Closed",IF(R90="","",MAX(0,R90-E90)),MAX(0,Dashboard!$B$3-E90)))</f>
        <v/>
      </c>
      <c r="U90" s="20">
        <f>IF(A90="","",IF(OR(B90="",C90="",D90="",E90="",F90="",G90="",H90="",O90=""),"Missing required fields",IF(AND(O90="Rescheduled",Q90=""),"Rescheduled date missing",IF(AND(LEFT(O90,6)="Closed",P90=""),"Closed outcome missing",IF(AND(LEFT(O90,6)="Closed",R90=""),"Closed date missing",IF(AND(LEFT(O90,6)&lt;&gt;"Closed",K90=0,J90&lt;Dashboard!$B$3),"First follow-up overdue",IF(AND(LEFT(O90,6)&lt;&gt;"Closed",K90=0,J90=Dashboard!$B$3),"First follow-up due today",IF(AND(LEFT(O90,6)&lt;&gt;"Closed",N90&lt;&gt;"",N90&lt;Dashboard!$B$3),"Next follow-up overdue",IF(AND(LEFT(O90,6)&lt;&gt;"Closed",N90=Dashboard!$B$3),"Next follow-up due today",IF(AND(LEFT(O90,6)&lt;&gt;"Closed",K90&gt;0,N90="",M90&lt;=Dashboard!$B$3-'Lists &amp; Settings'!$B$4),"No next step / stale","")))))))))</f>
        <v/>
      </c>
      <c r="V90" s="20">
        <f>IF(A90="","",IF(COUNTIF($A$6:$A$205,A90)&gt;1,"Duplicate No-Show ID",IF(E90&gt;Dashboard!$B$3,"Session date is after as-of date",IF(AND(L90&lt;&gt;"",L90&lt;E90),"Attempt before missed session",IF(AND(R90&lt;&gt;"",R90&lt;E90),"Closed date before missed session",IF(AND(Q90&lt;&gt;"",Q90&lt;E90),"Rescheduled date before missed session",IF(AND(LEFT(O90,6)="Closed",N90&lt;&gt;""),"Closed case still has a next follow-up",IF(AND(O90="Rescheduled",Q90=""),"Rescheduled date is required","")))))))</f>
        <v/>
      </c>
    </row>
    <row r="91">
      <c r="A91" s="15" t="n"/>
      <c r="B91" s="15" t="n"/>
      <c r="C91" s="16" t="n"/>
      <c r="D91" s="15" t="n"/>
      <c r="E91" s="32" t="n"/>
      <c r="F91" s="15" t="n"/>
      <c r="G91" s="15" t="n"/>
      <c r="H91" s="15" t="n"/>
      <c r="I91" s="15" t="n"/>
      <c r="J91" s="33">
        <f>IF(E91="","",WORKDAY(E91,'Lists &amp; Settings'!$B$3))</f>
        <v/>
      </c>
      <c r="K91" s="19">
        <f>IF(A91="","",COUNTIF('Follow-Up Log'!$B$6:$B$405,A91))</f>
        <v/>
      </c>
      <c r="L91" s="33">
        <f>IF(A91="","",IF(K91=0,"",IFERROR(MINIFS('Follow-Up Log'!$C$6:$C$405,'Follow-Up Log'!$B$6:$B$405,A91),"")))</f>
        <v/>
      </c>
      <c r="M91" s="33">
        <f>IF(A91="","",IF(K91=0,"",IFERROR(MAXIFS('Follow-Up Log'!$C$6:$C$405,'Follow-Up Log'!$B$6:$B$405,A91),"")))</f>
        <v/>
      </c>
      <c r="N91" s="32" t="n"/>
      <c r="O91" s="15" t="n"/>
      <c r="P91" s="15" t="n"/>
      <c r="Q91" s="32" t="n"/>
      <c r="R91" s="32" t="n"/>
      <c r="S91" s="16" t="n"/>
      <c r="T91" s="19">
        <f>IF(E91="","",IF(LEFT(O91,6)="Closed",IF(R91="","",MAX(0,R91-E91)),MAX(0,Dashboard!$B$3-E91)))</f>
        <v/>
      </c>
      <c r="U91" s="20">
        <f>IF(A91="","",IF(OR(B91="",C91="",D91="",E91="",F91="",G91="",H91="",O91=""),"Missing required fields",IF(AND(O91="Rescheduled",Q91=""),"Rescheduled date missing",IF(AND(LEFT(O91,6)="Closed",P91=""),"Closed outcome missing",IF(AND(LEFT(O91,6)="Closed",R91=""),"Closed date missing",IF(AND(LEFT(O91,6)&lt;&gt;"Closed",K91=0,J91&lt;Dashboard!$B$3),"First follow-up overdue",IF(AND(LEFT(O91,6)&lt;&gt;"Closed",K91=0,J91=Dashboard!$B$3),"First follow-up due today",IF(AND(LEFT(O91,6)&lt;&gt;"Closed",N91&lt;&gt;"",N91&lt;Dashboard!$B$3),"Next follow-up overdue",IF(AND(LEFT(O91,6)&lt;&gt;"Closed",N91=Dashboard!$B$3),"Next follow-up due today",IF(AND(LEFT(O91,6)&lt;&gt;"Closed",K91&gt;0,N91="",M91&lt;=Dashboard!$B$3-'Lists &amp; Settings'!$B$4),"No next step / stale","")))))))))</f>
        <v/>
      </c>
      <c r="V91" s="20">
        <f>IF(A91="","",IF(COUNTIF($A$6:$A$205,A91)&gt;1,"Duplicate No-Show ID",IF(E91&gt;Dashboard!$B$3,"Session date is after as-of date",IF(AND(L91&lt;&gt;"",L91&lt;E91),"Attempt before missed session",IF(AND(R91&lt;&gt;"",R91&lt;E91),"Closed date before missed session",IF(AND(Q91&lt;&gt;"",Q91&lt;E91),"Rescheduled date before missed session",IF(AND(LEFT(O91,6)="Closed",N91&lt;&gt;""),"Closed case still has a next follow-up",IF(AND(O91="Rescheduled",Q91=""),"Rescheduled date is required","")))))))</f>
        <v/>
      </c>
    </row>
    <row r="92">
      <c r="A92" s="15" t="n"/>
      <c r="B92" s="15" t="n"/>
      <c r="C92" s="16" t="n"/>
      <c r="D92" s="15" t="n"/>
      <c r="E92" s="32" t="n"/>
      <c r="F92" s="15" t="n"/>
      <c r="G92" s="15" t="n"/>
      <c r="H92" s="15" t="n"/>
      <c r="I92" s="15" t="n"/>
      <c r="J92" s="33">
        <f>IF(E92="","",WORKDAY(E92,'Lists &amp; Settings'!$B$3))</f>
        <v/>
      </c>
      <c r="K92" s="19">
        <f>IF(A92="","",COUNTIF('Follow-Up Log'!$B$6:$B$405,A92))</f>
        <v/>
      </c>
      <c r="L92" s="33">
        <f>IF(A92="","",IF(K92=0,"",IFERROR(MINIFS('Follow-Up Log'!$C$6:$C$405,'Follow-Up Log'!$B$6:$B$405,A92),"")))</f>
        <v/>
      </c>
      <c r="M92" s="33">
        <f>IF(A92="","",IF(K92=0,"",IFERROR(MAXIFS('Follow-Up Log'!$C$6:$C$405,'Follow-Up Log'!$B$6:$B$405,A92),"")))</f>
        <v/>
      </c>
      <c r="N92" s="32" t="n"/>
      <c r="O92" s="15" t="n"/>
      <c r="P92" s="15" t="n"/>
      <c r="Q92" s="32" t="n"/>
      <c r="R92" s="32" t="n"/>
      <c r="S92" s="16" t="n"/>
      <c r="T92" s="19">
        <f>IF(E92="","",IF(LEFT(O92,6)="Closed",IF(R92="","",MAX(0,R92-E92)),MAX(0,Dashboard!$B$3-E92)))</f>
        <v/>
      </c>
      <c r="U92" s="20">
        <f>IF(A92="","",IF(OR(B92="",C92="",D92="",E92="",F92="",G92="",H92="",O92=""),"Missing required fields",IF(AND(O92="Rescheduled",Q92=""),"Rescheduled date missing",IF(AND(LEFT(O92,6)="Closed",P92=""),"Closed outcome missing",IF(AND(LEFT(O92,6)="Closed",R92=""),"Closed date missing",IF(AND(LEFT(O92,6)&lt;&gt;"Closed",K92=0,J92&lt;Dashboard!$B$3),"First follow-up overdue",IF(AND(LEFT(O92,6)&lt;&gt;"Closed",K92=0,J92=Dashboard!$B$3),"First follow-up due today",IF(AND(LEFT(O92,6)&lt;&gt;"Closed",N92&lt;&gt;"",N92&lt;Dashboard!$B$3),"Next follow-up overdue",IF(AND(LEFT(O92,6)&lt;&gt;"Closed",N92=Dashboard!$B$3),"Next follow-up due today",IF(AND(LEFT(O92,6)&lt;&gt;"Closed",K92&gt;0,N92="",M92&lt;=Dashboard!$B$3-'Lists &amp; Settings'!$B$4),"No next step / stale","")))))))))</f>
        <v/>
      </c>
      <c r="V92" s="20">
        <f>IF(A92="","",IF(COUNTIF($A$6:$A$205,A92)&gt;1,"Duplicate No-Show ID",IF(E92&gt;Dashboard!$B$3,"Session date is after as-of date",IF(AND(L92&lt;&gt;"",L92&lt;E92),"Attempt before missed session",IF(AND(R92&lt;&gt;"",R92&lt;E92),"Closed date before missed session",IF(AND(Q92&lt;&gt;"",Q92&lt;E92),"Rescheduled date before missed session",IF(AND(LEFT(O92,6)="Closed",N92&lt;&gt;""),"Closed case still has a next follow-up",IF(AND(O92="Rescheduled",Q92=""),"Rescheduled date is required","")))))))</f>
        <v/>
      </c>
    </row>
    <row r="93">
      <c r="A93" s="15" t="n"/>
      <c r="B93" s="15" t="n"/>
      <c r="C93" s="16" t="n"/>
      <c r="D93" s="15" t="n"/>
      <c r="E93" s="32" t="n"/>
      <c r="F93" s="15" t="n"/>
      <c r="G93" s="15" t="n"/>
      <c r="H93" s="15" t="n"/>
      <c r="I93" s="15" t="n"/>
      <c r="J93" s="33">
        <f>IF(E93="","",WORKDAY(E93,'Lists &amp; Settings'!$B$3))</f>
        <v/>
      </c>
      <c r="K93" s="19">
        <f>IF(A93="","",COUNTIF('Follow-Up Log'!$B$6:$B$405,A93))</f>
        <v/>
      </c>
      <c r="L93" s="33">
        <f>IF(A93="","",IF(K93=0,"",IFERROR(MINIFS('Follow-Up Log'!$C$6:$C$405,'Follow-Up Log'!$B$6:$B$405,A93),"")))</f>
        <v/>
      </c>
      <c r="M93" s="33">
        <f>IF(A93="","",IF(K93=0,"",IFERROR(MAXIFS('Follow-Up Log'!$C$6:$C$405,'Follow-Up Log'!$B$6:$B$405,A93),"")))</f>
        <v/>
      </c>
      <c r="N93" s="32" t="n"/>
      <c r="O93" s="15" t="n"/>
      <c r="P93" s="15" t="n"/>
      <c r="Q93" s="32" t="n"/>
      <c r="R93" s="32" t="n"/>
      <c r="S93" s="16" t="n"/>
      <c r="T93" s="19">
        <f>IF(E93="","",IF(LEFT(O93,6)="Closed",IF(R93="","",MAX(0,R93-E93)),MAX(0,Dashboard!$B$3-E93)))</f>
        <v/>
      </c>
      <c r="U93" s="20">
        <f>IF(A93="","",IF(OR(B93="",C93="",D93="",E93="",F93="",G93="",H93="",O93=""),"Missing required fields",IF(AND(O93="Rescheduled",Q93=""),"Rescheduled date missing",IF(AND(LEFT(O93,6)="Closed",P93=""),"Closed outcome missing",IF(AND(LEFT(O93,6)="Closed",R93=""),"Closed date missing",IF(AND(LEFT(O93,6)&lt;&gt;"Closed",K93=0,J93&lt;Dashboard!$B$3),"First follow-up overdue",IF(AND(LEFT(O93,6)&lt;&gt;"Closed",K93=0,J93=Dashboard!$B$3),"First follow-up due today",IF(AND(LEFT(O93,6)&lt;&gt;"Closed",N93&lt;&gt;"",N93&lt;Dashboard!$B$3),"Next follow-up overdue",IF(AND(LEFT(O93,6)&lt;&gt;"Closed",N93=Dashboard!$B$3),"Next follow-up due today",IF(AND(LEFT(O93,6)&lt;&gt;"Closed",K93&gt;0,N93="",M93&lt;=Dashboard!$B$3-'Lists &amp; Settings'!$B$4),"No next step / stale","")))))))))</f>
        <v/>
      </c>
      <c r="V93" s="20">
        <f>IF(A93="","",IF(COUNTIF($A$6:$A$205,A93)&gt;1,"Duplicate No-Show ID",IF(E93&gt;Dashboard!$B$3,"Session date is after as-of date",IF(AND(L93&lt;&gt;"",L93&lt;E93),"Attempt before missed session",IF(AND(R93&lt;&gt;"",R93&lt;E93),"Closed date before missed session",IF(AND(Q93&lt;&gt;"",Q93&lt;E93),"Rescheduled date before missed session",IF(AND(LEFT(O93,6)="Closed",N93&lt;&gt;""),"Closed case still has a next follow-up",IF(AND(O93="Rescheduled",Q93=""),"Rescheduled date is required","")))))))</f>
        <v/>
      </c>
    </row>
    <row r="94">
      <c r="A94" s="15" t="n"/>
      <c r="B94" s="15" t="n"/>
      <c r="C94" s="16" t="n"/>
      <c r="D94" s="15" t="n"/>
      <c r="E94" s="32" t="n"/>
      <c r="F94" s="15" t="n"/>
      <c r="G94" s="15" t="n"/>
      <c r="H94" s="15" t="n"/>
      <c r="I94" s="15" t="n"/>
      <c r="J94" s="33">
        <f>IF(E94="","",WORKDAY(E94,'Lists &amp; Settings'!$B$3))</f>
        <v/>
      </c>
      <c r="K94" s="19">
        <f>IF(A94="","",COUNTIF('Follow-Up Log'!$B$6:$B$405,A94))</f>
        <v/>
      </c>
      <c r="L94" s="33">
        <f>IF(A94="","",IF(K94=0,"",IFERROR(MINIFS('Follow-Up Log'!$C$6:$C$405,'Follow-Up Log'!$B$6:$B$405,A94),"")))</f>
        <v/>
      </c>
      <c r="M94" s="33">
        <f>IF(A94="","",IF(K94=0,"",IFERROR(MAXIFS('Follow-Up Log'!$C$6:$C$405,'Follow-Up Log'!$B$6:$B$405,A94),"")))</f>
        <v/>
      </c>
      <c r="N94" s="32" t="n"/>
      <c r="O94" s="15" t="n"/>
      <c r="P94" s="15" t="n"/>
      <c r="Q94" s="32" t="n"/>
      <c r="R94" s="32" t="n"/>
      <c r="S94" s="16" t="n"/>
      <c r="T94" s="19">
        <f>IF(E94="","",IF(LEFT(O94,6)="Closed",IF(R94="","",MAX(0,R94-E94)),MAX(0,Dashboard!$B$3-E94)))</f>
        <v/>
      </c>
      <c r="U94" s="20">
        <f>IF(A94="","",IF(OR(B94="",C94="",D94="",E94="",F94="",G94="",H94="",O94=""),"Missing required fields",IF(AND(O94="Rescheduled",Q94=""),"Rescheduled date missing",IF(AND(LEFT(O94,6)="Closed",P94=""),"Closed outcome missing",IF(AND(LEFT(O94,6)="Closed",R94=""),"Closed date missing",IF(AND(LEFT(O94,6)&lt;&gt;"Closed",K94=0,J94&lt;Dashboard!$B$3),"First follow-up overdue",IF(AND(LEFT(O94,6)&lt;&gt;"Closed",K94=0,J94=Dashboard!$B$3),"First follow-up due today",IF(AND(LEFT(O94,6)&lt;&gt;"Closed",N94&lt;&gt;"",N94&lt;Dashboard!$B$3),"Next follow-up overdue",IF(AND(LEFT(O94,6)&lt;&gt;"Closed",N94=Dashboard!$B$3),"Next follow-up due today",IF(AND(LEFT(O94,6)&lt;&gt;"Closed",K94&gt;0,N94="",M94&lt;=Dashboard!$B$3-'Lists &amp; Settings'!$B$4),"No next step / stale","")))))))))</f>
        <v/>
      </c>
      <c r="V94" s="20">
        <f>IF(A94="","",IF(COUNTIF($A$6:$A$205,A94)&gt;1,"Duplicate No-Show ID",IF(E94&gt;Dashboard!$B$3,"Session date is after as-of date",IF(AND(L94&lt;&gt;"",L94&lt;E94),"Attempt before missed session",IF(AND(R94&lt;&gt;"",R94&lt;E94),"Closed date before missed session",IF(AND(Q94&lt;&gt;"",Q94&lt;E94),"Rescheduled date before missed session",IF(AND(LEFT(O94,6)="Closed",N94&lt;&gt;""),"Closed case still has a next follow-up",IF(AND(O94="Rescheduled",Q94=""),"Rescheduled date is required","")))))))</f>
        <v/>
      </c>
    </row>
    <row r="95">
      <c r="A95" s="15" t="n"/>
      <c r="B95" s="15" t="n"/>
      <c r="C95" s="16" t="n"/>
      <c r="D95" s="15" t="n"/>
      <c r="E95" s="32" t="n"/>
      <c r="F95" s="15" t="n"/>
      <c r="G95" s="15" t="n"/>
      <c r="H95" s="15" t="n"/>
      <c r="I95" s="15" t="n"/>
      <c r="J95" s="33">
        <f>IF(E95="","",WORKDAY(E95,'Lists &amp; Settings'!$B$3))</f>
        <v/>
      </c>
      <c r="K95" s="19">
        <f>IF(A95="","",COUNTIF('Follow-Up Log'!$B$6:$B$405,A95))</f>
        <v/>
      </c>
      <c r="L95" s="33">
        <f>IF(A95="","",IF(K95=0,"",IFERROR(MINIFS('Follow-Up Log'!$C$6:$C$405,'Follow-Up Log'!$B$6:$B$405,A95),"")))</f>
        <v/>
      </c>
      <c r="M95" s="33">
        <f>IF(A95="","",IF(K95=0,"",IFERROR(MAXIFS('Follow-Up Log'!$C$6:$C$405,'Follow-Up Log'!$B$6:$B$405,A95),"")))</f>
        <v/>
      </c>
      <c r="N95" s="32" t="n"/>
      <c r="O95" s="15" t="n"/>
      <c r="P95" s="15" t="n"/>
      <c r="Q95" s="32" t="n"/>
      <c r="R95" s="32" t="n"/>
      <c r="S95" s="16" t="n"/>
      <c r="T95" s="19">
        <f>IF(E95="","",IF(LEFT(O95,6)="Closed",IF(R95="","",MAX(0,R95-E95)),MAX(0,Dashboard!$B$3-E95)))</f>
        <v/>
      </c>
      <c r="U95" s="20">
        <f>IF(A95="","",IF(OR(B95="",C95="",D95="",E95="",F95="",G95="",H95="",O95=""),"Missing required fields",IF(AND(O95="Rescheduled",Q95=""),"Rescheduled date missing",IF(AND(LEFT(O95,6)="Closed",P95=""),"Closed outcome missing",IF(AND(LEFT(O95,6)="Closed",R95=""),"Closed date missing",IF(AND(LEFT(O95,6)&lt;&gt;"Closed",K95=0,J95&lt;Dashboard!$B$3),"First follow-up overdue",IF(AND(LEFT(O95,6)&lt;&gt;"Closed",K95=0,J95=Dashboard!$B$3),"First follow-up due today",IF(AND(LEFT(O95,6)&lt;&gt;"Closed",N95&lt;&gt;"",N95&lt;Dashboard!$B$3),"Next follow-up overdue",IF(AND(LEFT(O95,6)&lt;&gt;"Closed",N95=Dashboard!$B$3),"Next follow-up due today",IF(AND(LEFT(O95,6)&lt;&gt;"Closed",K95&gt;0,N95="",M95&lt;=Dashboard!$B$3-'Lists &amp; Settings'!$B$4),"No next step / stale","")))))))))</f>
        <v/>
      </c>
      <c r="V95" s="20">
        <f>IF(A95="","",IF(COUNTIF($A$6:$A$205,A95)&gt;1,"Duplicate No-Show ID",IF(E95&gt;Dashboard!$B$3,"Session date is after as-of date",IF(AND(L95&lt;&gt;"",L95&lt;E95),"Attempt before missed session",IF(AND(R95&lt;&gt;"",R95&lt;E95),"Closed date before missed session",IF(AND(Q95&lt;&gt;"",Q95&lt;E95),"Rescheduled date before missed session",IF(AND(LEFT(O95,6)="Closed",N95&lt;&gt;""),"Closed case still has a next follow-up",IF(AND(O95="Rescheduled",Q95=""),"Rescheduled date is required","")))))))</f>
        <v/>
      </c>
    </row>
    <row r="96">
      <c r="A96" s="15" t="n"/>
      <c r="B96" s="15" t="n"/>
      <c r="C96" s="16" t="n"/>
      <c r="D96" s="15" t="n"/>
      <c r="E96" s="32" t="n"/>
      <c r="F96" s="15" t="n"/>
      <c r="G96" s="15" t="n"/>
      <c r="H96" s="15" t="n"/>
      <c r="I96" s="15" t="n"/>
      <c r="J96" s="33">
        <f>IF(E96="","",WORKDAY(E96,'Lists &amp; Settings'!$B$3))</f>
        <v/>
      </c>
      <c r="K96" s="19">
        <f>IF(A96="","",COUNTIF('Follow-Up Log'!$B$6:$B$405,A96))</f>
        <v/>
      </c>
      <c r="L96" s="33">
        <f>IF(A96="","",IF(K96=0,"",IFERROR(MINIFS('Follow-Up Log'!$C$6:$C$405,'Follow-Up Log'!$B$6:$B$405,A96),"")))</f>
        <v/>
      </c>
      <c r="M96" s="33">
        <f>IF(A96="","",IF(K96=0,"",IFERROR(MAXIFS('Follow-Up Log'!$C$6:$C$405,'Follow-Up Log'!$B$6:$B$405,A96),"")))</f>
        <v/>
      </c>
      <c r="N96" s="32" t="n"/>
      <c r="O96" s="15" t="n"/>
      <c r="P96" s="15" t="n"/>
      <c r="Q96" s="32" t="n"/>
      <c r="R96" s="32" t="n"/>
      <c r="S96" s="16" t="n"/>
      <c r="T96" s="19">
        <f>IF(E96="","",IF(LEFT(O96,6)="Closed",IF(R96="","",MAX(0,R96-E96)),MAX(0,Dashboard!$B$3-E96)))</f>
        <v/>
      </c>
      <c r="U96" s="20">
        <f>IF(A96="","",IF(OR(B96="",C96="",D96="",E96="",F96="",G96="",H96="",O96=""),"Missing required fields",IF(AND(O96="Rescheduled",Q96=""),"Rescheduled date missing",IF(AND(LEFT(O96,6)="Closed",P96=""),"Closed outcome missing",IF(AND(LEFT(O96,6)="Closed",R96=""),"Closed date missing",IF(AND(LEFT(O96,6)&lt;&gt;"Closed",K96=0,J96&lt;Dashboard!$B$3),"First follow-up overdue",IF(AND(LEFT(O96,6)&lt;&gt;"Closed",K96=0,J96=Dashboard!$B$3),"First follow-up due today",IF(AND(LEFT(O96,6)&lt;&gt;"Closed",N96&lt;&gt;"",N96&lt;Dashboard!$B$3),"Next follow-up overdue",IF(AND(LEFT(O96,6)&lt;&gt;"Closed",N96=Dashboard!$B$3),"Next follow-up due today",IF(AND(LEFT(O96,6)&lt;&gt;"Closed",K96&gt;0,N96="",M96&lt;=Dashboard!$B$3-'Lists &amp; Settings'!$B$4),"No next step / stale","")))))))))</f>
        <v/>
      </c>
      <c r="V96" s="20">
        <f>IF(A96="","",IF(COUNTIF($A$6:$A$205,A96)&gt;1,"Duplicate No-Show ID",IF(E96&gt;Dashboard!$B$3,"Session date is after as-of date",IF(AND(L96&lt;&gt;"",L96&lt;E96),"Attempt before missed session",IF(AND(R96&lt;&gt;"",R96&lt;E96),"Closed date before missed session",IF(AND(Q96&lt;&gt;"",Q96&lt;E96),"Rescheduled date before missed session",IF(AND(LEFT(O96,6)="Closed",N96&lt;&gt;""),"Closed case still has a next follow-up",IF(AND(O96="Rescheduled",Q96=""),"Rescheduled date is required","")))))))</f>
        <v/>
      </c>
    </row>
    <row r="97">
      <c r="A97" s="15" t="n"/>
      <c r="B97" s="15" t="n"/>
      <c r="C97" s="16" t="n"/>
      <c r="D97" s="15" t="n"/>
      <c r="E97" s="32" t="n"/>
      <c r="F97" s="15" t="n"/>
      <c r="G97" s="15" t="n"/>
      <c r="H97" s="15" t="n"/>
      <c r="I97" s="15" t="n"/>
      <c r="J97" s="33">
        <f>IF(E97="","",WORKDAY(E97,'Lists &amp; Settings'!$B$3))</f>
        <v/>
      </c>
      <c r="K97" s="19">
        <f>IF(A97="","",COUNTIF('Follow-Up Log'!$B$6:$B$405,A97))</f>
        <v/>
      </c>
      <c r="L97" s="33">
        <f>IF(A97="","",IF(K97=0,"",IFERROR(MINIFS('Follow-Up Log'!$C$6:$C$405,'Follow-Up Log'!$B$6:$B$405,A97),"")))</f>
        <v/>
      </c>
      <c r="M97" s="33">
        <f>IF(A97="","",IF(K97=0,"",IFERROR(MAXIFS('Follow-Up Log'!$C$6:$C$405,'Follow-Up Log'!$B$6:$B$405,A97),"")))</f>
        <v/>
      </c>
      <c r="N97" s="32" t="n"/>
      <c r="O97" s="15" t="n"/>
      <c r="P97" s="15" t="n"/>
      <c r="Q97" s="32" t="n"/>
      <c r="R97" s="32" t="n"/>
      <c r="S97" s="16" t="n"/>
      <c r="T97" s="19">
        <f>IF(E97="","",IF(LEFT(O97,6)="Closed",IF(R97="","",MAX(0,R97-E97)),MAX(0,Dashboard!$B$3-E97)))</f>
        <v/>
      </c>
      <c r="U97" s="20">
        <f>IF(A97="","",IF(OR(B97="",C97="",D97="",E97="",F97="",G97="",H97="",O97=""),"Missing required fields",IF(AND(O97="Rescheduled",Q97=""),"Rescheduled date missing",IF(AND(LEFT(O97,6)="Closed",P97=""),"Closed outcome missing",IF(AND(LEFT(O97,6)="Closed",R97=""),"Closed date missing",IF(AND(LEFT(O97,6)&lt;&gt;"Closed",K97=0,J97&lt;Dashboard!$B$3),"First follow-up overdue",IF(AND(LEFT(O97,6)&lt;&gt;"Closed",K97=0,J97=Dashboard!$B$3),"First follow-up due today",IF(AND(LEFT(O97,6)&lt;&gt;"Closed",N97&lt;&gt;"",N97&lt;Dashboard!$B$3),"Next follow-up overdue",IF(AND(LEFT(O97,6)&lt;&gt;"Closed",N97=Dashboard!$B$3),"Next follow-up due today",IF(AND(LEFT(O97,6)&lt;&gt;"Closed",K97&gt;0,N97="",M97&lt;=Dashboard!$B$3-'Lists &amp; Settings'!$B$4),"No next step / stale","")))))))))</f>
        <v/>
      </c>
      <c r="V97" s="20">
        <f>IF(A97="","",IF(COUNTIF($A$6:$A$205,A97)&gt;1,"Duplicate No-Show ID",IF(E97&gt;Dashboard!$B$3,"Session date is after as-of date",IF(AND(L97&lt;&gt;"",L97&lt;E97),"Attempt before missed session",IF(AND(R97&lt;&gt;"",R97&lt;E97),"Closed date before missed session",IF(AND(Q97&lt;&gt;"",Q97&lt;E97),"Rescheduled date before missed session",IF(AND(LEFT(O97,6)="Closed",N97&lt;&gt;""),"Closed case still has a next follow-up",IF(AND(O97="Rescheduled",Q97=""),"Rescheduled date is required","")))))))</f>
        <v/>
      </c>
    </row>
    <row r="98">
      <c r="A98" s="15" t="n"/>
      <c r="B98" s="15" t="n"/>
      <c r="C98" s="16" t="n"/>
      <c r="D98" s="15" t="n"/>
      <c r="E98" s="32" t="n"/>
      <c r="F98" s="15" t="n"/>
      <c r="G98" s="15" t="n"/>
      <c r="H98" s="15" t="n"/>
      <c r="I98" s="15" t="n"/>
      <c r="J98" s="33">
        <f>IF(E98="","",WORKDAY(E98,'Lists &amp; Settings'!$B$3))</f>
        <v/>
      </c>
      <c r="K98" s="19">
        <f>IF(A98="","",COUNTIF('Follow-Up Log'!$B$6:$B$405,A98))</f>
        <v/>
      </c>
      <c r="L98" s="33">
        <f>IF(A98="","",IF(K98=0,"",IFERROR(MINIFS('Follow-Up Log'!$C$6:$C$405,'Follow-Up Log'!$B$6:$B$405,A98),"")))</f>
        <v/>
      </c>
      <c r="M98" s="33">
        <f>IF(A98="","",IF(K98=0,"",IFERROR(MAXIFS('Follow-Up Log'!$C$6:$C$405,'Follow-Up Log'!$B$6:$B$405,A98),"")))</f>
        <v/>
      </c>
      <c r="N98" s="32" t="n"/>
      <c r="O98" s="15" t="n"/>
      <c r="P98" s="15" t="n"/>
      <c r="Q98" s="32" t="n"/>
      <c r="R98" s="32" t="n"/>
      <c r="S98" s="16" t="n"/>
      <c r="T98" s="19">
        <f>IF(E98="","",IF(LEFT(O98,6)="Closed",IF(R98="","",MAX(0,R98-E98)),MAX(0,Dashboard!$B$3-E98)))</f>
        <v/>
      </c>
      <c r="U98" s="20">
        <f>IF(A98="","",IF(OR(B98="",C98="",D98="",E98="",F98="",G98="",H98="",O98=""),"Missing required fields",IF(AND(O98="Rescheduled",Q98=""),"Rescheduled date missing",IF(AND(LEFT(O98,6)="Closed",P98=""),"Closed outcome missing",IF(AND(LEFT(O98,6)="Closed",R98=""),"Closed date missing",IF(AND(LEFT(O98,6)&lt;&gt;"Closed",K98=0,J98&lt;Dashboard!$B$3),"First follow-up overdue",IF(AND(LEFT(O98,6)&lt;&gt;"Closed",K98=0,J98=Dashboard!$B$3),"First follow-up due today",IF(AND(LEFT(O98,6)&lt;&gt;"Closed",N98&lt;&gt;"",N98&lt;Dashboard!$B$3),"Next follow-up overdue",IF(AND(LEFT(O98,6)&lt;&gt;"Closed",N98=Dashboard!$B$3),"Next follow-up due today",IF(AND(LEFT(O98,6)&lt;&gt;"Closed",K98&gt;0,N98="",M98&lt;=Dashboard!$B$3-'Lists &amp; Settings'!$B$4),"No next step / stale","")))))))))</f>
        <v/>
      </c>
      <c r="V98" s="20">
        <f>IF(A98="","",IF(COUNTIF($A$6:$A$205,A98)&gt;1,"Duplicate No-Show ID",IF(E98&gt;Dashboard!$B$3,"Session date is after as-of date",IF(AND(L98&lt;&gt;"",L98&lt;E98),"Attempt before missed session",IF(AND(R98&lt;&gt;"",R98&lt;E98),"Closed date before missed session",IF(AND(Q98&lt;&gt;"",Q98&lt;E98),"Rescheduled date before missed session",IF(AND(LEFT(O98,6)="Closed",N98&lt;&gt;""),"Closed case still has a next follow-up",IF(AND(O98="Rescheduled",Q98=""),"Rescheduled date is required","")))))))</f>
        <v/>
      </c>
    </row>
    <row r="99">
      <c r="A99" s="15" t="n"/>
      <c r="B99" s="15" t="n"/>
      <c r="C99" s="16" t="n"/>
      <c r="D99" s="15" t="n"/>
      <c r="E99" s="32" t="n"/>
      <c r="F99" s="15" t="n"/>
      <c r="G99" s="15" t="n"/>
      <c r="H99" s="15" t="n"/>
      <c r="I99" s="15" t="n"/>
      <c r="J99" s="33">
        <f>IF(E99="","",WORKDAY(E99,'Lists &amp; Settings'!$B$3))</f>
        <v/>
      </c>
      <c r="K99" s="19">
        <f>IF(A99="","",COUNTIF('Follow-Up Log'!$B$6:$B$405,A99))</f>
        <v/>
      </c>
      <c r="L99" s="33">
        <f>IF(A99="","",IF(K99=0,"",IFERROR(MINIFS('Follow-Up Log'!$C$6:$C$405,'Follow-Up Log'!$B$6:$B$405,A99),"")))</f>
        <v/>
      </c>
      <c r="M99" s="33">
        <f>IF(A99="","",IF(K99=0,"",IFERROR(MAXIFS('Follow-Up Log'!$C$6:$C$405,'Follow-Up Log'!$B$6:$B$405,A99),"")))</f>
        <v/>
      </c>
      <c r="N99" s="32" t="n"/>
      <c r="O99" s="15" t="n"/>
      <c r="P99" s="15" t="n"/>
      <c r="Q99" s="32" t="n"/>
      <c r="R99" s="32" t="n"/>
      <c r="S99" s="16" t="n"/>
      <c r="T99" s="19">
        <f>IF(E99="","",IF(LEFT(O99,6)="Closed",IF(R99="","",MAX(0,R99-E99)),MAX(0,Dashboard!$B$3-E99)))</f>
        <v/>
      </c>
      <c r="U99" s="20">
        <f>IF(A99="","",IF(OR(B99="",C99="",D99="",E99="",F99="",G99="",H99="",O99=""),"Missing required fields",IF(AND(O99="Rescheduled",Q99=""),"Rescheduled date missing",IF(AND(LEFT(O99,6)="Closed",P99=""),"Closed outcome missing",IF(AND(LEFT(O99,6)="Closed",R99=""),"Closed date missing",IF(AND(LEFT(O99,6)&lt;&gt;"Closed",K99=0,J99&lt;Dashboard!$B$3),"First follow-up overdue",IF(AND(LEFT(O99,6)&lt;&gt;"Closed",K99=0,J99=Dashboard!$B$3),"First follow-up due today",IF(AND(LEFT(O99,6)&lt;&gt;"Closed",N99&lt;&gt;"",N99&lt;Dashboard!$B$3),"Next follow-up overdue",IF(AND(LEFT(O99,6)&lt;&gt;"Closed",N99=Dashboard!$B$3),"Next follow-up due today",IF(AND(LEFT(O99,6)&lt;&gt;"Closed",K99&gt;0,N99="",M99&lt;=Dashboard!$B$3-'Lists &amp; Settings'!$B$4),"No next step / stale","")))))))))</f>
        <v/>
      </c>
      <c r="V99" s="20">
        <f>IF(A99="","",IF(COUNTIF($A$6:$A$205,A99)&gt;1,"Duplicate No-Show ID",IF(E99&gt;Dashboard!$B$3,"Session date is after as-of date",IF(AND(L99&lt;&gt;"",L99&lt;E99),"Attempt before missed session",IF(AND(R99&lt;&gt;"",R99&lt;E99),"Closed date before missed session",IF(AND(Q99&lt;&gt;"",Q99&lt;E99),"Rescheduled date before missed session",IF(AND(LEFT(O99,6)="Closed",N99&lt;&gt;""),"Closed case still has a next follow-up",IF(AND(O99="Rescheduled",Q99=""),"Rescheduled date is required","")))))))</f>
        <v/>
      </c>
    </row>
    <row r="100">
      <c r="A100" s="15" t="n"/>
      <c r="B100" s="15" t="n"/>
      <c r="C100" s="16" t="n"/>
      <c r="D100" s="15" t="n"/>
      <c r="E100" s="32" t="n"/>
      <c r="F100" s="15" t="n"/>
      <c r="G100" s="15" t="n"/>
      <c r="H100" s="15" t="n"/>
      <c r="I100" s="15" t="n"/>
      <c r="J100" s="33">
        <f>IF(E100="","",WORKDAY(E100,'Lists &amp; Settings'!$B$3))</f>
        <v/>
      </c>
      <c r="K100" s="19">
        <f>IF(A100="","",COUNTIF('Follow-Up Log'!$B$6:$B$405,A100))</f>
        <v/>
      </c>
      <c r="L100" s="33">
        <f>IF(A100="","",IF(K100=0,"",IFERROR(MINIFS('Follow-Up Log'!$C$6:$C$405,'Follow-Up Log'!$B$6:$B$405,A100),"")))</f>
        <v/>
      </c>
      <c r="M100" s="33">
        <f>IF(A100="","",IF(K100=0,"",IFERROR(MAXIFS('Follow-Up Log'!$C$6:$C$405,'Follow-Up Log'!$B$6:$B$405,A100),"")))</f>
        <v/>
      </c>
      <c r="N100" s="32" t="n"/>
      <c r="O100" s="15" t="n"/>
      <c r="P100" s="15" t="n"/>
      <c r="Q100" s="32" t="n"/>
      <c r="R100" s="32" t="n"/>
      <c r="S100" s="16" t="n"/>
      <c r="T100" s="19">
        <f>IF(E100="","",IF(LEFT(O100,6)="Closed",IF(R100="","",MAX(0,R100-E100)),MAX(0,Dashboard!$B$3-E100)))</f>
        <v/>
      </c>
      <c r="U100" s="20">
        <f>IF(A100="","",IF(OR(B100="",C100="",D100="",E100="",F100="",G100="",H100="",O100=""),"Missing required fields",IF(AND(O100="Rescheduled",Q100=""),"Rescheduled date missing",IF(AND(LEFT(O100,6)="Closed",P100=""),"Closed outcome missing",IF(AND(LEFT(O100,6)="Closed",R100=""),"Closed date missing",IF(AND(LEFT(O100,6)&lt;&gt;"Closed",K100=0,J100&lt;Dashboard!$B$3),"First follow-up overdue",IF(AND(LEFT(O100,6)&lt;&gt;"Closed",K100=0,J100=Dashboard!$B$3),"First follow-up due today",IF(AND(LEFT(O100,6)&lt;&gt;"Closed",N100&lt;&gt;"",N100&lt;Dashboard!$B$3),"Next follow-up overdue",IF(AND(LEFT(O100,6)&lt;&gt;"Closed",N100=Dashboard!$B$3),"Next follow-up due today",IF(AND(LEFT(O100,6)&lt;&gt;"Closed",K100&gt;0,N100="",M100&lt;=Dashboard!$B$3-'Lists &amp; Settings'!$B$4),"No next step / stale","")))))))))</f>
        <v/>
      </c>
      <c r="V100" s="20">
        <f>IF(A100="","",IF(COUNTIF($A$6:$A$205,A100)&gt;1,"Duplicate No-Show ID",IF(E100&gt;Dashboard!$B$3,"Session date is after as-of date",IF(AND(L100&lt;&gt;"",L100&lt;E100),"Attempt before missed session",IF(AND(R100&lt;&gt;"",R100&lt;E100),"Closed date before missed session",IF(AND(Q100&lt;&gt;"",Q100&lt;E100),"Rescheduled date before missed session",IF(AND(LEFT(O100,6)="Closed",N100&lt;&gt;""),"Closed case still has a next follow-up",IF(AND(O100="Rescheduled",Q100=""),"Rescheduled date is required","")))))))</f>
        <v/>
      </c>
    </row>
    <row r="101">
      <c r="A101" s="15" t="n"/>
      <c r="B101" s="15" t="n"/>
      <c r="C101" s="16" t="n"/>
      <c r="D101" s="15" t="n"/>
      <c r="E101" s="32" t="n"/>
      <c r="F101" s="15" t="n"/>
      <c r="G101" s="15" t="n"/>
      <c r="H101" s="15" t="n"/>
      <c r="I101" s="15" t="n"/>
      <c r="J101" s="33">
        <f>IF(E101="","",WORKDAY(E101,'Lists &amp; Settings'!$B$3))</f>
        <v/>
      </c>
      <c r="K101" s="19">
        <f>IF(A101="","",COUNTIF('Follow-Up Log'!$B$6:$B$405,A101))</f>
        <v/>
      </c>
      <c r="L101" s="33">
        <f>IF(A101="","",IF(K101=0,"",IFERROR(MINIFS('Follow-Up Log'!$C$6:$C$405,'Follow-Up Log'!$B$6:$B$405,A101),"")))</f>
        <v/>
      </c>
      <c r="M101" s="33">
        <f>IF(A101="","",IF(K101=0,"",IFERROR(MAXIFS('Follow-Up Log'!$C$6:$C$405,'Follow-Up Log'!$B$6:$B$405,A101),"")))</f>
        <v/>
      </c>
      <c r="N101" s="32" t="n"/>
      <c r="O101" s="15" t="n"/>
      <c r="P101" s="15" t="n"/>
      <c r="Q101" s="32" t="n"/>
      <c r="R101" s="32" t="n"/>
      <c r="S101" s="16" t="n"/>
      <c r="T101" s="19">
        <f>IF(E101="","",IF(LEFT(O101,6)="Closed",IF(R101="","",MAX(0,R101-E101)),MAX(0,Dashboard!$B$3-E101)))</f>
        <v/>
      </c>
      <c r="U101" s="20">
        <f>IF(A101="","",IF(OR(B101="",C101="",D101="",E101="",F101="",G101="",H101="",O101=""),"Missing required fields",IF(AND(O101="Rescheduled",Q101=""),"Rescheduled date missing",IF(AND(LEFT(O101,6)="Closed",P101=""),"Closed outcome missing",IF(AND(LEFT(O101,6)="Closed",R101=""),"Closed date missing",IF(AND(LEFT(O101,6)&lt;&gt;"Closed",K101=0,J101&lt;Dashboard!$B$3),"First follow-up overdue",IF(AND(LEFT(O101,6)&lt;&gt;"Closed",K101=0,J101=Dashboard!$B$3),"First follow-up due today",IF(AND(LEFT(O101,6)&lt;&gt;"Closed",N101&lt;&gt;"",N101&lt;Dashboard!$B$3),"Next follow-up overdue",IF(AND(LEFT(O101,6)&lt;&gt;"Closed",N101=Dashboard!$B$3),"Next follow-up due today",IF(AND(LEFT(O101,6)&lt;&gt;"Closed",K101&gt;0,N101="",M101&lt;=Dashboard!$B$3-'Lists &amp; Settings'!$B$4),"No next step / stale","")))))))))</f>
        <v/>
      </c>
      <c r="V101" s="20">
        <f>IF(A101="","",IF(COUNTIF($A$6:$A$205,A101)&gt;1,"Duplicate No-Show ID",IF(E101&gt;Dashboard!$B$3,"Session date is after as-of date",IF(AND(L101&lt;&gt;"",L101&lt;E101),"Attempt before missed session",IF(AND(R101&lt;&gt;"",R101&lt;E101),"Closed date before missed session",IF(AND(Q101&lt;&gt;"",Q101&lt;E101),"Rescheduled date before missed session",IF(AND(LEFT(O101,6)="Closed",N101&lt;&gt;""),"Closed case still has a next follow-up",IF(AND(O101="Rescheduled",Q101=""),"Rescheduled date is required","")))))))</f>
        <v/>
      </c>
    </row>
    <row r="102">
      <c r="A102" s="15" t="n"/>
      <c r="B102" s="15" t="n"/>
      <c r="C102" s="16" t="n"/>
      <c r="D102" s="15" t="n"/>
      <c r="E102" s="32" t="n"/>
      <c r="F102" s="15" t="n"/>
      <c r="G102" s="15" t="n"/>
      <c r="H102" s="15" t="n"/>
      <c r="I102" s="15" t="n"/>
      <c r="J102" s="33">
        <f>IF(E102="","",WORKDAY(E102,'Lists &amp; Settings'!$B$3))</f>
        <v/>
      </c>
      <c r="K102" s="19">
        <f>IF(A102="","",COUNTIF('Follow-Up Log'!$B$6:$B$405,A102))</f>
        <v/>
      </c>
      <c r="L102" s="33">
        <f>IF(A102="","",IF(K102=0,"",IFERROR(MINIFS('Follow-Up Log'!$C$6:$C$405,'Follow-Up Log'!$B$6:$B$405,A102),"")))</f>
        <v/>
      </c>
      <c r="M102" s="33">
        <f>IF(A102="","",IF(K102=0,"",IFERROR(MAXIFS('Follow-Up Log'!$C$6:$C$405,'Follow-Up Log'!$B$6:$B$405,A102),"")))</f>
        <v/>
      </c>
      <c r="N102" s="32" t="n"/>
      <c r="O102" s="15" t="n"/>
      <c r="P102" s="15" t="n"/>
      <c r="Q102" s="32" t="n"/>
      <c r="R102" s="32" t="n"/>
      <c r="S102" s="16" t="n"/>
      <c r="T102" s="19">
        <f>IF(E102="","",IF(LEFT(O102,6)="Closed",IF(R102="","",MAX(0,R102-E102)),MAX(0,Dashboard!$B$3-E102)))</f>
        <v/>
      </c>
      <c r="U102" s="20">
        <f>IF(A102="","",IF(OR(B102="",C102="",D102="",E102="",F102="",G102="",H102="",O102=""),"Missing required fields",IF(AND(O102="Rescheduled",Q102=""),"Rescheduled date missing",IF(AND(LEFT(O102,6)="Closed",P102=""),"Closed outcome missing",IF(AND(LEFT(O102,6)="Closed",R102=""),"Closed date missing",IF(AND(LEFT(O102,6)&lt;&gt;"Closed",K102=0,J102&lt;Dashboard!$B$3),"First follow-up overdue",IF(AND(LEFT(O102,6)&lt;&gt;"Closed",K102=0,J102=Dashboard!$B$3),"First follow-up due today",IF(AND(LEFT(O102,6)&lt;&gt;"Closed",N102&lt;&gt;"",N102&lt;Dashboard!$B$3),"Next follow-up overdue",IF(AND(LEFT(O102,6)&lt;&gt;"Closed",N102=Dashboard!$B$3),"Next follow-up due today",IF(AND(LEFT(O102,6)&lt;&gt;"Closed",K102&gt;0,N102="",M102&lt;=Dashboard!$B$3-'Lists &amp; Settings'!$B$4),"No next step / stale","")))))))))</f>
        <v/>
      </c>
      <c r="V102" s="20">
        <f>IF(A102="","",IF(COUNTIF($A$6:$A$205,A102)&gt;1,"Duplicate No-Show ID",IF(E102&gt;Dashboard!$B$3,"Session date is after as-of date",IF(AND(L102&lt;&gt;"",L102&lt;E102),"Attempt before missed session",IF(AND(R102&lt;&gt;"",R102&lt;E102),"Closed date before missed session",IF(AND(Q102&lt;&gt;"",Q102&lt;E102),"Rescheduled date before missed session",IF(AND(LEFT(O102,6)="Closed",N102&lt;&gt;""),"Closed case still has a next follow-up",IF(AND(O102="Rescheduled",Q102=""),"Rescheduled date is required","")))))))</f>
        <v/>
      </c>
    </row>
    <row r="103">
      <c r="A103" s="15" t="n"/>
      <c r="B103" s="15" t="n"/>
      <c r="C103" s="16" t="n"/>
      <c r="D103" s="15" t="n"/>
      <c r="E103" s="32" t="n"/>
      <c r="F103" s="15" t="n"/>
      <c r="G103" s="15" t="n"/>
      <c r="H103" s="15" t="n"/>
      <c r="I103" s="15" t="n"/>
      <c r="J103" s="33">
        <f>IF(E103="","",WORKDAY(E103,'Lists &amp; Settings'!$B$3))</f>
        <v/>
      </c>
      <c r="K103" s="19">
        <f>IF(A103="","",COUNTIF('Follow-Up Log'!$B$6:$B$405,A103))</f>
        <v/>
      </c>
      <c r="L103" s="33">
        <f>IF(A103="","",IF(K103=0,"",IFERROR(MINIFS('Follow-Up Log'!$C$6:$C$405,'Follow-Up Log'!$B$6:$B$405,A103),"")))</f>
        <v/>
      </c>
      <c r="M103" s="33">
        <f>IF(A103="","",IF(K103=0,"",IFERROR(MAXIFS('Follow-Up Log'!$C$6:$C$405,'Follow-Up Log'!$B$6:$B$405,A103),"")))</f>
        <v/>
      </c>
      <c r="N103" s="32" t="n"/>
      <c r="O103" s="15" t="n"/>
      <c r="P103" s="15" t="n"/>
      <c r="Q103" s="32" t="n"/>
      <c r="R103" s="32" t="n"/>
      <c r="S103" s="16" t="n"/>
      <c r="T103" s="19">
        <f>IF(E103="","",IF(LEFT(O103,6)="Closed",IF(R103="","",MAX(0,R103-E103)),MAX(0,Dashboard!$B$3-E103)))</f>
        <v/>
      </c>
      <c r="U103" s="20">
        <f>IF(A103="","",IF(OR(B103="",C103="",D103="",E103="",F103="",G103="",H103="",O103=""),"Missing required fields",IF(AND(O103="Rescheduled",Q103=""),"Rescheduled date missing",IF(AND(LEFT(O103,6)="Closed",P103=""),"Closed outcome missing",IF(AND(LEFT(O103,6)="Closed",R103=""),"Closed date missing",IF(AND(LEFT(O103,6)&lt;&gt;"Closed",K103=0,J103&lt;Dashboard!$B$3),"First follow-up overdue",IF(AND(LEFT(O103,6)&lt;&gt;"Closed",K103=0,J103=Dashboard!$B$3),"First follow-up due today",IF(AND(LEFT(O103,6)&lt;&gt;"Closed",N103&lt;&gt;"",N103&lt;Dashboard!$B$3),"Next follow-up overdue",IF(AND(LEFT(O103,6)&lt;&gt;"Closed",N103=Dashboard!$B$3),"Next follow-up due today",IF(AND(LEFT(O103,6)&lt;&gt;"Closed",K103&gt;0,N103="",M103&lt;=Dashboard!$B$3-'Lists &amp; Settings'!$B$4),"No next step / stale","")))))))))</f>
        <v/>
      </c>
      <c r="V103" s="20">
        <f>IF(A103="","",IF(COUNTIF($A$6:$A$205,A103)&gt;1,"Duplicate No-Show ID",IF(E103&gt;Dashboard!$B$3,"Session date is after as-of date",IF(AND(L103&lt;&gt;"",L103&lt;E103),"Attempt before missed session",IF(AND(R103&lt;&gt;"",R103&lt;E103),"Closed date before missed session",IF(AND(Q103&lt;&gt;"",Q103&lt;E103),"Rescheduled date before missed session",IF(AND(LEFT(O103,6)="Closed",N103&lt;&gt;""),"Closed case still has a next follow-up",IF(AND(O103="Rescheduled",Q103=""),"Rescheduled date is required","")))))))</f>
        <v/>
      </c>
    </row>
    <row r="104">
      <c r="A104" s="15" t="n"/>
      <c r="B104" s="15" t="n"/>
      <c r="C104" s="16" t="n"/>
      <c r="D104" s="15" t="n"/>
      <c r="E104" s="32" t="n"/>
      <c r="F104" s="15" t="n"/>
      <c r="G104" s="15" t="n"/>
      <c r="H104" s="15" t="n"/>
      <c r="I104" s="15" t="n"/>
      <c r="J104" s="33">
        <f>IF(E104="","",WORKDAY(E104,'Lists &amp; Settings'!$B$3))</f>
        <v/>
      </c>
      <c r="K104" s="19">
        <f>IF(A104="","",COUNTIF('Follow-Up Log'!$B$6:$B$405,A104))</f>
        <v/>
      </c>
      <c r="L104" s="33">
        <f>IF(A104="","",IF(K104=0,"",IFERROR(MINIFS('Follow-Up Log'!$C$6:$C$405,'Follow-Up Log'!$B$6:$B$405,A104),"")))</f>
        <v/>
      </c>
      <c r="M104" s="33">
        <f>IF(A104="","",IF(K104=0,"",IFERROR(MAXIFS('Follow-Up Log'!$C$6:$C$405,'Follow-Up Log'!$B$6:$B$405,A104),"")))</f>
        <v/>
      </c>
      <c r="N104" s="32" t="n"/>
      <c r="O104" s="15" t="n"/>
      <c r="P104" s="15" t="n"/>
      <c r="Q104" s="32" t="n"/>
      <c r="R104" s="32" t="n"/>
      <c r="S104" s="16" t="n"/>
      <c r="T104" s="19">
        <f>IF(E104="","",IF(LEFT(O104,6)="Closed",IF(R104="","",MAX(0,R104-E104)),MAX(0,Dashboard!$B$3-E104)))</f>
        <v/>
      </c>
      <c r="U104" s="20">
        <f>IF(A104="","",IF(OR(B104="",C104="",D104="",E104="",F104="",G104="",H104="",O104=""),"Missing required fields",IF(AND(O104="Rescheduled",Q104=""),"Rescheduled date missing",IF(AND(LEFT(O104,6)="Closed",P104=""),"Closed outcome missing",IF(AND(LEFT(O104,6)="Closed",R104=""),"Closed date missing",IF(AND(LEFT(O104,6)&lt;&gt;"Closed",K104=0,J104&lt;Dashboard!$B$3),"First follow-up overdue",IF(AND(LEFT(O104,6)&lt;&gt;"Closed",K104=0,J104=Dashboard!$B$3),"First follow-up due today",IF(AND(LEFT(O104,6)&lt;&gt;"Closed",N104&lt;&gt;"",N104&lt;Dashboard!$B$3),"Next follow-up overdue",IF(AND(LEFT(O104,6)&lt;&gt;"Closed",N104=Dashboard!$B$3),"Next follow-up due today",IF(AND(LEFT(O104,6)&lt;&gt;"Closed",K104&gt;0,N104="",M104&lt;=Dashboard!$B$3-'Lists &amp; Settings'!$B$4),"No next step / stale","")))))))))</f>
        <v/>
      </c>
      <c r="V104" s="20">
        <f>IF(A104="","",IF(COUNTIF($A$6:$A$205,A104)&gt;1,"Duplicate No-Show ID",IF(E104&gt;Dashboard!$B$3,"Session date is after as-of date",IF(AND(L104&lt;&gt;"",L104&lt;E104),"Attempt before missed session",IF(AND(R104&lt;&gt;"",R104&lt;E104),"Closed date before missed session",IF(AND(Q104&lt;&gt;"",Q104&lt;E104),"Rescheduled date before missed session",IF(AND(LEFT(O104,6)="Closed",N104&lt;&gt;""),"Closed case still has a next follow-up",IF(AND(O104="Rescheduled",Q104=""),"Rescheduled date is required","")))))))</f>
        <v/>
      </c>
    </row>
    <row r="105">
      <c r="A105" s="15" t="n"/>
      <c r="B105" s="15" t="n"/>
      <c r="C105" s="16" t="n"/>
      <c r="D105" s="15" t="n"/>
      <c r="E105" s="32" t="n"/>
      <c r="F105" s="15" t="n"/>
      <c r="G105" s="15" t="n"/>
      <c r="H105" s="15" t="n"/>
      <c r="I105" s="15" t="n"/>
      <c r="J105" s="33">
        <f>IF(E105="","",WORKDAY(E105,'Lists &amp; Settings'!$B$3))</f>
        <v/>
      </c>
      <c r="K105" s="19">
        <f>IF(A105="","",COUNTIF('Follow-Up Log'!$B$6:$B$405,A105))</f>
        <v/>
      </c>
      <c r="L105" s="33">
        <f>IF(A105="","",IF(K105=0,"",IFERROR(MINIFS('Follow-Up Log'!$C$6:$C$405,'Follow-Up Log'!$B$6:$B$405,A105),"")))</f>
        <v/>
      </c>
      <c r="M105" s="33">
        <f>IF(A105="","",IF(K105=0,"",IFERROR(MAXIFS('Follow-Up Log'!$C$6:$C$405,'Follow-Up Log'!$B$6:$B$405,A105),"")))</f>
        <v/>
      </c>
      <c r="N105" s="32" t="n"/>
      <c r="O105" s="15" t="n"/>
      <c r="P105" s="15" t="n"/>
      <c r="Q105" s="32" t="n"/>
      <c r="R105" s="32" t="n"/>
      <c r="S105" s="16" t="n"/>
      <c r="T105" s="19">
        <f>IF(E105="","",IF(LEFT(O105,6)="Closed",IF(R105="","",MAX(0,R105-E105)),MAX(0,Dashboard!$B$3-E105)))</f>
        <v/>
      </c>
      <c r="U105" s="20">
        <f>IF(A105="","",IF(OR(B105="",C105="",D105="",E105="",F105="",G105="",H105="",O105=""),"Missing required fields",IF(AND(O105="Rescheduled",Q105=""),"Rescheduled date missing",IF(AND(LEFT(O105,6)="Closed",P105=""),"Closed outcome missing",IF(AND(LEFT(O105,6)="Closed",R105=""),"Closed date missing",IF(AND(LEFT(O105,6)&lt;&gt;"Closed",K105=0,J105&lt;Dashboard!$B$3),"First follow-up overdue",IF(AND(LEFT(O105,6)&lt;&gt;"Closed",K105=0,J105=Dashboard!$B$3),"First follow-up due today",IF(AND(LEFT(O105,6)&lt;&gt;"Closed",N105&lt;&gt;"",N105&lt;Dashboard!$B$3),"Next follow-up overdue",IF(AND(LEFT(O105,6)&lt;&gt;"Closed",N105=Dashboard!$B$3),"Next follow-up due today",IF(AND(LEFT(O105,6)&lt;&gt;"Closed",K105&gt;0,N105="",M105&lt;=Dashboard!$B$3-'Lists &amp; Settings'!$B$4),"No next step / stale","")))))))))</f>
        <v/>
      </c>
      <c r="V105" s="20">
        <f>IF(A105="","",IF(COUNTIF($A$6:$A$205,A105)&gt;1,"Duplicate No-Show ID",IF(E105&gt;Dashboard!$B$3,"Session date is after as-of date",IF(AND(L105&lt;&gt;"",L105&lt;E105),"Attempt before missed session",IF(AND(R105&lt;&gt;"",R105&lt;E105),"Closed date before missed session",IF(AND(Q105&lt;&gt;"",Q105&lt;E105),"Rescheduled date before missed session",IF(AND(LEFT(O105,6)="Closed",N105&lt;&gt;""),"Closed case still has a next follow-up",IF(AND(O105="Rescheduled",Q105=""),"Rescheduled date is required","")))))))</f>
        <v/>
      </c>
    </row>
    <row r="106">
      <c r="A106" s="15" t="n"/>
      <c r="B106" s="15" t="n"/>
      <c r="C106" s="16" t="n"/>
      <c r="D106" s="15" t="n"/>
      <c r="E106" s="32" t="n"/>
      <c r="F106" s="15" t="n"/>
      <c r="G106" s="15" t="n"/>
      <c r="H106" s="15" t="n"/>
      <c r="I106" s="15" t="n"/>
      <c r="J106" s="33">
        <f>IF(E106="","",WORKDAY(E106,'Lists &amp; Settings'!$B$3))</f>
        <v/>
      </c>
      <c r="K106" s="19">
        <f>IF(A106="","",COUNTIF('Follow-Up Log'!$B$6:$B$405,A106))</f>
        <v/>
      </c>
      <c r="L106" s="33">
        <f>IF(A106="","",IF(K106=0,"",IFERROR(MINIFS('Follow-Up Log'!$C$6:$C$405,'Follow-Up Log'!$B$6:$B$405,A106),"")))</f>
        <v/>
      </c>
      <c r="M106" s="33">
        <f>IF(A106="","",IF(K106=0,"",IFERROR(MAXIFS('Follow-Up Log'!$C$6:$C$405,'Follow-Up Log'!$B$6:$B$405,A106),"")))</f>
        <v/>
      </c>
      <c r="N106" s="32" t="n"/>
      <c r="O106" s="15" t="n"/>
      <c r="P106" s="15" t="n"/>
      <c r="Q106" s="32" t="n"/>
      <c r="R106" s="32" t="n"/>
      <c r="S106" s="16" t="n"/>
      <c r="T106" s="19">
        <f>IF(E106="","",IF(LEFT(O106,6)="Closed",IF(R106="","",MAX(0,R106-E106)),MAX(0,Dashboard!$B$3-E106)))</f>
        <v/>
      </c>
      <c r="U106" s="20">
        <f>IF(A106="","",IF(OR(B106="",C106="",D106="",E106="",F106="",G106="",H106="",O106=""),"Missing required fields",IF(AND(O106="Rescheduled",Q106=""),"Rescheduled date missing",IF(AND(LEFT(O106,6)="Closed",P106=""),"Closed outcome missing",IF(AND(LEFT(O106,6)="Closed",R106=""),"Closed date missing",IF(AND(LEFT(O106,6)&lt;&gt;"Closed",K106=0,J106&lt;Dashboard!$B$3),"First follow-up overdue",IF(AND(LEFT(O106,6)&lt;&gt;"Closed",K106=0,J106=Dashboard!$B$3),"First follow-up due today",IF(AND(LEFT(O106,6)&lt;&gt;"Closed",N106&lt;&gt;"",N106&lt;Dashboard!$B$3),"Next follow-up overdue",IF(AND(LEFT(O106,6)&lt;&gt;"Closed",N106=Dashboard!$B$3),"Next follow-up due today",IF(AND(LEFT(O106,6)&lt;&gt;"Closed",K106&gt;0,N106="",M106&lt;=Dashboard!$B$3-'Lists &amp; Settings'!$B$4),"No next step / stale","")))))))))</f>
        <v/>
      </c>
      <c r="V106" s="20">
        <f>IF(A106="","",IF(COUNTIF($A$6:$A$205,A106)&gt;1,"Duplicate No-Show ID",IF(E106&gt;Dashboard!$B$3,"Session date is after as-of date",IF(AND(L106&lt;&gt;"",L106&lt;E106),"Attempt before missed session",IF(AND(R106&lt;&gt;"",R106&lt;E106),"Closed date before missed session",IF(AND(Q106&lt;&gt;"",Q106&lt;E106),"Rescheduled date before missed session",IF(AND(LEFT(O106,6)="Closed",N106&lt;&gt;""),"Closed case still has a next follow-up",IF(AND(O106="Rescheduled",Q106=""),"Rescheduled date is required","")))))))</f>
        <v/>
      </c>
    </row>
    <row r="107">
      <c r="A107" s="15" t="n"/>
      <c r="B107" s="15" t="n"/>
      <c r="C107" s="16" t="n"/>
      <c r="D107" s="15" t="n"/>
      <c r="E107" s="32" t="n"/>
      <c r="F107" s="15" t="n"/>
      <c r="G107" s="15" t="n"/>
      <c r="H107" s="15" t="n"/>
      <c r="I107" s="15" t="n"/>
      <c r="J107" s="33">
        <f>IF(E107="","",WORKDAY(E107,'Lists &amp; Settings'!$B$3))</f>
        <v/>
      </c>
      <c r="K107" s="19">
        <f>IF(A107="","",COUNTIF('Follow-Up Log'!$B$6:$B$405,A107))</f>
        <v/>
      </c>
      <c r="L107" s="33">
        <f>IF(A107="","",IF(K107=0,"",IFERROR(MINIFS('Follow-Up Log'!$C$6:$C$405,'Follow-Up Log'!$B$6:$B$405,A107),"")))</f>
        <v/>
      </c>
      <c r="M107" s="33">
        <f>IF(A107="","",IF(K107=0,"",IFERROR(MAXIFS('Follow-Up Log'!$C$6:$C$405,'Follow-Up Log'!$B$6:$B$405,A107),"")))</f>
        <v/>
      </c>
      <c r="N107" s="32" t="n"/>
      <c r="O107" s="15" t="n"/>
      <c r="P107" s="15" t="n"/>
      <c r="Q107" s="32" t="n"/>
      <c r="R107" s="32" t="n"/>
      <c r="S107" s="16" t="n"/>
      <c r="T107" s="19">
        <f>IF(E107="","",IF(LEFT(O107,6)="Closed",IF(R107="","",MAX(0,R107-E107)),MAX(0,Dashboard!$B$3-E107)))</f>
        <v/>
      </c>
      <c r="U107" s="20">
        <f>IF(A107="","",IF(OR(B107="",C107="",D107="",E107="",F107="",G107="",H107="",O107=""),"Missing required fields",IF(AND(O107="Rescheduled",Q107=""),"Rescheduled date missing",IF(AND(LEFT(O107,6)="Closed",P107=""),"Closed outcome missing",IF(AND(LEFT(O107,6)="Closed",R107=""),"Closed date missing",IF(AND(LEFT(O107,6)&lt;&gt;"Closed",K107=0,J107&lt;Dashboard!$B$3),"First follow-up overdue",IF(AND(LEFT(O107,6)&lt;&gt;"Closed",K107=0,J107=Dashboard!$B$3),"First follow-up due today",IF(AND(LEFT(O107,6)&lt;&gt;"Closed",N107&lt;&gt;"",N107&lt;Dashboard!$B$3),"Next follow-up overdue",IF(AND(LEFT(O107,6)&lt;&gt;"Closed",N107=Dashboard!$B$3),"Next follow-up due today",IF(AND(LEFT(O107,6)&lt;&gt;"Closed",K107&gt;0,N107="",M107&lt;=Dashboard!$B$3-'Lists &amp; Settings'!$B$4),"No next step / stale","")))))))))</f>
        <v/>
      </c>
      <c r="V107" s="20">
        <f>IF(A107="","",IF(COUNTIF($A$6:$A$205,A107)&gt;1,"Duplicate No-Show ID",IF(E107&gt;Dashboard!$B$3,"Session date is after as-of date",IF(AND(L107&lt;&gt;"",L107&lt;E107),"Attempt before missed session",IF(AND(R107&lt;&gt;"",R107&lt;E107),"Closed date before missed session",IF(AND(Q107&lt;&gt;"",Q107&lt;E107),"Rescheduled date before missed session",IF(AND(LEFT(O107,6)="Closed",N107&lt;&gt;""),"Closed case still has a next follow-up",IF(AND(O107="Rescheduled",Q107=""),"Rescheduled date is required","")))))))</f>
        <v/>
      </c>
    </row>
    <row r="108">
      <c r="A108" s="15" t="n"/>
      <c r="B108" s="15" t="n"/>
      <c r="C108" s="16" t="n"/>
      <c r="D108" s="15" t="n"/>
      <c r="E108" s="32" t="n"/>
      <c r="F108" s="15" t="n"/>
      <c r="G108" s="15" t="n"/>
      <c r="H108" s="15" t="n"/>
      <c r="I108" s="15" t="n"/>
      <c r="J108" s="33">
        <f>IF(E108="","",WORKDAY(E108,'Lists &amp; Settings'!$B$3))</f>
        <v/>
      </c>
      <c r="K108" s="19">
        <f>IF(A108="","",COUNTIF('Follow-Up Log'!$B$6:$B$405,A108))</f>
        <v/>
      </c>
      <c r="L108" s="33">
        <f>IF(A108="","",IF(K108=0,"",IFERROR(MINIFS('Follow-Up Log'!$C$6:$C$405,'Follow-Up Log'!$B$6:$B$405,A108),"")))</f>
        <v/>
      </c>
      <c r="M108" s="33">
        <f>IF(A108="","",IF(K108=0,"",IFERROR(MAXIFS('Follow-Up Log'!$C$6:$C$405,'Follow-Up Log'!$B$6:$B$405,A108),"")))</f>
        <v/>
      </c>
      <c r="N108" s="32" t="n"/>
      <c r="O108" s="15" t="n"/>
      <c r="P108" s="15" t="n"/>
      <c r="Q108" s="32" t="n"/>
      <c r="R108" s="32" t="n"/>
      <c r="S108" s="16" t="n"/>
      <c r="T108" s="19">
        <f>IF(E108="","",IF(LEFT(O108,6)="Closed",IF(R108="","",MAX(0,R108-E108)),MAX(0,Dashboard!$B$3-E108)))</f>
        <v/>
      </c>
      <c r="U108" s="20">
        <f>IF(A108="","",IF(OR(B108="",C108="",D108="",E108="",F108="",G108="",H108="",O108=""),"Missing required fields",IF(AND(O108="Rescheduled",Q108=""),"Rescheduled date missing",IF(AND(LEFT(O108,6)="Closed",P108=""),"Closed outcome missing",IF(AND(LEFT(O108,6)="Closed",R108=""),"Closed date missing",IF(AND(LEFT(O108,6)&lt;&gt;"Closed",K108=0,J108&lt;Dashboard!$B$3),"First follow-up overdue",IF(AND(LEFT(O108,6)&lt;&gt;"Closed",K108=0,J108=Dashboard!$B$3),"First follow-up due today",IF(AND(LEFT(O108,6)&lt;&gt;"Closed",N108&lt;&gt;"",N108&lt;Dashboard!$B$3),"Next follow-up overdue",IF(AND(LEFT(O108,6)&lt;&gt;"Closed",N108=Dashboard!$B$3),"Next follow-up due today",IF(AND(LEFT(O108,6)&lt;&gt;"Closed",K108&gt;0,N108="",M108&lt;=Dashboard!$B$3-'Lists &amp; Settings'!$B$4),"No next step / stale","")))))))))</f>
        <v/>
      </c>
      <c r="V108" s="20">
        <f>IF(A108="","",IF(COUNTIF($A$6:$A$205,A108)&gt;1,"Duplicate No-Show ID",IF(E108&gt;Dashboard!$B$3,"Session date is after as-of date",IF(AND(L108&lt;&gt;"",L108&lt;E108),"Attempt before missed session",IF(AND(R108&lt;&gt;"",R108&lt;E108),"Closed date before missed session",IF(AND(Q108&lt;&gt;"",Q108&lt;E108),"Rescheduled date before missed session",IF(AND(LEFT(O108,6)="Closed",N108&lt;&gt;""),"Closed case still has a next follow-up",IF(AND(O108="Rescheduled",Q108=""),"Rescheduled date is required","")))))))</f>
        <v/>
      </c>
    </row>
    <row r="109">
      <c r="A109" s="15" t="n"/>
      <c r="B109" s="15" t="n"/>
      <c r="C109" s="16" t="n"/>
      <c r="D109" s="15" t="n"/>
      <c r="E109" s="32" t="n"/>
      <c r="F109" s="15" t="n"/>
      <c r="G109" s="15" t="n"/>
      <c r="H109" s="15" t="n"/>
      <c r="I109" s="15" t="n"/>
      <c r="J109" s="33">
        <f>IF(E109="","",WORKDAY(E109,'Lists &amp; Settings'!$B$3))</f>
        <v/>
      </c>
      <c r="K109" s="19">
        <f>IF(A109="","",COUNTIF('Follow-Up Log'!$B$6:$B$405,A109))</f>
        <v/>
      </c>
      <c r="L109" s="33">
        <f>IF(A109="","",IF(K109=0,"",IFERROR(MINIFS('Follow-Up Log'!$C$6:$C$405,'Follow-Up Log'!$B$6:$B$405,A109),"")))</f>
        <v/>
      </c>
      <c r="M109" s="33">
        <f>IF(A109="","",IF(K109=0,"",IFERROR(MAXIFS('Follow-Up Log'!$C$6:$C$405,'Follow-Up Log'!$B$6:$B$405,A109),"")))</f>
        <v/>
      </c>
      <c r="N109" s="32" t="n"/>
      <c r="O109" s="15" t="n"/>
      <c r="P109" s="15" t="n"/>
      <c r="Q109" s="32" t="n"/>
      <c r="R109" s="32" t="n"/>
      <c r="S109" s="16" t="n"/>
      <c r="T109" s="19">
        <f>IF(E109="","",IF(LEFT(O109,6)="Closed",IF(R109="","",MAX(0,R109-E109)),MAX(0,Dashboard!$B$3-E109)))</f>
        <v/>
      </c>
      <c r="U109" s="20">
        <f>IF(A109="","",IF(OR(B109="",C109="",D109="",E109="",F109="",G109="",H109="",O109=""),"Missing required fields",IF(AND(O109="Rescheduled",Q109=""),"Rescheduled date missing",IF(AND(LEFT(O109,6)="Closed",P109=""),"Closed outcome missing",IF(AND(LEFT(O109,6)="Closed",R109=""),"Closed date missing",IF(AND(LEFT(O109,6)&lt;&gt;"Closed",K109=0,J109&lt;Dashboard!$B$3),"First follow-up overdue",IF(AND(LEFT(O109,6)&lt;&gt;"Closed",K109=0,J109=Dashboard!$B$3),"First follow-up due today",IF(AND(LEFT(O109,6)&lt;&gt;"Closed",N109&lt;&gt;"",N109&lt;Dashboard!$B$3),"Next follow-up overdue",IF(AND(LEFT(O109,6)&lt;&gt;"Closed",N109=Dashboard!$B$3),"Next follow-up due today",IF(AND(LEFT(O109,6)&lt;&gt;"Closed",K109&gt;0,N109="",M109&lt;=Dashboard!$B$3-'Lists &amp; Settings'!$B$4),"No next step / stale","")))))))))</f>
        <v/>
      </c>
      <c r="V109" s="20">
        <f>IF(A109="","",IF(COUNTIF($A$6:$A$205,A109)&gt;1,"Duplicate No-Show ID",IF(E109&gt;Dashboard!$B$3,"Session date is after as-of date",IF(AND(L109&lt;&gt;"",L109&lt;E109),"Attempt before missed session",IF(AND(R109&lt;&gt;"",R109&lt;E109),"Closed date before missed session",IF(AND(Q109&lt;&gt;"",Q109&lt;E109),"Rescheduled date before missed session",IF(AND(LEFT(O109,6)="Closed",N109&lt;&gt;""),"Closed case still has a next follow-up",IF(AND(O109="Rescheduled",Q109=""),"Rescheduled date is required","")))))))</f>
        <v/>
      </c>
    </row>
    <row r="110">
      <c r="A110" s="15" t="n"/>
      <c r="B110" s="15" t="n"/>
      <c r="C110" s="16" t="n"/>
      <c r="D110" s="15" t="n"/>
      <c r="E110" s="32" t="n"/>
      <c r="F110" s="15" t="n"/>
      <c r="G110" s="15" t="n"/>
      <c r="H110" s="15" t="n"/>
      <c r="I110" s="15" t="n"/>
      <c r="J110" s="33">
        <f>IF(E110="","",WORKDAY(E110,'Lists &amp; Settings'!$B$3))</f>
        <v/>
      </c>
      <c r="K110" s="19">
        <f>IF(A110="","",COUNTIF('Follow-Up Log'!$B$6:$B$405,A110))</f>
        <v/>
      </c>
      <c r="L110" s="33">
        <f>IF(A110="","",IF(K110=0,"",IFERROR(MINIFS('Follow-Up Log'!$C$6:$C$405,'Follow-Up Log'!$B$6:$B$405,A110),"")))</f>
        <v/>
      </c>
      <c r="M110" s="33">
        <f>IF(A110="","",IF(K110=0,"",IFERROR(MAXIFS('Follow-Up Log'!$C$6:$C$405,'Follow-Up Log'!$B$6:$B$405,A110),"")))</f>
        <v/>
      </c>
      <c r="N110" s="32" t="n"/>
      <c r="O110" s="15" t="n"/>
      <c r="P110" s="15" t="n"/>
      <c r="Q110" s="32" t="n"/>
      <c r="R110" s="32" t="n"/>
      <c r="S110" s="16" t="n"/>
      <c r="T110" s="19">
        <f>IF(E110="","",IF(LEFT(O110,6)="Closed",IF(R110="","",MAX(0,R110-E110)),MAX(0,Dashboard!$B$3-E110)))</f>
        <v/>
      </c>
      <c r="U110" s="20">
        <f>IF(A110="","",IF(OR(B110="",C110="",D110="",E110="",F110="",G110="",H110="",O110=""),"Missing required fields",IF(AND(O110="Rescheduled",Q110=""),"Rescheduled date missing",IF(AND(LEFT(O110,6)="Closed",P110=""),"Closed outcome missing",IF(AND(LEFT(O110,6)="Closed",R110=""),"Closed date missing",IF(AND(LEFT(O110,6)&lt;&gt;"Closed",K110=0,J110&lt;Dashboard!$B$3),"First follow-up overdue",IF(AND(LEFT(O110,6)&lt;&gt;"Closed",K110=0,J110=Dashboard!$B$3),"First follow-up due today",IF(AND(LEFT(O110,6)&lt;&gt;"Closed",N110&lt;&gt;"",N110&lt;Dashboard!$B$3),"Next follow-up overdue",IF(AND(LEFT(O110,6)&lt;&gt;"Closed",N110=Dashboard!$B$3),"Next follow-up due today",IF(AND(LEFT(O110,6)&lt;&gt;"Closed",K110&gt;0,N110="",M110&lt;=Dashboard!$B$3-'Lists &amp; Settings'!$B$4),"No next step / stale","")))))))))</f>
        <v/>
      </c>
      <c r="V110" s="20">
        <f>IF(A110="","",IF(COUNTIF($A$6:$A$205,A110)&gt;1,"Duplicate No-Show ID",IF(E110&gt;Dashboard!$B$3,"Session date is after as-of date",IF(AND(L110&lt;&gt;"",L110&lt;E110),"Attempt before missed session",IF(AND(R110&lt;&gt;"",R110&lt;E110),"Closed date before missed session",IF(AND(Q110&lt;&gt;"",Q110&lt;E110),"Rescheduled date before missed session",IF(AND(LEFT(O110,6)="Closed",N110&lt;&gt;""),"Closed case still has a next follow-up",IF(AND(O110="Rescheduled",Q110=""),"Rescheduled date is required","")))))))</f>
        <v/>
      </c>
    </row>
    <row r="111">
      <c r="A111" s="15" t="n"/>
      <c r="B111" s="15" t="n"/>
      <c r="C111" s="16" t="n"/>
      <c r="D111" s="15" t="n"/>
      <c r="E111" s="32" t="n"/>
      <c r="F111" s="15" t="n"/>
      <c r="G111" s="15" t="n"/>
      <c r="H111" s="15" t="n"/>
      <c r="I111" s="15" t="n"/>
      <c r="J111" s="33">
        <f>IF(E111="","",WORKDAY(E111,'Lists &amp; Settings'!$B$3))</f>
        <v/>
      </c>
      <c r="K111" s="19">
        <f>IF(A111="","",COUNTIF('Follow-Up Log'!$B$6:$B$405,A111))</f>
        <v/>
      </c>
      <c r="L111" s="33">
        <f>IF(A111="","",IF(K111=0,"",IFERROR(MINIFS('Follow-Up Log'!$C$6:$C$405,'Follow-Up Log'!$B$6:$B$405,A111),"")))</f>
        <v/>
      </c>
      <c r="M111" s="33">
        <f>IF(A111="","",IF(K111=0,"",IFERROR(MAXIFS('Follow-Up Log'!$C$6:$C$405,'Follow-Up Log'!$B$6:$B$405,A111),"")))</f>
        <v/>
      </c>
      <c r="N111" s="32" t="n"/>
      <c r="O111" s="15" t="n"/>
      <c r="P111" s="15" t="n"/>
      <c r="Q111" s="32" t="n"/>
      <c r="R111" s="32" t="n"/>
      <c r="S111" s="16" t="n"/>
      <c r="T111" s="19">
        <f>IF(E111="","",IF(LEFT(O111,6)="Closed",IF(R111="","",MAX(0,R111-E111)),MAX(0,Dashboard!$B$3-E111)))</f>
        <v/>
      </c>
      <c r="U111" s="20">
        <f>IF(A111="","",IF(OR(B111="",C111="",D111="",E111="",F111="",G111="",H111="",O111=""),"Missing required fields",IF(AND(O111="Rescheduled",Q111=""),"Rescheduled date missing",IF(AND(LEFT(O111,6)="Closed",P111=""),"Closed outcome missing",IF(AND(LEFT(O111,6)="Closed",R111=""),"Closed date missing",IF(AND(LEFT(O111,6)&lt;&gt;"Closed",K111=0,J111&lt;Dashboard!$B$3),"First follow-up overdue",IF(AND(LEFT(O111,6)&lt;&gt;"Closed",K111=0,J111=Dashboard!$B$3),"First follow-up due today",IF(AND(LEFT(O111,6)&lt;&gt;"Closed",N111&lt;&gt;"",N111&lt;Dashboard!$B$3),"Next follow-up overdue",IF(AND(LEFT(O111,6)&lt;&gt;"Closed",N111=Dashboard!$B$3),"Next follow-up due today",IF(AND(LEFT(O111,6)&lt;&gt;"Closed",K111&gt;0,N111="",M111&lt;=Dashboard!$B$3-'Lists &amp; Settings'!$B$4),"No next step / stale","")))))))))</f>
        <v/>
      </c>
      <c r="V111" s="20">
        <f>IF(A111="","",IF(COUNTIF($A$6:$A$205,A111)&gt;1,"Duplicate No-Show ID",IF(E111&gt;Dashboard!$B$3,"Session date is after as-of date",IF(AND(L111&lt;&gt;"",L111&lt;E111),"Attempt before missed session",IF(AND(R111&lt;&gt;"",R111&lt;E111),"Closed date before missed session",IF(AND(Q111&lt;&gt;"",Q111&lt;E111),"Rescheduled date before missed session",IF(AND(LEFT(O111,6)="Closed",N111&lt;&gt;""),"Closed case still has a next follow-up",IF(AND(O111="Rescheduled",Q111=""),"Rescheduled date is required","")))))))</f>
        <v/>
      </c>
    </row>
    <row r="112">
      <c r="A112" s="15" t="n"/>
      <c r="B112" s="15" t="n"/>
      <c r="C112" s="16" t="n"/>
      <c r="D112" s="15" t="n"/>
      <c r="E112" s="32" t="n"/>
      <c r="F112" s="15" t="n"/>
      <c r="G112" s="15" t="n"/>
      <c r="H112" s="15" t="n"/>
      <c r="I112" s="15" t="n"/>
      <c r="J112" s="33">
        <f>IF(E112="","",WORKDAY(E112,'Lists &amp; Settings'!$B$3))</f>
        <v/>
      </c>
      <c r="K112" s="19">
        <f>IF(A112="","",COUNTIF('Follow-Up Log'!$B$6:$B$405,A112))</f>
        <v/>
      </c>
      <c r="L112" s="33">
        <f>IF(A112="","",IF(K112=0,"",IFERROR(MINIFS('Follow-Up Log'!$C$6:$C$405,'Follow-Up Log'!$B$6:$B$405,A112),"")))</f>
        <v/>
      </c>
      <c r="M112" s="33">
        <f>IF(A112="","",IF(K112=0,"",IFERROR(MAXIFS('Follow-Up Log'!$C$6:$C$405,'Follow-Up Log'!$B$6:$B$405,A112),"")))</f>
        <v/>
      </c>
      <c r="N112" s="32" t="n"/>
      <c r="O112" s="15" t="n"/>
      <c r="P112" s="15" t="n"/>
      <c r="Q112" s="32" t="n"/>
      <c r="R112" s="32" t="n"/>
      <c r="S112" s="16" t="n"/>
      <c r="T112" s="19">
        <f>IF(E112="","",IF(LEFT(O112,6)="Closed",IF(R112="","",MAX(0,R112-E112)),MAX(0,Dashboard!$B$3-E112)))</f>
        <v/>
      </c>
      <c r="U112" s="20">
        <f>IF(A112="","",IF(OR(B112="",C112="",D112="",E112="",F112="",G112="",H112="",O112=""),"Missing required fields",IF(AND(O112="Rescheduled",Q112=""),"Rescheduled date missing",IF(AND(LEFT(O112,6)="Closed",P112=""),"Closed outcome missing",IF(AND(LEFT(O112,6)="Closed",R112=""),"Closed date missing",IF(AND(LEFT(O112,6)&lt;&gt;"Closed",K112=0,J112&lt;Dashboard!$B$3),"First follow-up overdue",IF(AND(LEFT(O112,6)&lt;&gt;"Closed",K112=0,J112=Dashboard!$B$3),"First follow-up due today",IF(AND(LEFT(O112,6)&lt;&gt;"Closed",N112&lt;&gt;"",N112&lt;Dashboard!$B$3),"Next follow-up overdue",IF(AND(LEFT(O112,6)&lt;&gt;"Closed",N112=Dashboard!$B$3),"Next follow-up due today",IF(AND(LEFT(O112,6)&lt;&gt;"Closed",K112&gt;0,N112="",M112&lt;=Dashboard!$B$3-'Lists &amp; Settings'!$B$4),"No next step / stale","")))))))))</f>
        <v/>
      </c>
      <c r="V112" s="20">
        <f>IF(A112="","",IF(COUNTIF($A$6:$A$205,A112)&gt;1,"Duplicate No-Show ID",IF(E112&gt;Dashboard!$B$3,"Session date is after as-of date",IF(AND(L112&lt;&gt;"",L112&lt;E112),"Attempt before missed session",IF(AND(R112&lt;&gt;"",R112&lt;E112),"Closed date before missed session",IF(AND(Q112&lt;&gt;"",Q112&lt;E112),"Rescheduled date before missed session",IF(AND(LEFT(O112,6)="Closed",N112&lt;&gt;""),"Closed case still has a next follow-up",IF(AND(O112="Rescheduled",Q112=""),"Rescheduled date is required","")))))))</f>
        <v/>
      </c>
    </row>
    <row r="113">
      <c r="A113" s="15" t="n"/>
      <c r="B113" s="15" t="n"/>
      <c r="C113" s="16" t="n"/>
      <c r="D113" s="15" t="n"/>
      <c r="E113" s="32" t="n"/>
      <c r="F113" s="15" t="n"/>
      <c r="G113" s="15" t="n"/>
      <c r="H113" s="15" t="n"/>
      <c r="I113" s="15" t="n"/>
      <c r="J113" s="33">
        <f>IF(E113="","",WORKDAY(E113,'Lists &amp; Settings'!$B$3))</f>
        <v/>
      </c>
      <c r="K113" s="19">
        <f>IF(A113="","",COUNTIF('Follow-Up Log'!$B$6:$B$405,A113))</f>
        <v/>
      </c>
      <c r="L113" s="33">
        <f>IF(A113="","",IF(K113=0,"",IFERROR(MINIFS('Follow-Up Log'!$C$6:$C$405,'Follow-Up Log'!$B$6:$B$405,A113),"")))</f>
        <v/>
      </c>
      <c r="M113" s="33">
        <f>IF(A113="","",IF(K113=0,"",IFERROR(MAXIFS('Follow-Up Log'!$C$6:$C$405,'Follow-Up Log'!$B$6:$B$405,A113),"")))</f>
        <v/>
      </c>
      <c r="N113" s="32" t="n"/>
      <c r="O113" s="15" t="n"/>
      <c r="P113" s="15" t="n"/>
      <c r="Q113" s="32" t="n"/>
      <c r="R113" s="32" t="n"/>
      <c r="S113" s="16" t="n"/>
      <c r="T113" s="19">
        <f>IF(E113="","",IF(LEFT(O113,6)="Closed",IF(R113="","",MAX(0,R113-E113)),MAX(0,Dashboard!$B$3-E113)))</f>
        <v/>
      </c>
      <c r="U113" s="20">
        <f>IF(A113="","",IF(OR(B113="",C113="",D113="",E113="",F113="",G113="",H113="",O113=""),"Missing required fields",IF(AND(O113="Rescheduled",Q113=""),"Rescheduled date missing",IF(AND(LEFT(O113,6)="Closed",P113=""),"Closed outcome missing",IF(AND(LEFT(O113,6)="Closed",R113=""),"Closed date missing",IF(AND(LEFT(O113,6)&lt;&gt;"Closed",K113=0,J113&lt;Dashboard!$B$3),"First follow-up overdue",IF(AND(LEFT(O113,6)&lt;&gt;"Closed",K113=0,J113=Dashboard!$B$3),"First follow-up due today",IF(AND(LEFT(O113,6)&lt;&gt;"Closed",N113&lt;&gt;"",N113&lt;Dashboard!$B$3),"Next follow-up overdue",IF(AND(LEFT(O113,6)&lt;&gt;"Closed",N113=Dashboard!$B$3),"Next follow-up due today",IF(AND(LEFT(O113,6)&lt;&gt;"Closed",K113&gt;0,N113="",M113&lt;=Dashboard!$B$3-'Lists &amp; Settings'!$B$4),"No next step / stale","")))))))))</f>
        <v/>
      </c>
      <c r="V113" s="20">
        <f>IF(A113="","",IF(COUNTIF($A$6:$A$205,A113)&gt;1,"Duplicate No-Show ID",IF(E113&gt;Dashboard!$B$3,"Session date is after as-of date",IF(AND(L113&lt;&gt;"",L113&lt;E113),"Attempt before missed session",IF(AND(R113&lt;&gt;"",R113&lt;E113),"Closed date before missed session",IF(AND(Q113&lt;&gt;"",Q113&lt;E113),"Rescheduled date before missed session",IF(AND(LEFT(O113,6)="Closed",N113&lt;&gt;""),"Closed case still has a next follow-up",IF(AND(O113="Rescheduled",Q113=""),"Rescheduled date is required","")))))))</f>
        <v/>
      </c>
    </row>
    <row r="114">
      <c r="A114" s="15" t="n"/>
      <c r="B114" s="15" t="n"/>
      <c r="C114" s="16" t="n"/>
      <c r="D114" s="15" t="n"/>
      <c r="E114" s="32" t="n"/>
      <c r="F114" s="15" t="n"/>
      <c r="G114" s="15" t="n"/>
      <c r="H114" s="15" t="n"/>
      <c r="I114" s="15" t="n"/>
      <c r="J114" s="33">
        <f>IF(E114="","",WORKDAY(E114,'Lists &amp; Settings'!$B$3))</f>
        <v/>
      </c>
      <c r="K114" s="19">
        <f>IF(A114="","",COUNTIF('Follow-Up Log'!$B$6:$B$405,A114))</f>
        <v/>
      </c>
      <c r="L114" s="33">
        <f>IF(A114="","",IF(K114=0,"",IFERROR(MINIFS('Follow-Up Log'!$C$6:$C$405,'Follow-Up Log'!$B$6:$B$405,A114),"")))</f>
        <v/>
      </c>
      <c r="M114" s="33">
        <f>IF(A114="","",IF(K114=0,"",IFERROR(MAXIFS('Follow-Up Log'!$C$6:$C$405,'Follow-Up Log'!$B$6:$B$405,A114),"")))</f>
        <v/>
      </c>
      <c r="N114" s="32" t="n"/>
      <c r="O114" s="15" t="n"/>
      <c r="P114" s="15" t="n"/>
      <c r="Q114" s="32" t="n"/>
      <c r="R114" s="32" t="n"/>
      <c r="S114" s="16" t="n"/>
      <c r="T114" s="19">
        <f>IF(E114="","",IF(LEFT(O114,6)="Closed",IF(R114="","",MAX(0,R114-E114)),MAX(0,Dashboard!$B$3-E114)))</f>
        <v/>
      </c>
      <c r="U114" s="20">
        <f>IF(A114="","",IF(OR(B114="",C114="",D114="",E114="",F114="",G114="",H114="",O114=""),"Missing required fields",IF(AND(O114="Rescheduled",Q114=""),"Rescheduled date missing",IF(AND(LEFT(O114,6)="Closed",P114=""),"Closed outcome missing",IF(AND(LEFT(O114,6)="Closed",R114=""),"Closed date missing",IF(AND(LEFT(O114,6)&lt;&gt;"Closed",K114=0,J114&lt;Dashboard!$B$3),"First follow-up overdue",IF(AND(LEFT(O114,6)&lt;&gt;"Closed",K114=0,J114=Dashboard!$B$3),"First follow-up due today",IF(AND(LEFT(O114,6)&lt;&gt;"Closed",N114&lt;&gt;"",N114&lt;Dashboard!$B$3),"Next follow-up overdue",IF(AND(LEFT(O114,6)&lt;&gt;"Closed",N114=Dashboard!$B$3),"Next follow-up due today",IF(AND(LEFT(O114,6)&lt;&gt;"Closed",K114&gt;0,N114="",M114&lt;=Dashboard!$B$3-'Lists &amp; Settings'!$B$4),"No next step / stale","")))))))))</f>
        <v/>
      </c>
      <c r="V114" s="20">
        <f>IF(A114="","",IF(COUNTIF($A$6:$A$205,A114)&gt;1,"Duplicate No-Show ID",IF(E114&gt;Dashboard!$B$3,"Session date is after as-of date",IF(AND(L114&lt;&gt;"",L114&lt;E114),"Attempt before missed session",IF(AND(R114&lt;&gt;"",R114&lt;E114),"Closed date before missed session",IF(AND(Q114&lt;&gt;"",Q114&lt;E114),"Rescheduled date before missed session",IF(AND(LEFT(O114,6)="Closed",N114&lt;&gt;""),"Closed case still has a next follow-up",IF(AND(O114="Rescheduled",Q114=""),"Rescheduled date is required","")))))))</f>
        <v/>
      </c>
    </row>
    <row r="115">
      <c r="A115" s="15" t="n"/>
      <c r="B115" s="15" t="n"/>
      <c r="C115" s="16" t="n"/>
      <c r="D115" s="15" t="n"/>
      <c r="E115" s="32" t="n"/>
      <c r="F115" s="15" t="n"/>
      <c r="G115" s="15" t="n"/>
      <c r="H115" s="15" t="n"/>
      <c r="I115" s="15" t="n"/>
      <c r="J115" s="33">
        <f>IF(E115="","",WORKDAY(E115,'Lists &amp; Settings'!$B$3))</f>
        <v/>
      </c>
      <c r="K115" s="19">
        <f>IF(A115="","",COUNTIF('Follow-Up Log'!$B$6:$B$405,A115))</f>
        <v/>
      </c>
      <c r="L115" s="33">
        <f>IF(A115="","",IF(K115=0,"",IFERROR(MINIFS('Follow-Up Log'!$C$6:$C$405,'Follow-Up Log'!$B$6:$B$405,A115),"")))</f>
        <v/>
      </c>
      <c r="M115" s="33">
        <f>IF(A115="","",IF(K115=0,"",IFERROR(MAXIFS('Follow-Up Log'!$C$6:$C$405,'Follow-Up Log'!$B$6:$B$405,A115),"")))</f>
        <v/>
      </c>
      <c r="N115" s="32" t="n"/>
      <c r="O115" s="15" t="n"/>
      <c r="P115" s="15" t="n"/>
      <c r="Q115" s="32" t="n"/>
      <c r="R115" s="32" t="n"/>
      <c r="S115" s="16" t="n"/>
      <c r="T115" s="19">
        <f>IF(E115="","",IF(LEFT(O115,6)="Closed",IF(R115="","",MAX(0,R115-E115)),MAX(0,Dashboard!$B$3-E115)))</f>
        <v/>
      </c>
      <c r="U115" s="20">
        <f>IF(A115="","",IF(OR(B115="",C115="",D115="",E115="",F115="",G115="",H115="",O115=""),"Missing required fields",IF(AND(O115="Rescheduled",Q115=""),"Rescheduled date missing",IF(AND(LEFT(O115,6)="Closed",P115=""),"Closed outcome missing",IF(AND(LEFT(O115,6)="Closed",R115=""),"Closed date missing",IF(AND(LEFT(O115,6)&lt;&gt;"Closed",K115=0,J115&lt;Dashboard!$B$3),"First follow-up overdue",IF(AND(LEFT(O115,6)&lt;&gt;"Closed",K115=0,J115=Dashboard!$B$3),"First follow-up due today",IF(AND(LEFT(O115,6)&lt;&gt;"Closed",N115&lt;&gt;"",N115&lt;Dashboard!$B$3),"Next follow-up overdue",IF(AND(LEFT(O115,6)&lt;&gt;"Closed",N115=Dashboard!$B$3),"Next follow-up due today",IF(AND(LEFT(O115,6)&lt;&gt;"Closed",K115&gt;0,N115="",M115&lt;=Dashboard!$B$3-'Lists &amp; Settings'!$B$4),"No next step / stale","")))))))))</f>
        <v/>
      </c>
      <c r="V115" s="20">
        <f>IF(A115="","",IF(COUNTIF($A$6:$A$205,A115)&gt;1,"Duplicate No-Show ID",IF(E115&gt;Dashboard!$B$3,"Session date is after as-of date",IF(AND(L115&lt;&gt;"",L115&lt;E115),"Attempt before missed session",IF(AND(R115&lt;&gt;"",R115&lt;E115),"Closed date before missed session",IF(AND(Q115&lt;&gt;"",Q115&lt;E115),"Rescheduled date before missed session",IF(AND(LEFT(O115,6)="Closed",N115&lt;&gt;""),"Closed case still has a next follow-up",IF(AND(O115="Rescheduled",Q115=""),"Rescheduled date is required","")))))))</f>
        <v/>
      </c>
    </row>
    <row r="116">
      <c r="A116" s="15" t="n"/>
      <c r="B116" s="15" t="n"/>
      <c r="C116" s="16" t="n"/>
      <c r="D116" s="15" t="n"/>
      <c r="E116" s="32" t="n"/>
      <c r="F116" s="15" t="n"/>
      <c r="G116" s="15" t="n"/>
      <c r="H116" s="15" t="n"/>
      <c r="I116" s="15" t="n"/>
      <c r="J116" s="33">
        <f>IF(E116="","",WORKDAY(E116,'Lists &amp; Settings'!$B$3))</f>
        <v/>
      </c>
      <c r="K116" s="19">
        <f>IF(A116="","",COUNTIF('Follow-Up Log'!$B$6:$B$405,A116))</f>
        <v/>
      </c>
      <c r="L116" s="33">
        <f>IF(A116="","",IF(K116=0,"",IFERROR(MINIFS('Follow-Up Log'!$C$6:$C$405,'Follow-Up Log'!$B$6:$B$405,A116),"")))</f>
        <v/>
      </c>
      <c r="M116" s="33">
        <f>IF(A116="","",IF(K116=0,"",IFERROR(MAXIFS('Follow-Up Log'!$C$6:$C$405,'Follow-Up Log'!$B$6:$B$405,A116),"")))</f>
        <v/>
      </c>
      <c r="N116" s="32" t="n"/>
      <c r="O116" s="15" t="n"/>
      <c r="P116" s="15" t="n"/>
      <c r="Q116" s="32" t="n"/>
      <c r="R116" s="32" t="n"/>
      <c r="S116" s="16" t="n"/>
      <c r="T116" s="19">
        <f>IF(E116="","",IF(LEFT(O116,6)="Closed",IF(R116="","",MAX(0,R116-E116)),MAX(0,Dashboard!$B$3-E116)))</f>
        <v/>
      </c>
      <c r="U116" s="20">
        <f>IF(A116="","",IF(OR(B116="",C116="",D116="",E116="",F116="",G116="",H116="",O116=""),"Missing required fields",IF(AND(O116="Rescheduled",Q116=""),"Rescheduled date missing",IF(AND(LEFT(O116,6)="Closed",P116=""),"Closed outcome missing",IF(AND(LEFT(O116,6)="Closed",R116=""),"Closed date missing",IF(AND(LEFT(O116,6)&lt;&gt;"Closed",K116=0,J116&lt;Dashboard!$B$3),"First follow-up overdue",IF(AND(LEFT(O116,6)&lt;&gt;"Closed",K116=0,J116=Dashboard!$B$3),"First follow-up due today",IF(AND(LEFT(O116,6)&lt;&gt;"Closed",N116&lt;&gt;"",N116&lt;Dashboard!$B$3),"Next follow-up overdue",IF(AND(LEFT(O116,6)&lt;&gt;"Closed",N116=Dashboard!$B$3),"Next follow-up due today",IF(AND(LEFT(O116,6)&lt;&gt;"Closed",K116&gt;0,N116="",M116&lt;=Dashboard!$B$3-'Lists &amp; Settings'!$B$4),"No next step / stale","")))))))))</f>
        <v/>
      </c>
      <c r="V116" s="20">
        <f>IF(A116="","",IF(COUNTIF($A$6:$A$205,A116)&gt;1,"Duplicate No-Show ID",IF(E116&gt;Dashboard!$B$3,"Session date is after as-of date",IF(AND(L116&lt;&gt;"",L116&lt;E116),"Attempt before missed session",IF(AND(R116&lt;&gt;"",R116&lt;E116),"Closed date before missed session",IF(AND(Q116&lt;&gt;"",Q116&lt;E116),"Rescheduled date before missed session",IF(AND(LEFT(O116,6)="Closed",N116&lt;&gt;""),"Closed case still has a next follow-up",IF(AND(O116="Rescheduled",Q116=""),"Rescheduled date is required","")))))))</f>
        <v/>
      </c>
    </row>
    <row r="117">
      <c r="A117" s="15" t="n"/>
      <c r="B117" s="15" t="n"/>
      <c r="C117" s="16" t="n"/>
      <c r="D117" s="15" t="n"/>
      <c r="E117" s="32" t="n"/>
      <c r="F117" s="15" t="n"/>
      <c r="G117" s="15" t="n"/>
      <c r="H117" s="15" t="n"/>
      <c r="I117" s="15" t="n"/>
      <c r="J117" s="33">
        <f>IF(E117="","",WORKDAY(E117,'Lists &amp; Settings'!$B$3))</f>
        <v/>
      </c>
      <c r="K117" s="19">
        <f>IF(A117="","",COUNTIF('Follow-Up Log'!$B$6:$B$405,A117))</f>
        <v/>
      </c>
      <c r="L117" s="33">
        <f>IF(A117="","",IF(K117=0,"",IFERROR(MINIFS('Follow-Up Log'!$C$6:$C$405,'Follow-Up Log'!$B$6:$B$405,A117),"")))</f>
        <v/>
      </c>
      <c r="M117" s="33">
        <f>IF(A117="","",IF(K117=0,"",IFERROR(MAXIFS('Follow-Up Log'!$C$6:$C$405,'Follow-Up Log'!$B$6:$B$405,A117),"")))</f>
        <v/>
      </c>
      <c r="N117" s="32" t="n"/>
      <c r="O117" s="15" t="n"/>
      <c r="P117" s="15" t="n"/>
      <c r="Q117" s="32" t="n"/>
      <c r="R117" s="32" t="n"/>
      <c r="S117" s="16" t="n"/>
      <c r="T117" s="19">
        <f>IF(E117="","",IF(LEFT(O117,6)="Closed",IF(R117="","",MAX(0,R117-E117)),MAX(0,Dashboard!$B$3-E117)))</f>
        <v/>
      </c>
      <c r="U117" s="20">
        <f>IF(A117="","",IF(OR(B117="",C117="",D117="",E117="",F117="",G117="",H117="",O117=""),"Missing required fields",IF(AND(O117="Rescheduled",Q117=""),"Rescheduled date missing",IF(AND(LEFT(O117,6)="Closed",P117=""),"Closed outcome missing",IF(AND(LEFT(O117,6)="Closed",R117=""),"Closed date missing",IF(AND(LEFT(O117,6)&lt;&gt;"Closed",K117=0,J117&lt;Dashboard!$B$3),"First follow-up overdue",IF(AND(LEFT(O117,6)&lt;&gt;"Closed",K117=0,J117=Dashboard!$B$3),"First follow-up due today",IF(AND(LEFT(O117,6)&lt;&gt;"Closed",N117&lt;&gt;"",N117&lt;Dashboard!$B$3),"Next follow-up overdue",IF(AND(LEFT(O117,6)&lt;&gt;"Closed",N117=Dashboard!$B$3),"Next follow-up due today",IF(AND(LEFT(O117,6)&lt;&gt;"Closed",K117&gt;0,N117="",M117&lt;=Dashboard!$B$3-'Lists &amp; Settings'!$B$4),"No next step / stale","")))))))))</f>
        <v/>
      </c>
      <c r="V117" s="20">
        <f>IF(A117="","",IF(COUNTIF($A$6:$A$205,A117)&gt;1,"Duplicate No-Show ID",IF(E117&gt;Dashboard!$B$3,"Session date is after as-of date",IF(AND(L117&lt;&gt;"",L117&lt;E117),"Attempt before missed session",IF(AND(R117&lt;&gt;"",R117&lt;E117),"Closed date before missed session",IF(AND(Q117&lt;&gt;"",Q117&lt;E117),"Rescheduled date before missed session",IF(AND(LEFT(O117,6)="Closed",N117&lt;&gt;""),"Closed case still has a next follow-up",IF(AND(O117="Rescheduled",Q117=""),"Rescheduled date is required","")))))))</f>
        <v/>
      </c>
    </row>
    <row r="118">
      <c r="A118" s="15" t="n"/>
      <c r="B118" s="15" t="n"/>
      <c r="C118" s="16" t="n"/>
      <c r="D118" s="15" t="n"/>
      <c r="E118" s="32" t="n"/>
      <c r="F118" s="15" t="n"/>
      <c r="G118" s="15" t="n"/>
      <c r="H118" s="15" t="n"/>
      <c r="I118" s="15" t="n"/>
      <c r="J118" s="33">
        <f>IF(E118="","",WORKDAY(E118,'Lists &amp; Settings'!$B$3))</f>
        <v/>
      </c>
      <c r="K118" s="19">
        <f>IF(A118="","",COUNTIF('Follow-Up Log'!$B$6:$B$405,A118))</f>
        <v/>
      </c>
      <c r="L118" s="33">
        <f>IF(A118="","",IF(K118=0,"",IFERROR(MINIFS('Follow-Up Log'!$C$6:$C$405,'Follow-Up Log'!$B$6:$B$405,A118),"")))</f>
        <v/>
      </c>
      <c r="M118" s="33">
        <f>IF(A118="","",IF(K118=0,"",IFERROR(MAXIFS('Follow-Up Log'!$C$6:$C$405,'Follow-Up Log'!$B$6:$B$405,A118),"")))</f>
        <v/>
      </c>
      <c r="N118" s="32" t="n"/>
      <c r="O118" s="15" t="n"/>
      <c r="P118" s="15" t="n"/>
      <c r="Q118" s="32" t="n"/>
      <c r="R118" s="32" t="n"/>
      <c r="S118" s="16" t="n"/>
      <c r="T118" s="19">
        <f>IF(E118="","",IF(LEFT(O118,6)="Closed",IF(R118="","",MAX(0,R118-E118)),MAX(0,Dashboard!$B$3-E118)))</f>
        <v/>
      </c>
      <c r="U118" s="20">
        <f>IF(A118="","",IF(OR(B118="",C118="",D118="",E118="",F118="",G118="",H118="",O118=""),"Missing required fields",IF(AND(O118="Rescheduled",Q118=""),"Rescheduled date missing",IF(AND(LEFT(O118,6)="Closed",P118=""),"Closed outcome missing",IF(AND(LEFT(O118,6)="Closed",R118=""),"Closed date missing",IF(AND(LEFT(O118,6)&lt;&gt;"Closed",K118=0,J118&lt;Dashboard!$B$3),"First follow-up overdue",IF(AND(LEFT(O118,6)&lt;&gt;"Closed",K118=0,J118=Dashboard!$B$3),"First follow-up due today",IF(AND(LEFT(O118,6)&lt;&gt;"Closed",N118&lt;&gt;"",N118&lt;Dashboard!$B$3),"Next follow-up overdue",IF(AND(LEFT(O118,6)&lt;&gt;"Closed",N118=Dashboard!$B$3),"Next follow-up due today",IF(AND(LEFT(O118,6)&lt;&gt;"Closed",K118&gt;0,N118="",M118&lt;=Dashboard!$B$3-'Lists &amp; Settings'!$B$4),"No next step / stale","")))))))))</f>
        <v/>
      </c>
      <c r="V118" s="20">
        <f>IF(A118="","",IF(COUNTIF($A$6:$A$205,A118)&gt;1,"Duplicate No-Show ID",IF(E118&gt;Dashboard!$B$3,"Session date is after as-of date",IF(AND(L118&lt;&gt;"",L118&lt;E118),"Attempt before missed session",IF(AND(R118&lt;&gt;"",R118&lt;E118),"Closed date before missed session",IF(AND(Q118&lt;&gt;"",Q118&lt;E118),"Rescheduled date before missed session",IF(AND(LEFT(O118,6)="Closed",N118&lt;&gt;""),"Closed case still has a next follow-up",IF(AND(O118="Rescheduled",Q118=""),"Rescheduled date is required","")))))))</f>
        <v/>
      </c>
    </row>
    <row r="119">
      <c r="A119" s="15" t="n"/>
      <c r="B119" s="15" t="n"/>
      <c r="C119" s="16" t="n"/>
      <c r="D119" s="15" t="n"/>
      <c r="E119" s="32" t="n"/>
      <c r="F119" s="15" t="n"/>
      <c r="G119" s="15" t="n"/>
      <c r="H119" s="15" t="n"/>
      <c r="I119" s="15" t="n"/>
      <c r="J119" s="33">
        <f>IF(E119="","",WORKDAY(E119,'Lists &amp; Settings'!$B$3))</f>
        <v/>
      </c>
      <c r="K119" s="19">
        <f>IF(A119="","",COUNTIF('Follow-Up Log'!$B$6:$B$405,A119))</f>
        <v/>
      </c>
      <c r="L119" s="33">
        <f>IF(A119="","",IF(K119=0,"",IFERROR(MINIFS('Follow-Up Log'!$C$6:$C$405,'Follow-Up Log'!$B$6:$B$405,A119),"")))</f>
        <v/>
      </c>
      <c r="M119" s="33">
        <f>IF(A119="","",IF(K119=0,"",IFERROR(MAXIFS('Follow-Up Log'!$C$6:$C$405,'Follow-Up Log'!$B$6:$B$405,A119),"")))</f>
        <v/>
      </c>
      <c r="N119" s="32" t="n"/>
      <c r="O119" s="15" t="n"/>
      <c r="P119" s="15" t="n"/>
      <c r="Q119" s="32" t="n"/>
      <c r="R119" s="32" t="n"/>
      <c r="S119" s="16" t="n"/>
      <c r="T119" s="19">
        <f>IF(E119="","",IF(LEFT(O119,6)="Closed",IF(R119="","",MAX(0,R119-E119)),MAX(0,Dashboard!$B$3-E119)))</f>
        <v/>
      </c>
      <c r="U119" s="20">
        <f>IF(A119="","",IF(OR(B119="",C119="",D119="",E119="",F119="",G119="",H119="",O119=""),"Missing required fields",IF(AND(O119="Rescheduled",Q119=""),"Rescheduled date missing",IF(AND(LEFT(O119,6)="Closed",P119=""),"Closed outcome missing",IF(AND(LEFT(O119,6)="Closed",R119=""),"Closed date missing",IF(AND(LEFT(O119,6)&lt;&gt;"Closed",K119=0,J119&lt;Dashboard!$B$3),"First follow-up overdue",IF(AND(LEFT(O119,6)&lt;&gt;"Closed",K119=0,J119=Dashboard!$B$3),"First follow-up due today",IF(AND(LEFT(O119,6)&lt;&gt;"Closed",N119&lt;&gt;"",N119&lt;Dashboard!$B$3),"Next follow-up overdue",IF(AND(LEFT(O119,6)&lt;&gt;"Closed",N119=Dashboard!$B$3),"Next follow-up due today",IF(AND(LEFT(O119,6)&lt;&gt;"Closed",K119&gt;0,N119="",M119&lt;=Dashboard!$B$3-'Lists &amp; Settings'!$B$4),"No next step / stale","")))))))))</f>
        <v/>
      </c>
      <c r="V119" s="20">
        <f>IF(A119="","",IF(COUNTIF($A$6:$A$205,A119)&gt;1,"Duplicate No-Show ID",IF(E119&gt;Dashboard!$B$3,"Session date is after as-of date",IF(AND(L119&lt;&gt;"",L119&lt;E119),"Attempt before missed session",IF(AND(R119&lt;&gt;"",R119&lt;E119),"Closed date before missed session",IF(AND(Q119&lt;&gt;"",Q119&lt;E119),"Rescheduled date before missed session",IF(AND(LEFT(O119,6)="Closed",N119&lt;&gt;""),"Closed case still has a next follow-up",IF(AND(O119="Rescheduled",Q119=""),"Rescheduled date is required","")))))))</f>
        <v/>
      </c>
    </row>
    <row r="120">
      <c r="A120" s="15" t="n"/>
      <c r="B120" s="15" t="n"/>
      <c r="C120" s="16" t="n"/>
      <c r="D120" s="15" t="n"/>
      <c r="E120" s="32" t="n"/>
      <c r="F120" s="15" t="n"/>
      <c r="G120" s="15" t="n"/>
      <c r="H120" s="15" t="n"/>
      <c r="I120" s="15" t="n"/>
      <c r="J120" s="33">
        <f>IF(E120="","",WORKDAY(E120,'Lists &amp; Settings'!$B$3))</f>
        <v/>
      </c>
      <c r="K120" s="19">
        <f>IF(A120="","",COUNTIF('Follow-Up Log'!$B$6:$B$405,A120))</f>
        <v/>
      </c>
      <c r="L120" s="33">
        <f>IF(A120="","",IF(K120=0,"",IFERROR(MINIFS('Follow-Up Log'!$C$6:$C$405,'Follow-Up Log'!$B$6:$B$405,A120),"")))</f>
        <v/>
      </c>
      <c r="M120" s="33">
        <f>IF(A120="","",IF(K120=0,"",IFERROR(MAXIFS('Follow-Up Log'!$C$6:$C$405,'Follow-Up Log'!$B$6:$B$405,A120),"")))</f>
        <v/>
      </c>
      <c r="N120" s="32" t="n"/>
      <c r="O120" s="15" t="n"/>
      <c r="P120" s="15" t="n"/>
      <c r="Q120" s="32" t="n"/>
      <c r="R120" s="32" t="n"/>
      <c r="S120" s="16" t="n"/>
      <c r="T120" s="19">
        <f>IF(E120="","",IF(LEFT(O120,6)="Closed",IF(R120="","",MAX(0,R120-E120)),MAX(0,Dashboard!$B$3-E120)))</f>
        <v/>
      </c>
      <c r="U120" s="20">
        <f>IF(A120="","",IF(OR(B120="",C120="",D120="",E120="",F120="",G120="",H120="",O120=""),"Missing required fields",IF(AND(O120="Rescheduled",Q120=""),"Rescheduled date missing",IF(AND(LEFT(O120,6)="Closed",P120=""),"Closed outcome missing",IF(AND(LEFT(O120,6)="Closed",R120=""),"Closed date missing",IF(AND(LEFT(O120,6)&lt;&gt;"Closed",K120=0,J120&lt;Dashboard!$B$3),"First follow-up overdue",IF(AND(LEFT(O120,6)&lt;&gt;"Closed",K120=0,J120=Dashboard!$B$3),"First follow-up due today",IF(AND(LEFT(O120,6)&lt;&gt;"Closed",N120&lt;&gt;"",N120&lt;Dashboard!$B$3),"Next follow-up overdue",IF(AND(LEFT(O120,6)&lt;&gt;"Closed",N120=Dashboard!$B$3),"Next follow-up due today",IF(AND(LEFT(O120,6)&lt;&gt;"Closed",K120&gt;0,N120="",M120&lt;=Dashboard!$B$3-'Lists &amp; Settings'!$B$4),"No next step / stale","")))))))))</f>
        <v/>
      </c>
      <c r="V120" s="20">
        <f>IF(A120="","",IF(COUNTIF($A$6:$A$205,A120)&gt;1,"Duplicate No-Show ID",IF(E120&gt;Dashboard!$B$3,"Session date is after as-of date",IF(AND(L120&lt;&gt;"",L120&lt;E120),"Attempt before missed session",IF(AND(R120&lt;&gt;"",R120&lt;E120),"Closed date before missed session",IF(AND(Q120&lt;&gt;"",Q120&lt;E120),"Rescheduled date before missed session",IF(AND(LEFT(O120,6)="Closed",N120&lt;&gt;""),"Closed case still has a next follow-up",IF(AND(O120="Rescheduled",Q120=""),"Rescheduled date is required","")))))))</f>
        <v/>
      </c>
    </row>
    <row r="121">
      <c r="A121" s="15" t="n"/>
      <c r="B121" s="15" t="n"/>
      <c r="C121" s="16" t="n"/>
      <c r="D121" s="15" t="n"/>
      <c r="E121" s="32" t="n"/>
      <c r="F121" s="15" t="n"/>
      <c r="G121" s="15" t="n"/>
      <c r="H121" s="15" t="n"/>
      <c r="I121" s="15" t="n"/>
      <c r="J121" s="33">
        <f>IF(E121="","",WORKDAY(E121,'Lists &amp; Settings'!$B$3))</f>
        <v/>
      </c>
      <c r="K121" s="19">
        <f>IF(A121="","",COUNTIF('Follow-Up Log'!$B$6:$B$405,A121))</f>
        <v/>
      </c>
      <c r="L121" s="33">
        <f>IF(A121="","",IF(K121=0,"",IFERROR(MINIFS('Follow-Up Log'!$C$6:$C$405,'Follow-Up Log'!$B$6:$B$405,A121),"")))</f>
        <v/>
      </c>
      <c r="M121" s="33">
        <f>IF(A121="","",IF(K121=0,"",IFERROR(MAXIFS('Follow-Up Log'!$C$6:$C$405,'Follow-Up Log'!$B$6:$B$405,A121),"")))</f>
        <v/>
      </c>
      <c r="N121" s="32" t="n"/>
      <c r="O121" s="15" t="n"/>
      <c r="P121" s="15" t="n"/>
      <c r="Q121" s="32" t="n"/>
      <c r="R121" s="32" t="n"/>
      <c r="S121" s="16" t="n"/>
      <c r="T121" s="19">
        <f>IF(E121="","",IF(LEFT(O121,6)="Closed",IF(R121="","",MAX(0,R121-E121)),MAX(0,Dashboard!$B$3-E121)))</f>
        <v/>
      </c>
      <c r="U121" s="20">
        <f>IF(A121="","",IF(OR(B121="",C121="",D121="",E121="",F121="",G121="",H121="",O121=""),"Missing required fields",IF(AND(O121="Rescheduled",Q121=""),"Rescheduled date missing",IF(AND(LEFT(O121,6)="Closed",P121=""),"Closed outcome missing",IF(AND(LEFT(O121,6)="Closed",R121=""),"Closed date missing",IF(AND(LEFT(O121,6)&lt;&gt;"Closed",K121=0,J121&lt;Dashboard!$B$3),"First follow-up overdue",IF(AND(LEFT(O121,6)&lt;&gt;"Closed",K121=0,J121=Dashboard!$B$3),"First follow-up due today",IF(AND(LEFT(O121,6)&lt;&gt;"Closed",N121&lt;&gt;"",N121&lt;Dashboard!$B$3),"Next follow-up overdue",IF(AND(LEFT(O121,6)&lt;&gt;"Closed",N121=Dashboard!$B$3),"Next follow-up due today",IF(AND(LEFT(O121,6)&lt;&gt;"Closed",K121&gt;0,N121="",M121&lt;=Dashboard!$B$3-'Lists &amp; Settings'!$B$4),"No next step / stale","")))))))))</f>
        <v/>
      </c>
      <c r="V121" s="20">
        <f>IF(A121="","",IF(COUNTIF($A$6:$A$205,A121)&gt;1,"Duplicate No-Show ID",IF(E121&gt;Dashboard!$B$3,"Session date is after as-of date",IF(AND(L121&lt;&gt;"",L121&lt;E121),"Attempt before missed session",IF(AND(R121&lt;&gt;"",R121&lt;E121),"Closed date before missed session",IF(AND(Q121&lt;&gt;"",Q121&lt;E121),"Rescheduled date before missed session",IF(AND(LEFT(O121,6)="Closed",N121&lt;&gt;""),"Closed case still has a next follow-up",IF(AND(O121="Rescheduled",Q121=""),"Rescheduled date is required","")))))))</f>
        <v/>
      </c>
    </row>
    <row r="122">
      <c r="A122" s="15" t="n"/>
      <c r="B122" s="15" t="n"/>
      <c r="C122" s="16" t="n"/>
      <c r="D122" s="15" t="n"/>
      <c r="E122" s="32" t="n"/>
      <c r="F122" s="15" t="n"/>
      <c r="G122" s="15" t="n"/>
      <c r="H122" s="15" t="n"/>
      <c r="I122" s="15" t="n"/>
      <c r="J122" s="33">
        <f>IF(E122="","",WORKDAY(E122,'Lists &amp; Settings'!$B$3))</f>
        <v/>
      </c>
      <c r="K122" s="19">
        <f>IF(A122="","",COUNTIF('Follow-Up Log'!$B$6:$B$405,A122))</f>
        <v/>
      </c>
      <c r="L122" s="33">
        <f>IF(A122="","",IF(K122=0,"",IFERROR(MINIFS('Follow-Up Log'!$C$6:$C$405,'Follow-Up Log'!$B$6:$B$405,A122),"")))</f>
        <v/>
      </c>
      <c r="M122" s="33">
        <f>IF(A122="","",IF(K122=0,"",IFERROR(MAXIFS('Follow-Up Log'!$C$6:$C$405,'Follow-Up Log'!$B$6:$B$405,A122),"")))</f>
        <v/>
      </c>
      <c r="N122" s="32" t="n"/>
      <c r="O122" s="15" t="n"/>
      <c r="P122" s="15" t="n"/>
      <c r="Q122" s="32" t="n"/>
      <c r="R122" s="32" t="n"/>
      <c r="S122" s="16" t="n"/>
      <c r="T122" s="19">
        <f>IF(E122="","",IF(LEFT(O122,6)="Closed",IF(R122="","",MAX(0,R122-E122)),MAX(0,Dashboard!$B$3-E122)))</f>
        <v/>
      </c>
      <c r="U122" s="20">
        <f>IF(A122="","",IF(OR(B122="",C122="",D122="",E122="",F122="",G122="",H122="",O122=""),"Missing required fields",IF(AND(O122="Rescheduled",Q122=""),"Rescheduled date missing",IF(AND(LEFT(O122,6)="Closed",P122=""),"Closed outcome missing",IF(AND(LEFT(O122,6)="Closed",R122=""),"Closed date missing",IF(AND(LEFT(O122,6)&lt;&gt;"Closed",K122=0,J122&lt;Dashboard!$B$3),"First follow-up overdue",IF(AND(LEFT(O122,6)&lt;&gt;"Closed",K122=0,J122=Dashboard!$B$3),"First follow-up due today",IF(AND(LEFT(O122,6)&lt;&gt;"Closed",N122&lt;&gt;"",N122&lt;Dashboard!$B$3),"Next follow-up overdue",IF(AND(LEFT(O122,6)&lt;&gt;"Closed",N122=Dashboard!$B$3),"Next follow-up due today",IF(AND(LEFT(O122,6)&lt;&gt;"Closed",K122&gt;0,N122="",M122&lt;=Dashboard!$B$3-'Lists &amp; Settings'!$B$4),"No next step / stale","")))))))))</f>
        <v/>
      </c>
      <c r="V122" s="20">
        <f>IF(A122="","",IF(COUNTIF($A$6:$A$205,A122)&gt;1,"Duplicate No-Show ID",IF(E122&gt;Dashboard!$B$3,"Session date is after as-of date",IF(AND(L122&lt;&gt;"",L122&lt;E122),"Attempt before missed session",IF(AND(R122&lt;&gt;"",R122&lt;E122),"Closed date before missed session",IF(AND(Q122&lt;&gt;"",Q122&lt;E122),"Rescheduled date before missed session",IF(AND(LEFT(O122,6)="Closed",N122&lt;&gt;""),"Closed case still has a next follow-up",IF(AND(O122="Rescheduled",Q122=""),"Rescheduled date is required","")))))))</f>
        <v/>
      </c>
    </row>
    <row r="123">
      <c r="A123" s="15" t="n"/>
      <c r="B123" s="15" t="n"/>
      <c r="C123" s="16" t="n"/>
      <c r="D123" s="15" t="n"/>
      <c r="E123" s="32" t="n"/>
      <c r="F123" s="15" t="n"/>
      <c r="G123" s="15" t="n"/>
      <c r="H123" s="15" t="n"/>
      <c r="I123" s="15" t="n"/>
      <c r="J123" s="33">
        <f>IF(E123="","",WORKDAY(E123,'Lists &amp; Settings'!$B$3))</f>
        <v/>
      </c>
      <c r="K123" s="19">
        <f>IF(A123="","",COUNTIF('Follow-Up Log'!$B$6:$B$405,A123))</f>
        <v/>
      </c>
      <c r="L123" s="33">
        <f>IF(A123="","",IF(K123=0,"",IFERROR(MINIFS('Follow-Up Log'!$C$6:$C$405,'Follow-Up Log'!$B$6:$B$405,A123),"")))</f>
        <v/>
      </c>
      <c r="M123" s="33">
        <f>IF(A123="","",IF(K123=0,"",IFERROR(MAXIFS('Follow-Up Log'!$C$6:$C$405,'Follow-Up Log'!$B$6:$B$405,A123),"")))</f>
        <v/>
      </c>
      <c r="N123" s="32" t="n"/>
      <c r="O123" s="15" t="n"/>
      <c r="P123" s="15" t="n"/>
      <c r="Q123" s="32" t="n"/>
      <c r="R123" s="32" t="n"/>
      <c r="S123" s="16" t="n"/>
      <c r="T123" s="19">
        <f>IF(E123="","",IF(LEFT(O123,6)="Closed",IF(R123="","",MAX(0,R123-E123)),MAX(0,Dashboard!$B$3-E123)))</f>
        <v/>
      </c>
      <c r="U123" s="20">
        <f>IF(A123="","",IF(OR(B123="",C123="",D123="",E123="",F123="",G123="",H123="",O123=""),"Missing required fields",IF(AND(O123="Rescheduled",Q123=""),"Rescheduled date missing",IF(AND(LEFT(O123,6)="Closed",P123=""),"Closed outcome missing",IF(AND(LEFT(O123,6)="Closed",R123=""),"Closed date missing",IF(AND(LEFT(O123,6)&lt;&gt;"Closed",K123=0,J123&lt;Dashboard!$B$3),"First follow-up overdue",IF(AND(LEFT(O123,6)&lt;&gt;"Closed",K123=0,J123=Dashboard!$B$3),"First follow-up due today",IF(AND(LEFT(O123,6)&lt;&gt;"Closed",N123&lt;&gt;"",N123&lt;Dashboard!$B$3),"Next follow-up overdue",IF(AND(LEFT(O123,6)&lt;&gt;"Closed",N123=Dashboard!$B$3),"Next follow-up due today",IF(AND(LEFT(O123,6)&lt;&gt;"Closed",K123&gt;0,N123="",M123&lt;=Dashboard!$B$3-'Lists &amp; Settings'!$B$4),"No next step / stale","")))))))))</f>
        <v/>
      </c>
      <c r="V123" s="20">
        <f>IF(A123="","",IF(COUNTIF($A$6:$A$205,A123)&gt;1,"Duplicate No-Show ID",IF(E123&gt;Dashboard!$B$3,"Session date is after as-of date",IF(AND(L123&lt;&gt;"",L123&lt;E123),"Attempt before missed session",IF(AND(R123&lt;&gt;"",R123&lt;E123),"Closed date before missed session",IF(AND(Q123&lt;&gt;"",Q123&lt;E123),"Rescheduled date before missed session",IF(AND(LEFT(O123,6)="Closed",N123&lt;&gt;""),"Closed case still has a next follow-up",IF(AND(O123="Rescheduled",Q123=""),"Rescheduled date is required","")))))))</f>
        <v/>
      </c>
    </row>
    <row r="124">
      <c r="A124" s="15" t="n"/>
      <c r="B124" s="15" t="n"/>
      <c r="C124" s="16" t="n"/>
      <c r="D124" s="15" t="n"/>
      <c r="E124" s="32" t="n"/>
      <c r="F124" s="15" t="n"/>
      <c r="G124" s="15" t="n"/>
      <c r="H124" s="15" t="n"/>
      <c r="I124" s="15" t="n"/>
      <c r="J124" s="33">
        <f>IF(E124="","",WORKDAY(E124,'Lists &amp; Settings'!$B$3))</f>
        <v/>
      </c>
      <c r="K124" s="19">
        <f>IF(A124="","",COUNTIF('Follow-Up Log'!$B$6:$B$405,A124))</f>
        <v/>
      </c>
      <c r="L124" s="33">
        <f>IF(A124="","",IF(K124=0,"",IFERROR(MINIFS('Follow-Up Log'!$C$6:$C$405,'Follow-Up Log'!$B$6:$B$405,A124),"")))</f>
        <v/>
      </c>
      <c r="M124" s="33">
        <f>IF(A124="","",IF(K124=0,"",IFERROR(MAXIFS('Follow-Up Log'!$C$6:$C$405,'Follow-Up Log'!$B$6:$B$405,A124),"")))</f>
        <v/>
      </c>
      <c r="N124" s="32" t="n"/>
      <c r="O124" s="15" t="n"/>
      <c r="P124" s="15" t="n"/>
      <c r="Q124" s="32" t="n"/>
      <c r="R124" s="32" t="n"/>
      <c r="S124" s="16" t="n"/>
      <c r="T124" s="19">
        <f>IF(E124="","",IF(LEFT(O124,6)="Closed",IF(R124="","",MAX(0,R124-E124)),MAX(0,Dashboard!$B$3-E124)))</f>
        <v/>
      </c>
      <c r="U124" s="20">
        <f>IF(A124="","",IF(OR(B124="",C124="",D124="",E124="",F124="",G124="",H124="",O124=""),"Missing required fields",IF(AND(O124="Rescheduled",Q124=""),"Rescheduled date missing",IF(AND(LEFT(O124,6)="Closed",P124=""),"Closed outcome missing",IF(AND(LEFT(O124,6)="Closed",R124=""),"Closed date missing",IF(AND(LEFT(O124,6)&lt;&gt;"Closed",K124=0,J124&lt;Dashboard!$B$3),"First follow-up overdue",IF(AND(LEFT(O124,6)&lt;&gt;"Closed",K124=0,J124=Dashboard!$B$3),"First follow-up due today",IF(AND(LEFT(O124,6)&lt;&gt;"Closed",N124&lt;&gt;"",N124&lt;Dashboard!$B$3),"Next follow-up overdue",IF(AND(LEFT(O124,6)&lt;&gt;"Closed",N124=Dashboard!$B$3),"Next follow-up due today",IF(AND(LEFT(O124,6)&lt;&gt;"Closed",K124&gt;0,N124="",M124&lt;=Dashboard!$B$3-'Lists &amp; Settings'!$B$4),"No next step / stale","")))))))))</f>
        <v/>
      </c>
      <c r="V124" s="20">
        <f>IF(A124="","",IF(COUNTIF($A$6:$A$205,A124)&gt;1,"Duplicate No-Show ID",IF(E124&gt;Dashboard!$B$3,"Session date is after as-of date",IF(AND(L124&lt;&gt;"",L124&lt;E124),"Attempt before missed session",IF(AND(R124&lt;&gt;"",R124&lt;E124),"Closed date before missed session",IF(AND(Q124&lt;&gt;"",Q124&lt;E124),"Rescheduled date before missed session",IF(AND(LEFT(O124,6)="Closed",N124&lt;&gt;""),"Closed case still has a next follow-up",IF(AND(O124="Rescheduled",Q124=""),"Rescheduled date is required","")))))))</f>
        <v/>
      </c>
    </row>
    <row r="125">
      <c r="A125" s="15" t="n"/>
      <c r="B125" s="15" t="n"/>
      <c r="C125" s="16" t="n"/>
      <c r="D125" s="15" t="n"/>
      <c r="E125" s="32" t="n"/>
      <c r="F125" s="15" t="n"/>
      <c r="G125" s="15" t="n"/>
      <c r="H125" s="15" t="n"/>
      <c r="I125" s="15" t="n"/>
      <c r="J125" s="33">
        <f>IF(E125="","",WORKDAY(E125,'Lists &amp; Settings'!$B$3))</f>
        <v/>
      </c>
      <c r="K125" s="19">
        <f>IF(A125="","",COUNTIF('Follow-Up Log'!$B$6:$B$405,A125))</f>
        <v/>
      </c>
      <c r="L125" s="33">
        <f>IF(A125="","",IF(K125=0,"",IFERROR(MINIFS('Follow-Up Log'!$C$6:$C$405,'Follow-Up Log'!$B$6:$B$405,A125),"")))</f>
        <v/>
      </c>
      <c r="M125" s="33">
        <f>IF(A125="","",IF(K125=0,"",IFERROR(MAXIFS('Follow-Up Log'!$C$6:$C$405,'Follow-Up Log'!$B$6:$B$405,A125),"")))</f>
        <v/>
      </c>
      <c r="N125" s="32" t="n"/>
      <c r="O125" s="15" t="n"/>
      <c r="P125" s="15" t="n"/>
      <c r="Q125" s="32" t="n"/>
      <c r="R125" s="32" t="n"/>
      <c r="S125" s="16" t="n"/>
      <c r="T125" s="19">
        <f>IF(E125="","",IF(LEFT(O125,6)="Closed",IF(R125="","",MAX(0,R125-E125)),MAX(0,Dashboard!$B$3-E125)))</f>
        <v/>
      </c>
      <c r="U125" s="20">
        <f>IF(A125="","",IF(OR(B125="",C125="",D125="",E125="",F125="",G125="",H125="",O125=""),"Missing required fields",IF(AND(O125="Rescheduled",Q125=""),"Rescheduled date missing",IF(AND(LEFT(O125,6)="Closed",P125=""),"Closed outcome missing",IF(AND(LEFT(O125,6)="Closed",R125=""),"Closed date missing",IF(AND(LEFT(O125,6)&lt;&gt;"Closed",K125=0,J125&lt;Dashboard!$B$3),"First follow-up overdue",IF(AND(LEFT(O125,6)&lt;&gt;"Closed",K125=0,J125=Dashboard!$B$3),"First follow-up due today",IF(AND(LEFT(O125,6)&lt;&gt;"Closed",N125&lt;&gt;"",N125&lt;Dashboard!$B$3),"Next follow-up overdue",IF(AND(LEFT(O125,6)&lt;&gt;"Closed",N125=Dashboard!$B$3),"Next follow-up due today",IF(AND(LEFT(O125,6)&lt;&gt;"Closed",K125&gt;0,N125="",M125&lt;=Dashboard!$B$3-'Lists &amp; Settings'!$B$4),"No next step / stale","")))))))))</f>
        <v/>
      </c>
      <c r="V125" s="20">
        <f>IF(A125="","",IF(COUNTIF($A$6:$A$205,A125)&gt;1,"Duplicate No-Show ID",IF(E125&gt;Dashboard!$B$3,"Session date is after as-of date",IF(AND(L125&lt;&gt;"",L125&lt;E125),"Attempt before missed session",IF(AND(R125&lt;&gt;"",R125&lt;E125),"Closed date before missed session",IF(AND(Q125&lt;&gt;"",Q125&lt;E125),"Rescheduled date before missed session",IF(AND(LEFT(O125,6)="Closed",N125&lt;&gt;""),"Closed case still has a next follow-up",IF(AND(O125="Rescheduled",Q125=""),"Rescheduled date is required","")))))))</f>
        <v/>
      </c>
    </row>
    <row r="126">
      <c r="A126" s="15" t="n"/>
      <c r="B126" s="15" t="n"/>
      <c r="C126" s="16" t="n"/>
      <c r="D126" s="15" t="n"/>
      <c r="E126" s="32" t="n"/>
      <c r="F126" s="15" t="n"/>
      <c r="G126" s="15" t="n"/>
      <c r="H126" s="15" t="n"/>
      <c r="I126" s="15" t="n"/>
      <c r="J126" s="33">
        <f>IF(E126="","",WORKDAY(E126,'Lists &amp; Settings'!$B$3))</f>
        <v/>
      </c>
      <c r="K126" s="19">
        <f>IF(A126="","",COUNTIF('Follow-Up Log'!$B$6:$B$405,A126))</f>
        <v/>
      </c>
      <c r="L126" s="33">
        <f>IF(A126="","",IF(K126=0,"",IFERROR(MINIFS('Follow-Up Log'!$C$6:$C$405,'Follow-Up Log'!$B$6:$B$405,A126),"")))</f>
        <v/>
      </c>
      <c r="M126" s="33">
        <f>IF(A126="","",IF(K126=0,"",IFERROR(MAXIFS('Follow-Up Log'!$C$6:$C$405,'Follow-Up Log'!$B$6:$B$405,A126),"")))</f>
        <v/>
      </c>
      <c r="N126" s="32" t="n"/>
      <c r="O126" s="15" t="n"/>
      <c r="P126" s="15" t="n"/>
      <c r="Q126" s="32" t="n"/>
      <c r="R126" s="32" t="n"/>
      <c r="S126" s="16" t="n"/>
      <c r="T126" s="19">
        <f>IF(E126="","",IF(LEFT(O126,6)="Closed",IF(R126="","",MAX(0,R126-E126)),MAX(0,Dashboard!$B$3-E126)))</f>
        <v/>
      </c>
      <c r="U126" s="20">
        <f>IF(A126="","",IF(OR(B126="",C126="",D126="",E126="",F126="",G126="",H126="",O126=""),"Missing required fields",IF(AND(O126="Rescheduled",Q126=""),"Rescheduled date missing",IF(AND(LEFT(O126,6)="Closed",P126=""),"Closed outcome missing",IF(AND(LEFT(O126,6)="Closed",R126=""),"Closed date missing",IF(AND(LEFT(O126,6)&lt;&gt;"Closed",K126=0,J126&lt;Dashboard!$B$3),"First follow-up overdue",IF(AND(LEFT(O126,6)&lt;&gt;"Closed",K126=0,J126=Dashboard!$B$3),"First follow-up due today",IF(AND(LEFT(O126,6)&lt;&gt;"Closed",N126&lt;&gt;"",N126&lt;Dashboard!$B$3),"Next follow-up overdue",IF(AND(LEFT(O126,6)&lt;&gt;"Closed",N126=Dashboard!$B$3),"Next follow-up due today",IF(AND(LEFT(O126,6)&lt;&gt;"Closed",K126&gt;0,N126="",M126&lt;=Dashboard!$B$3-'Lists &amp; Settings'!$B$4),"No next step / stale","")))))))))</f>
        <v/>
      </c>
      <c r="V126" s="20">
        <f>IF(A126="","",IF(COUNTIF($A$6:$A$205,A126)&gt;1,"Duplicate No-Show ID",IF(E126&gt;Dashboard!$B$3,"Session date is after as-of date",IF(AND(L126&lt;&gt;"",L126&lt;E126),"Attempt before missed session",IF(AND(R126&lt;&gt;"",R126&lt;E126),"Closed date before missed session",IF(AND(Q126&lt;&gt;"",Q126&lt;E126),"Rescheduled date before missed session",IF(AND(LEFT(O126,6)="Closed",N126&lt;&gt;""),"Closed case still has a next follow-up",IF(AND(O126="Rescheduled",Q126=""),"Rescheduled date is required","")))))))</f>
        <v/>
      </c>
    </row>
    <row r="127">
      <c r="A127" s="15" t="n"/>
      <c r="B127" s="15" t="n"/>
      <c r="C127" s="16" t="n"/>
      <c r="D127" s="15" t="n"/>
      <c r="E127" s="32" t="n"/>
      <c r="F127" s="15" t="n"/>
      <c r="G127" s="15" t="n"/>
      <c r="H127" s="15" t="n"/>
      <c r="I127" s="15" t="n"/>
      <c r="J127" s="33">
        <f>IF(E127="","",WORKDAY(E127,'Lists &amp; Settings'!$B$3))</f>
        <v/>
      </c>
      <c r="K127" s="19">
        <f>IF(A127="","",COUNTIF('Follow-Up Log'!$B$6:$B$405,A127))</f>
        <v/>
      </c>
      <c r="L127" s="33">
        <f>IF(A127="","",IF(K127=0,"",IFERROR(MINIFS('Follow-Up Log'!$C$6:$C$405,'Follow-Up Log'!$B$6:$B$405,A127),"")))</f>
        <v/>
      </c>
      <c r="M127" s="33">
        <f>IF(A127="","",IF(K127=0,"",IFERROR(MAXIFS('Follow-Up Log'!$C$6:$C$405,'Follow-Up Log'!$B$6:$B$405,A127),"")))</f>
        <v/>
      </c>
      <c r="N127" s="32" t="n"/>
      <c r="O127" s="15" t="n"/>
      <c r="P127" s="15" t="n"/>
      <c r="Q127" s="32" t="n"/>
      <c r="R127" s="32" t="n"/>
      <c r="S127" s="16" t="n"/>
      <c r="T127" s="19">
        <f>IF(E127="","",IF(LEFT(O127,6)="Closed",IF(R127="","",MAX(0,R127-E127)),MAX(0,Dashboard!$B$3-E127)))</f>
        <v/>
      </c>
      <c r="U127" s="20">
        <f>IF(A127="","",IF(OR(B127="",C127="",D127="",E127="",F127="",G127="",H127="",O127=""),"Missing required fields",IF(AND(O127="Rescheduled",Q127=""),"Rescheduled date missing",IF(AND(LEFT(O127,6)="Closed",P127=""),"Closed outcome missing",IF(AND(LEFT(O127,6)="Closed",R127=""),"Closed date missing",IF(AND(LEFT(O127,6)&lt;&gt;"Closed",K127=0,J127&lt;Dashboard!$B$3),"First follow-up overdue",IF(AND(LEFT(O127,6)&lt;&gt;"Closed",K127=0,J127=Dashboard!$B$3),"First follow-up due today",IF(AND(LEFT(O127,6)&lt;&gt;"Closed",N127&lt;&gt;"",N127&lt;Dashboard!$B$3),"Next follow-up overdue",IF(AND(LEFT(O127,6)&lt;&gt;"Closed",N127=Dashboard!$B$3),"Next follow-up due today",IF(AND(LEFT(O127,6)&lt;&gt;"Closed",K127&gt;0,N127="",M127&lt;=Dashboard!$B$3-'Lists &amp; Settings'!$B$4),"No next step / stale","")))))))))</f>
        <v/>
      </c>
      <c r="V127" s="20">
        <f>IF(A127="","",IF(COUNTIF($A$6:$A$205,A127)&gt;1,"Duplicate No-Show ID",IF(E127&gt;Dashboard!$B$3,"Session date is after as-of date",IF(AND(L127&lt;&gt;"",L127&lt;E127),"Attempt before missed session",IF(AND(R127&lt;&gt;"",R127&lt;E127),"Closed date before missed session",IF(AND(Q127&lt;&gt;"",Q127&lt;E127),"Rescheduled date before missed session",IF(AND(LEFT(O127,6)="Closed",N127&lt;&gt;""),"Closed case still has a next follow-up",IF(AND(O127="Rescheduled",Q127=""),"Rescheduled date is required","")))))))</f>
        <v/>
      </c>
    </row>
    <row r="128">
      <c r="A128" s="15" t="n"/>
      <c r="B128" s="15" t="n"/>
      <c r="C128" s="16" t="n"/>
      <c r="D128" s="15" t="n"/>
      <c r="E128" s="32" t="n"/>
      <c r="F128" s="15" t="n"/>
      <c r="G128" s="15" t="n"/>
      <c r="H128" s="15" t="n"/>
      <c r="I128" s="15" t="n"/>
      <c r="J128" s="33">
        <f>IF(E128="","",WORKDAY(E128,'Lists &amp; Settings'!$B$3))</f>
        <v/>
      </c>
      <c r="K128" s="19">
        <f>IF(A128="","",COUNTIF('Follow-Up Log'!$B$6:$B$405,A128))</f>
        <v/>
      </c>
      <c r="L128" s="33">
        <f>IF(A128="","",IF(K128=0,"",IFERROR(MINIFS('Follow-Up Log'!$C$6:$C$405,'Follow-Up Log'!$B$6:$B$405,A128),"")))</f>
        <v/>
      </c>
      <c r="M128" s="33">
        <f>IF(A128="","",IF(K128=0,"",IFERROR(MAXIFS('Follow-Up Log'!$C$6:$C$405,'Follow-Up Log'!$B$6:$B$405,A128),"")))</f>
        <v/>
      </c>
      <c r="N128" s="32" t="n"/>
      <c r="O128" s="15" t="n"/>
      <c r="P128" s="15" t="n"/>
      <c r="Q128" s="32" t="n"/>
      <c r="R128" s="32" t="n"/>
      <c r="S128" s="16" t="n"/>
      <c r="T128" s="19">
        <f>IF(E128="","",IF(LEFT(O128,6)="Closed",IF(R128="","",MAX(0,R128-E128)),MAX(0,Dashboard!$B$3-E128)))</f>
        <v/>
      </c>
      <c r="U128" s="20">
        <f>IF(A128="","",IF(OR(B128="",C128="",D128="",E128="",F128="",G128="",H128="",O128=""),"Missing required fields",IF(AND(O128="Rescheduled",Q128=""),"Rescheduled date missing",IF(AND(LEFT(O128,6)="Closed",P128=""),"Closed outcome missing",IF(AND(LEFT(O128,6)="Closed",R128=""),"Closed date missing",IF(AND(LEFT(O128,6)&lt;&gt;"Closed",K128=0,J128&lt;Dashboard!$B$3),"First follow-up overdue",IF(AND(LEFT(O128,6)&lt;&gt;"Closed",K128=0,J128=Dashboard!$B$3),"First follow-up due today",IF(AND(LEFT(O128,6)&lt;&gt;"Closed",N128&lt;&gt;"",N128&lt;Dashboard!$B$3),"Next follow-up overdue",IF(AND(LEFT(O128,6)&lt;&gt;"Closed",N128=Dashboard!$B$3),"Next follow-up due today",IF(AND(LEFT(O128,6)&lt;&gt;"Closed",K128&gt;0,N128="",M128&lt;=Dashboard!$B$3-'Lists &amp; Settings'!$B$4),"No next step / stale","")))))))))</f>
        <v/>
      </c>
      <c r="V128" s="20">
        <f>IF(A128="","",IF(COUNTIF($A$6:$A$205,A128)&gt;1,"Duplicate No-Show ID",IF(E128&gt;Dashboard!$B$3,"Session date is after as-of date",IF(AND(L128&lt;&gt;"",L128&lt;E128),"Attempt before missed session",IF(AND(R128&lt;&gt;"",R128&lt;E128),"Closed date before missed session",IF(AND(Q128&lt;&gt;"",Q128&lt;E128),"Rescheduled date before missed session",IF(AND(LEFT(O128,6)="Closed",N128&lt;&gt;""),"Closed case still has a next follow-up",IF(AND(O128="Rescheduled",Q128=""),"Rescheduled date is required","")))))))</f>
        <v/>
      </c>
    </row>
    <row r="129">
      <c r="A129" s="15" t="n"/>
      <c r="B129" s="15" t="n"/>
      <c r="C129" s="16" t="n"/>
      <c r="D129" s="15" t="n"/>
      <c r="E129" s="32" t="n"/>
      <c r="F129" s="15" t="n"/>
      <c r="G129" s="15" t="n"/>
      <c r="H129" s="15" t="n"/>
      <c r="I129" s="15" t="n"/>
      <c r="J129" s="33">
        <f>IF(E129="","",WORKDAY(E129,'Lists &amp; Settings'!$B$3))</f>
        <v/>
      </c>
      <c r="K129" s="19">
        <f>IF(A129="","",COUNTIF('Follow-Up Log'!$B$6:$B$405,A129))</f>
        <v/>
      </c>
      <c r="L129" s="33">
        <f>IF(A129="","",IF(K129=0,"",IFERROR(MINIFS('Follow-Up Log'!$C$6:$C$405,'Follow-Up Log'!$B$6:$B$405,A129),"")))</f>
        <v/>
      </c>
      <c r="M129" s="33">
        <f>IF(A129="","",IF(K129=0,"",IFERROR(MAXIFS('Follow-Up Log'!$C$6:$C$405,'Follow-Up Log'!$B$6:$B$405,A129),"")))</f>
        <v/>
      </c>
      <c r="N129" s="32" t="n"/>
      <c r="O129" s="15" t="n"/>
      <c r="P129" s="15" t="n"/>
      <c r="Q129" s="32" t="n"/>
      <c r="R129" s="32" t="n"/>
      <c r="S129" s="16" t="n"/>
      <c r="T129" s="19">
        <f>IF(E129="","",IF(LEFT(O129,6)="Closed",IF(R129="","",MAX(0,R129-E129)),MAX(0,Dashboard!$B$3-E129)))</f>
        <v/>
      </c>
      <c r="U129" s="20">
        <f>IF(A129="","",IF(OR(B129="",C129="",D129="",E129="",F129="",G129="",H129="",O129=""),"Missing required fields",IF(AND(O129="Rescheduled",Q129=""),"Rescheduled date missing",IF(AND(LEFT(O129,6)="Closed",P129=""),"Closed outcome missing",IF(AND(LEFT(O129,6)="Closed",R129=""),"Closed date missing",IF(AND(LEFT(O129,6)&lt;&gt;"Closed",K129=0,J129&lt;Dashboard!$B$3),"First follow-up overdue",IF(AND(LEFT(O129,6)&lt;&gt;"Closed",K129=0,J129=Dashboard!$B$3),"First follow-up due today",IF(AND(LEFT(O129,6)&lt;&gt;"Closed",N129&lt;&gt;"",N129&lt;Dashboard!$B$3),"Next follow-up overdue",IF(AND(LEFT(O129,6)&lt;&gt;"Closed",N129=Dashboard!$B$3),"Next follow-up due today",IF(AND(LEFT(O129,6)&lt;&gt;"Closed",K129&gt;0,N129="",M129&lt;=Dashboard!$B$3-'Lists &amp; Settings'!$B$4),"No next step / stale","")))))))))</f>
        <v/>
      </c>
      <c r="V129" s="20">
        <f>IF(A129="","",IF(COUNTIF($A$6:$A$205,A129)&gt;1,"Duplicate No-Show ID",IF(E129&gt;Dashboard!$B$3,"Session date is after as-of date",IF(AND(L129&lt;&gt;"",L129&lt;E129),"Attempt before missed session",IF(AND(R129&lt;&gt;"",R129&lt;E129),"Closed date before missed session",IF(AND(Q129&lt;&gt;"",Q129&lt;E129),"Rescheduled date before missed session",IF(AND(LEFT(O129,6)="Closed",N129&lt;&gt;""),"Closed case still has a next follow-up",IF(AND(O129="Rescheduled",Q129=""),"Rescheduled date is required","")))))))</f>
        <v/>
      </c>
    </row>
    <row r="130">
      <c r="A130" s="15" t="n"/>
      <c r="B130" s="15" t="n"/>
      <c r="C130" s="16" t="n"/>
      <c r="D130" s="15" t="n"/>
      <c r="E130" s="32" t="n"/>
      <c r="F130" s="15" t="n"/>
      <c r="G130" s="15" t="n"/>
      <c r="H130" s="15" t="n"/>
      <c r="I130" s="15" t="n"/>
      <c r="J130" s="33">
        <f>IF(E130="","",WORKDAY(E130,'Lists &amp; Settings'!$B$3))</f>
        <v/>
      </c>
      <c r="K130" s="19">
        <f>IF(A130="","",COUNTIF('Follow-Up Log'!$B$6:$B$405,A130))</f>
        <v/>
      </c>
      <c r="L130" s="33">
        <f>IF(A130="","",IF(K130=0,"",IFERROR(MINIFS('Follow-Up Log'!$C$6:$C$405,'Follow-Up Log'!$B$6:$B$405,A130),"")))</f>
        <v/>
      </c>
      <c r="M130" s="33">
        <f>IF(A130="","",IF(K130=0,"",IFERROR(MAXIFS('Follow-Up Log'!$C$6:$C$405,'Follow-Up Log'!$B$6:$B$405,A130),"")))</f>
        <v/>
      </c>
      <c r="N130" s="32" t="n"/>
      <c r="O130" s="15" t="n"/>
      <c r="P130" s="15" t="n"/>
      <c r="Q130" s="32" t="n"/>
      <c r="R130" s="32" t="n"/>
      <c r="S130" s="16" t="n"/>
      <c r="T130" s="19">
        <f>IF(E130="","",IF(LEFT(O130,6)="Closed",IF(R130="","",MAX(0,R130-E130)),MAX(0,Dashboard!$B$3-E130)))</f>
        <v/>
      </c>
      <c r="U130" s="20">
        <f>IF(A130="","",IF(OR(B130="",C130="",D130="",E130="",F130="",G130="",H130="",O130=""),"Missing required fields",IF(AND(O130="Rescheduled",Q130=""),"Rescheduled date missing",IF(AND(LEFT(O130,6)="Closed",P130=""),"Closed outcome missing",IF(AND(LEFT(O130,6)="Closed",R130=""),"Closed date missing",IF(AND(LEFT(O130,6)&lt;&gt;"Closed",K130=0,J130&lt;Dashboard!$B$3),"First follow-up overdue",IF(AND(LEFT(O130,6)&lt;&gt;"Closed",K130=0,J130=Dashboard!$B$3),"First follow-up due today",IF(AND(LEFT(O130,6)&lt;&gt;"Closed",N130&lt;&gt;"",N130&lt;Dashboard!$B$3),"Next follow-up overdue",IF(AND(LEFT(O130,6)&lt;&gt;"Closed",N130=Dashboard!$B$3),"Next follow-up due today",IF(AND(LEFT(O130,6)&lt;&gt;"Closed",K130&gt;0,N130="",M130&lt;=Dashboard!$B$3-'Lists &amp; Settings'!$B$4),"No next step / stale","")))))))))</f>
        <v/>
      </c>
      <c r="V130" s="20">
        <f>IF(A130="","",IF(COUNTIF($A$6:$A$205,A130)&gt;1,"Duplicate No-Show ID",IF(E130&gt;Dashboard!$B$3,"Session date is after as-of date",IF(AND(L130&lt;&gt;"",L130&lt;E130),"Attempt before missed session",IF(AND(R130&lt;&gt;"",R130&lt;E130),"Closed date before missed session",IF(AND(Q130&lt;&gt;"",Q130&lt;E130),"Rescheduled date before missed session",IF(AND(LEFT(O130,6)="Closed",N130&lt;&gt;""),"Closed case still has a next follow-up",IF(AND(O130="Rescheduled",Q130=""),"Rescheduled date is required","")))))))</f>
        <v/>
      </c>
    </row>
    <row r="131">
      <c r="A131" s="15" t="n"/>
      <c r="B131" s="15" t="n"/>
      <c r="C131" s="16" t="n"/>
      <c r="D131" s="15" t="n"/>
      <c r="E131" s="32" t="n"/>
      <c r="F131" s="15" t="n"/>
      <c r="G131" s="15" t="n"/>
      <c r="H131" s="15" t="n"/>
      <c r="I131" s="15" t="n"/>
      <c r="J131" s="33">
        <f>IF(E131="","",WORKDAY(E131,'Lists &amp; Settings'!$B$3))</f>
        <v/>
      </c>
      <c r="K131" s="19">
        <f>IF(A131="","",COUNTIF('Follow-Up Log'!$B$6:$B$405,A131))</f>
        <v/>
      </c>
      <c r="L131" s="33">
        <f>IF(A131="","",IF(K131=0,"",IFERROR(MINIFS('Follow-Up Log'!$C$6:$C$405,'Follow-Up Log'!$B$6:$B$405,A131),"")))</f>
        <v/>
      </c>
      <c r="M131" s="33">
        <f>IF(A131="","",IF(K131=0,"",IFERROR(MAXIFS('Follow-Up Log'!$C$6:$C$405,'Follow-Up Log'!$B$6:$B$405,A131),"")))</f>
        <v/>
      </c>
      <c r="N131" s="32" t="n"/>
      <c r="O131" s="15" t="n"/>
      <c r="P131" s="15" t="n"/>
      <c r="Q131" s="32" t="n"/>
      <c r="R131" s="32" t="n"/>
      <c r="S131" s="16" t="n"/>
      <c r="T131" s="19">
        <f>IF(E131="","",IF(LEFT(O131,6)="Closed",IF(R131="","",MAX(0,R131-E131)),MAX(0,Dashboard!$B$3-E131)))</f>
        <v/>
      </c>
      <c r="U131" s="20">
        <f>IF(A131="","",IF(OR(B131="",C131="",D131="",E131="",F131="",G131="",H131="",O131=""),"Missing required fields",IF(AND(O131="Rescheduled",Q131=""),"Rescheduled date missing",IF(AND(LEFT(O131,6)="Closed",P131=""),"Closed outcome missing",IF(AND(LEFT(O131,6)="Closed",R131=""),"Closed date missing",IF(AND(LEFT(O131,6)&lt;&gt;"Closed",K131=0,J131&lt;Dashboard!$B$3),"First follow-up overdue",IF(AND(LEFT(O131,6)&lt;&gt;"Closed",K131=0,J131=Dashboard!$B$3),"First follow-up due today",IF(AND(LEFT(O131,6)&lt;&gt;"Closed",N131&lt;&gt;"",N131&lt;Dashboard!$B$3),"Next follow-up overdue",IF(AND(LEFT(O131,6)&lt;&gt;"Closed",N131=Dashboard!$B$3),"Next follow-up due today",IF(AND(LEFT(O131,6)&lt;&gt;"Closed",K131&gt;0,N131="",M131&lt;=Dashboard!$B$3-'Lists &amp; Settings'!$B$4),"No next step / stale","")))))))))</f>
        <v/>
      </c>
      <c r="V131" s="20">
        <f>IF(A131="","",IF(COUNTIF($A$6:$A$205,A131)&gt;1,"Duplicate No-Show ID",IF(E131&gt;Dashboard!$B$3,"Session date is after as-of date",IF(AND(L131&lt;&gt;"",L131&lt;E131),"Attempt before missed session",IF(AND(R131&lt;&gt;"",R131&lt;E131),"Closed date before missed session",IF(AND(Q131&lt;&gt;"",Q131&lt;E131),"Rescheduled date before missed session",IF(AND(LEFT(O131,6)="Closed",N131&lt;&gt;""),"Closed case still has a next follow-up",IF(AND(O131="Rescheduled",Q131=""),"Rescheduled date is required","")))))))</f>
        <v/>
      </c>
    </row>
    <row r="132">
      <c r="A132" s="15" t="n"/>
      <c r="B132" s="15" t="n"/>
      <c r="C132" s="16" t="n"/>
      <c r="D132" s="15" t="n"/>
      <c r="E132" s="32" t="n"/>
      <c r="F132" s="15" t="n"/>
      <c r="G132" s="15" t="n"/>
      <c r="H132" s="15" t="n"/>
      <c r="I132" s="15" t="n"/>
      <c r="J132" s="33">
        <f>IF(E132="","",WORKDAY(E132,'Lists &amp; Settings'!$B$3))</f>
        <v/>
      </c>
      <c r="K132" s="19">
        <f>IF(A132="","",COUNTIF('Follow-Up Log'!$B$6:$B$405,A132))</f>
        <v/>
      </c>
      <c r="L132" s="33">
        <f>IF(A132="","",IF(K132=0,"",IFERROR(MINIFS('Follow-Up Log'!$C$6:$C$405,'Follow-Up Log'!$B$6:$B$405,A132),"")))</f>
        <v/>
      </c>
      <c r="M132" s="33">
        <f>IF(A132="","",IF(K132=0,"",IFERROR(MAXIFS('Follow-Up Log'!$C$6:$C$405,'Follow-Up Log'!$B$6:$B$405,A132),"")))</f>
        <v/>
      </c>
      <c r="N132" s="32" t="n"/>
      <c r="O132" s="15" t="n"/>
      <c r="P132" s="15" t="n"/>
      <c r="Q132" s="32" t="n"/>
      <c r="R132" s="32" t="n"/>
      <c r="S132" s="16" t="n"/>
      <c r="T132" s="19">
        <f>IF(E132="","",IF(LEFT(O132,6)="Closed",IF(R132="","",MAX(0,R132-E132)),MAX(0,Dashboard!$B$3-E132)))</f>
        <v/>
      </c>
      <c r="U132" s="20">
        <f>IF(A132="","",IF(OR(B132="",C132="",D132="",E132="",F132="",G132="",H132="",O132=""),"Missing required fields",IF(AND(O132="Rescheduled",Q132=""),"Rescheduled date missing",IF(AND(LEFT(O132,6)="Closed",P132=""),"Closed outcome missing",IF(AND(LEFT(O132,6)="Closed",R132=""),"Closed date missing",IF(AND(LEFT(O132,6)&lt;&gt;"Closed",K132=0,J132&lt;Dashboard!$B$3),"First follow-up overdue",IF(AND(LEFT(O132,6)&lt;&gt;"Closed",K132=0,J132=Dashboard!$B$3),"First follow-up due today",IF(AND(LEFT(O132,6)&lt;&gt;"Closed",N132&lt;&gt;"",N132&lt;Dashboard!$B$3),"Next follow-up overdue",IF(AND(LEFT(O132,6)&lt;&gt;"Closed",N132=Dashboard!$B$3),"Next follow-up due today",IF(AND(LEFT(O132,6)&lt;&gt;"Closed",K132&gt;0,N132="",M132&lt;=Dashboard!$B$3-'Lists &amp; Settings'!$B$4),"No next step / stale","")))))))))</f>
        <v/>
      </c>
      <c r="V132" s="20">
        <f>IF(A132="","",IF(COUNTIF($A$6:$A$205,A132)&gt;1,"Duplicate No-Show ID",IF(E132&gt;Dashboard!$B$3,"Session date is after as-of date",IF(AND(L132&lt;&gt;"",L132&lt;E132),"Attempt before missed session",IF(AND(R132&lt;&gt;"",R132&lt;E132),"Closed date before missed session",IF(AND(Q132&lt;&gt;"",Q132&lt;E132),"Rescheduled date before missed session",IF(AND(LEFT(O132,6)="Closed",N132&lt;&gt;""),"Closed case still has a next follow-up",IF(AND(O132="Rescheduled",Q132=""),"Rescheduled date is required","")))))))</f>
        <v/>
      </c>
    </row>
    <row r="133">
      <c r="A133" s="15" t="n"/>
      <c r="B133" s="15" t="n"/>
      <c r="C133" s="16" t="n"/>
      <c r="D133" s="15" t="n"/>
      <c r="E133" s="32" t="n"/>
      <c r="F133" s="15" t="n"/>
      <c r="G133" s="15" t="n"/>
      <c r="H133" s="15" t="n"/>
      <c r="I133" s="15" t="n"/>
      <c r="J133" s="33">
        <f>IF(E133="","",WORKDAY(E133,'Lists &amp; Settings'!$B$3))</f>
        <v/>
      </c>
      <c r="K133" s="19">
        <f>IF(A133="","",COUNTIF('Follow-Up Log'!$B$6:$B$405,A133))</f>
        <v/>
      </c>
      <c r="L133" s="33">
        <f>IF(A133="","",IF(K133=0,"",IFERROR(MINIFS('Follow-Up Log'!$C$6:$C$405,'Follow-Up Log'!$B$6:$B$405,A133),"")))</f>
        <v/>
      </c>
      <c r="M133" s="33">
        <f>IF(A133="","",IF(K133=0,"",IFERROR(MAXIFS('Follow-Up Log'!$C$6:$C$405,'Follow-Up Log'!$B$6:$B$405,A133),"")))</f>
        <v/>
      </c>
      <c r="N133" s="32" t="n"/>
      <c r="O133" s="15" t="n"/>
      <c r="P133" s="15" t="n"/>
      <c r="Q133" s="32" t="n"/>
      <c r="R133" s="32" t="n"/>
      <c r="S133" s="16" t="n"/>
      <c r="T133" s="19">
        <f>IF(E133="","",IF(LEFT(O133,6)="Closed",IF(R133="","",MAX(0,R133-E133)),MAX(0,Dashboard!$B$3-E133)))</f>
        <v/>
      </c>
      <c r="U133" s="20">
        <f>IF(A133="","",IF(OR(B133="",C133="",D133="",E133="",F133="",G133="",H133="",O133=""),"Missing required fields",IF(AND(O133="Rescheduled",Q133=""),"Rescheduled date missing",IF(AND(LEFT(O133,6)="Closed",P133=""),"Closed outcome missing",IF(AND(LEFT(O133,6)="Closed",R133=""),"Closed date missing",IF(AND(LEFT(O133,6)&lt;&gt;"Closed",K133=0,J133&lt;Dashboard!$B$3),"First follow-up overdue",IF(AND(LEFT(O133,6)&lt;&gt;"Closed",K133=0,J133=Dashboard!$B$3),"First follow-up due today",IF(AND(LEFT(O133,6)&lt;&gt;"Closed",N133&lt;&gt;"",N133&lt;Dashboard!$B$3),"Next follow-up overdue",IF(AND(LEFT(O133,6)&lt;&gt;"Closed",N133=Dashboard!$B$3),"Next follow-up due today",IF(AND(LEFT(O133,6)&lt;&gt;"Closed",K133&gt;0,N133="",M133&lt;=Dashboard!$B$3-'Lists &amp; Settings'!$B$4),"No next step / stale","")))))))))</f>
        <v/>
      </c>
      <c r="V133" s="20">
        <f>IF(A133="","",IF(COUNTIF($A$6:$A$205,A133)&gt;1,"Duplicate No-Show ID",IF(E133&gt;Dashboard!$B$3,"Session date is after as-of date",IF(AND(L133&lt;&gt;"",L133&lt;E133),"Attempt before missed session",IF(AND(R133&lt;&gt;"",R133&lt;E133),"Closed date before missed session",IF(AND(Q133&lt;&gt;"",Q133&lt;E133),"Rescheduled date before missed session",IF(AND(LEFT(O133,6)="Closed",N133&lt;&gt;""),"Closed case still has a next follow-up",IF(AND(O133="Rescheduled",Q133=""),"Rescheduled date is required","")))))))</f>
        <v/>
      </c>
    </row>
    <row r="134">
      <c r="A134" s="15" t="n"/>
      <c r="B134" s="15" t="n"/>
      <c r="C134" s="16" t="n"/>
      <c r="D134" s="15" t="n"/>
      <c r="E134" s="32" t="n"/>
      <c r="F134" s="15" t="n"/>
      <c r="G134" s="15" t="n"/>
      <c r="H134" s="15" t="n"/>
      <c r="I134" s="15" t="n"/>
      <c r="J134" s="33">
        <f>IF(E134="","",WORKDAY(E134,'Lists &amp; Settings'!$B$3))</f>
        <v/>
      </c>
      <c r="K134" s="19">
        <f>IF(A134="","",COUNTIF('Follow-Up Log'!$B$6:$B$405,A134))</f>
        <v/>
      </c>
      <c r="L134" s="33">
        <f>IF(A134="","",IF(K134=0,"",IFERROR(MINIFS('Follow-Up Log'!$C$6:$C$405,'Follow-Up Log'!$B$6:$B$405,A134),"")))</f>
        <v/>
      </c>
      <c r="M134" s="33">
        <f>IF(A134="","",IF(K134=0,"",IFERROR(MAXIFS('Follow-Up Log'!$C$6:$C$405,'Follow-Up Log'!$B$6:$B$405,A134),"")))</f>
        <v/>
      </c>
      <c r="N134" s="32" t="n"/>
      <c r="O134" s="15" t="n"/>
      <c r="P134" s="15" t="n"/>
      <c r="Q134" s="32" t="n"/>
      <c r="R134" s="32" t="n"/>
      <c r="S134" s="16" t="n"/>
      <c r="T134" s="19">
        <f>IF(E134="","",IF(LEFT(O134,6)="Closed",IF(R134="","",MAX(0,R134-E134)),MAX(0,Dashboard!$B$3-E134)))</f>
        <v/>
      </c>
      <c r="U134" s="20">
        <f>IF(A134="","",IF(OR(B134="",C134="",D134="",E134="",F134="",G134="",H134="",O134=""),"Missing required fields",IF(AND(O134="Rescheduled",Q134=""),"Rescheduled date missing",IF(AND(LEFT(O134,6)="Closed",P134=""),"Closed outcome missing",IF(AND(LEFT(O134,6)="Closed",R134=""),"Closed date missing",IF(AND(LEFT(O134,6)&lt;&gt;"Closed",K134=0,J134&lt;Dashboard!$B$3),"First follow-up overdue",IF(AND(LEFT(O134,6)&lt;&gt;"Closed",K134=0,J134=Dashboard!$B$3),"First follow-up due today",IF(AND(LEFT(O134,6)&lt;&gt;"Closed",N134&lt;&gt;"",N134&lt;Dashboard!$B$3),"Next follow-up overdue",IF(AND(LEFT(O134,6)&lt;&gt;"Closed",N134=Dashboard!$B$3),"Next follow-up due today",IF(AND(LEFT(O134,6)&lt;&gt;"Closed",K134&gt;0,N134="",M134&lt;=Dashboard!$B$3-'Lists &amp; Settings'!$B$4),"No next step / stale","")))))))))</f>
        <v/>
      </c>
      <c r="V134" s="20">
        <f>IF(A134="","",IF(COUNTIF($A$6:$A$205,A134)&gt;1,"Duplicate No-Show ID",IF(E134&gt;Dashboard!$B$3,"Session date is after as-of date",IF(AND(L134&lt;&gt;"",L134&lt;E134),"Attempt before missed session",IF(AND(R134&lt;&gt;"",R134&lt;E134),"Closed date before missed session",IF(AND(Q134&lt;&gt;"",Q134&lt;E134),"Rescheduled date before missed session",IF(AND(LEFT(O134,6)="Closed",N134&lt;&gt;""),"Closed case still has a next follow-up",IF(AND(O134="Rescheduled",Q134=""),"Rescheduled date is required","")))))))</f>
        <v/>
      </c>
    </row>
    <row r="135">
      <c r="A135" s="15" t="n"/>
      <c r="B135" s="15" t="n"/>
      <c r="C135" s="16" t="n"/>
      <c r="D135" s="15" t="n"/>
      <c r="E135" s="32" t="n"/>
      <c r="F135" s="15" t="n"/>
      <c r="G135" s="15" t="n"/>
      <c r="H135" s="15" t="n"/>
      <c r="I135" s="15" t="n"/>
      <c r="J135" s="33">
        <f>IF(E135="","",WORKDAY(E135,'Lists &amp; Settings'!$B$3))</f>
        <v/>
      </c>
      <c r="K135" s="19">
        <f>IF(A135="","",COUNTIF('Follow-Up Log'!$B$6:$B$405,A135))</f>
        <v/>
      </c>
      <c r="L135" s="33">
        <f>IF(A135="","",IF(K135=0,"",IFERROR(MINIFS('Follow-Up Log'!$C$6:$C$405,'Follow-Up Log'!$B$6:$B$405,A135),"")))</f>
        <v/>
      </c>
      <c r="M135" s="33">
        <f>IF(A135="","",IF(K135=0,"",IFERROR(MAXIFS('Follow-Up Log'!$C$6:$C$405,'Follow-Up Log'!$B$6:$B$405,A135),"")))</f>
        <v/>
      </c>
      <c r="N135" s="32" t="n"/>
      <c r="O135" s="15" t="n"/>
      <c r="P135" s="15" t="n"/>
      <c r="Q135" s="32" t="n"/>
      <c r="R135" s="32" t="n"/>
      <c r="S135" s="16" t="n"/>
      <c r="T135" s="19">
        <f>IF(E135="","",IF(LEFT(O135,6)="Closed",IF(R135="","",MAX(0,R135-E135)),MAX(0,Dashboard!$B$3-E135)))</f>
        <v/>
      </c>
      <c r="U135" s="20">
        <f>IF(A135="","",IF(OR(B135="",C135="",D135="",E135="",F135="",G135="",H135="",O135=""),"Missing required fields",IF(AND(O135="Rescheduled",Q135=""),"Rescheduled date missing",IF(AND(LEFT(O135,6)="Closed",P135=""),"Closed outcome missing",IF(AND(LEFT(O135,6)="Closed",R135=""),"Closed date missing",IF(AND(LEFT(O135,6)&lt;&gt;"Closed",K135=0,J135&lt;Dashboard!$B$3),"First follow-up overdue",IF(AND(LEFT(O135,6)&lt;&gt;"Closed",K135=0,J135=Dashboard!$B$3),"First follow-up due today",IF(AND(LEFT(O135,6)&lt;&gt;"Closed",N135&lt;&gt;"",N135&lt;Dashboard!$B$3),"Next follow-up overdue",IF(AND(LEFT(O135,6)&lt;&gt;"Closed",N135=Dashboard!$B$3),"Next follow-up due today",IF(AND(LEFT(O135,6)&lt;&gt;"Closed",K135&gt;0,N135="",M135&lt;=Dashboard!$B$3-'Lists &amp; Settings'!$B$4),"No next step / stale","")))))))))</f>
        <v/>
      </c>
      <c r="V135" s="20">
        <f>IF(A135="","",IF(COUNTIF($A$6:$A$205,A135)&gt;1,"Duplicate No-Show ID",IF(E135&gt;Dashboard!$B$3,"Session date is after as-of date",IF(AND(L135&lt;&gt;"",L135&lt;E135),"Attempt before missed session",IF(AND(R135&lt;&gt;"",R135&lt;E135),"Closed date before missed session",IF(AND(Q135&lt;&gt;"",Q135&lt;E135),"Rescheduled date before missed session",IF(AND(LEFT(O135,6)="Closed",N135&lt;&gt;""),"Closed case still has a next follow-up",IF(AND(O135="Rescheduled",Q135=""),"Rescheduled date is required","")))))))</f>
        <v/>
      </c>
    </row>
    <row r="136">
      <c r="A136" s="15" t="n"/>
      <c r="B136" s="15" t="n"/>
      <c r="C136" s="16" t="n"/>
      <c r="D136" s="15" t="n"/>
      <c r="E136" s="32" t="n"/>
      <c r="F136" s="15" t="n"/>
      <c r="G136" s="15" t="n"/>
      <c r="H136" s="15" t="n"/>
      <c r="I136" s="15" t="n"/>
      <c r="J136" s="33">
        <f>IF(E136="","",WORKDAY(E136,'Lists &amp; Settings'!$B$3))</f>
        <v/>
      </c>
      <c r="K136" s="19">
        <f>IF(A136="","",COUNTIF('Follow-Up Log'!$B$6:$B$405,A136))</f>
        <v/>
      </c>
      <c r="L136" s="33">
        <f>IF(A136="","",IF(K136=0,"",IFERROR(MINIFS('Follow-Up Log'!$C$6:$C$405,'Follow-Up Log'!$B$6:$B$405,A136),"")))</f>
        <v/>
      </c>
      <c r="M136" s="33">
        <f>IF(A136="","",IF(K136=0,"",IFERROR(MAXIFS('Follow-Up Log'!$C$6:$C$405,'Follow-Up Log'!$B$6:$B$405,A136),"")))</f>
        <v/>
      </c>
      <c r="N136" s="32" t="n"/>
      <c r="O136" s="15" t="n"/>
      <c r="P136" s="15" t="n"/>
      <c r="Q136" s="32" t="n"/>
      <c r="R136" s="32" t="n"/>
      <c r="S136" s="16" t="n"/>
      <c r="T136" s="19">
        <f>IF(E136="","",IF(LEFT(O136,6)="Closed",IF(R136="","",MAX(0,R136-E136)),MAX(0,Dashboard!$B$3-E136)))</f>
        <v/>
      </c>
      <c r="U136" s="20">
        <f>IF(A136="","",IF(OR(B136="",C136="",D136="",E136="",F136="",G136="",H136="",O136=""),"Missing required fields",IF(AND(O136="Rescheduled",Q136=""),"Rescheduled date missing",IF(AND(LEFT(O136,6)="Closed",P136=""),"Closed outcome missing",IF(AND(LEFT(O136,6)="Closed",R136=""),"Closed date missing",IF(AND(LEFT(O136,6)&lt;&gt;"Closed",K136=0,J136&lt;Dashboard!$B$3),"First follow-up overdue",IF(AND(LEFT(O136,6)&lt;&gt;"Closed",K136=0,J136=Dashboard!$B$3),"First follow-up due today",IF(AND(LEFT(O136,6)&lt;&gt;"Closed",N136&lt;&gt;"",N136&lt;Dashboard!$B$3),"Next follow-up overdue",IF(AND(LEFT(O136,6)&lt;&gt;"Closed",N136=Dashboard!$B$3),"Next follow-up due today",IF(AND(LEFT(O136,6)&lt;&gt;"Closed",K136&gt;0,N136="",M136&lt;=Dashboard!$B$3-'Lists &amp; Settings'!$B$4),"No next step / stale","")))))))))</f>
        <v/>
      </c>
      <c r="V136" s="20">
        <f>IF(A136="","",IF(COUNTIF($A$6:$A$205,A136)&gt;1,"Duplicate No-Show ID",IF(E136&gt;Dashboard!$B$3,"Session date is after as-of date",IF(AND(L136&lt;&gt;"",L136&lt;E136),"Attempt before missed session",IF(AND(R136&lt;&gt;"",R136&lt;E136),"Closed date before missed session",IF(AND(Q136&lt;&gt;"",Q136&lt;E136),"Rescheduled date before missed session",IF(AND(LEFT(O136,6)="Closed",N136&lt;&gt;""),"Closed case still has a next follow-up",IF(AND(O136="Rescheduled",Q136=""),"Rescheduled date is required","")))))))</f>
        <v/>
      </c>
    </row>
    <row r="137">
      <c r="A137" s="15" t="n"/>
      <c r="B137" s="15" t="n"/>
      <c r="C137" s="16" t="n"/>
      <c r="D137" s="15" t="n"/>
      <c r="E137" s="32" t="n"/>
      <c r="F137" s="15" t="n"/>
      <c r="G137" s="15" t="n"/>
      <c r="H137" s="15" t="n"/>
      <c r="I137" s="15" t="n"/>
      <c r="J137" s="33">
        <f>IF(E137="","",WORKDAY(E137,'Lists &amp; Settings'!$B$3))</f>
        <v/>
      </c>
      <c r="K137" s="19">
        <f>IF(A137="","",COUNTIF('Follow-Up Log'!$B$6:$B$405,A137))</f>
        <v/>
      </c>
      <c r="L137" s="33">
        <f>IF(A137="","",IF(K137=0,"",IFERROR(MINIFS('Follow-Up Log'!$C$6:$C$405,'Follow-Up Log'!$B$6:$B$405,A137),"")))</f>
        <v/>
      </c>
      <c r="M137" s="33">
        <f>IF(A137="","",IF(K137=0,"",IFERROR(MAXIFS('Follow-Up Log'!$C$6:$C$405,'Follow-Up Log'!$B$6:$B$405,A137),"")))</f>
        <v/>
      </c>
      <c r="N137" s="32" t="n"/>
      <c r="O137" s="15" t="n"/>
      <c r="P137" s="15" t="n"/>
      <c r="Q137" s="32" t="n"/>
      <c r="R137" s="32" t="n"/>
      <c r="S137" s="16" t="n"/>
      <c r="T137" s="19">
        <f>IF(E137="","",IF(LEFT(O137,6)="Closed",IF(R137="","",MAX(0,R137-E137)),MAX(0,Dashboard!$B$3-E137)))</f>
        <v/>
      </c>
      <c r="U137" s="20">
        <f>IF(A137="","",IF(OR(B137="",C137="",D137="",E137="",F137="",G137="",H137="",O137=""),"Missing required fields",IF(AND(O137="Rescheduled",Q137=""),"Rescheduled date missing",IF(AND(LEFT(O137,6)="Closed",P137=""),"Closed outcome missing",IF(AND(LEFT(O137,6)="Closed",R137=""),"Closed date missing",IF(AND(LEFT(O137,6)&lt;&gt;"Closed",K137=0,J137&lt;Dashboard!$B$3),"First follow-up overdue",IF(AND(LEFT(O137,6)&lt;&gt;"Closed",K137=0,J137=Dashboard!$B$3),"First follow-up due today",IF(AND(LEFT(O137,6)&lt;&gt;"Closed",N137&lt;&gt;"",N137&lt;Dashboard!$B$3),"Next follow-up overdue",IF(AND(LEFT(O137,6)&lt;&gt;"Closed",N137=Dashboard!$B$3),"Next follow-up due today",IF(AND(LEFT(O137,6)&lt;&gt;"Closed",K137&gt;0,N137="",M137&lt;=Dashboard!$B$3-'Lists &amp; Settings'!$B$4),"No next step / stale","")))))))))</f>
        <v/>
      </c>
      <c r="V137" s="20">
        <f>IF(A137="","",IF(COUNTIF($A$6:$A$205,A137)&gt;1,"Duplicate No-Show ID",IF(E137&gt;Dashboard!$B$3,"Session date is after as-of date",IF(AND(L137&lt;&gt;"",L137&lt;E137),"Attempt before missed session",IF(AND(R137&lt;&gt;"",R137&lt;E137),"Closed date before missed session",IF(AND(Q137&lt;&gt;"",Q137&lt;E137),"Rescheduled date before missed session",IF(AND(LEFT(O137,6)="Closed",N137&lt;&gt;""),"Closed case still has a next follow-up",IF(AND(O137="Rescheduled",Q137=""),"Rescheduled date is required","")))))))</f>
        <v/>
      </c>
    </row>
    <row r="138">
      <c r="A138" s="15" t="n"/>
      <c r="B138" s="15" t="n"/>
      <c r="C138" s="16" t="n"/>
      <c r="D138" s="15" t="n"/>
      <c r="E138" s="32" t="n"/>
      <c r="F138" s="15" t="n"/>
      <c r="G138" s="15" t="n"/>
      <c r="H138" s="15" t="n"/>
      <c r="I138" s="15" t="n"/>
      <c r="J138" s="33">
        <f>IF(E138="","",WORKDAY(E138,'Lists &amp; Settings'!$B$3))</f>
        <v/>
      </c>
      <c r="K138" s="19">
        <f>IF(A138="","",COUNTIF('Follow-Up Log'!$B$6:$B$405,A138))</f>
        <v/>
      </c>
      <c r="L138" s="33">
        <f>IF(A138="","",IF(K138=0,"",IFERROR(MINIFS('Follow-Up Log'!$C$6:$C$405,'Follow-Up Log'!$B$6:$B$405,A138),"")))</f>
        <v/>
      </c>
      <c r="M138" s="33">
        <f>IF(A138="","",IF(K138=0,"",IFERROR(MAXIFS('Follow-Up Log'!$C$6:$C$405,'Follow-Up Log'!$B$6:$B$405,A138),"")))</f>
        <v/>
      </c>
      <c r="N138" s="32" t="n"/>
      <c r="O138" s="15" t="n"/>
      <c r="P138" s="15" t="n"/>
      <c r="Q138" s="32" t="n"/>
      <c r="R138" s="32" t="n"/>
      <c r="S138" s="16" t="n"/>
      <c r="T138" s="19">
        <f>IF(E138="","",IF(LEFT(O138,6)="Closed",IF(R138="","",MAX(0,R138-E138)),MAX(0,Dashboard!$B$3-E138)))</f>
        <v/>
      </c>
      <c r="U138" s="20">
        <f>IF(A138="","",IF(OR(B138="",C138="",D138="",E138="",F138="",G138="",H138="",O138=""),"Missing required fields",IF(AND(O138="Rescheduled",Q138=""),"Rescheduled date missing",IF(AND(LEFT(O138,6)="Closed",P138=""),"Closed outcome missing",IF(AND(LEFT(O138,6)="Closed",R138=""),"Closed date missing",IF(AND(LEFT(O138,6)&lt;&gt;"Closed",K138=0,J138&lt;Dashboard!$B$3),"First follow-up overdue",IF(AND(LEFT(O138,6)&lt;&gt;"Closed",K138=0,J138=Dashboard!$B$3),"First follow-up due today",IF(AND(LEFT(O138,6)&lt;&gt;"Closed",N138&lt;&gt;"",N138&lt;Dashboard!$B$3),"Next follow-up overdue",IF(AND(LEFT(O138,6)&lt;&gt;"Closed",N138=Dashboard!$B$3),"Next follow-up due today",IF(AND(LEFT(O138,6)&lt;&gt;"Closed",K138&gt;0,N138="",M138&lt;=Dashboard!$B$3-'Lists &amp; Settings'!$B$4),"No next step / stale","")))))))))</f>
        <v/>
      </c>
      <c r="V138" s="20">
        <f>IF(A138="","",IF(COUNTIF($A$6:$A$205,A138)&gt;1,"Duplicate No-Show ID",IF(E138&gt;Dashboard!$B$3,"Session date is after as-of date",IF(AND(L138&lt;&gt;"",L138&lt;E138),"Attempt before missed session",IF(AND(R138&lt;&gt;"",R138&lt;E138),"Closed date before missed session",IF(AND(Q138&lt;&gt;"",Q138&lt;E138),"Rescheduled date before missed session",IF(AND(LEFT(O138,6)="Closed",N138&lt;&gt;""),"Closed case still has a next follow-up",IF(AND(O138="Rescheduled",Q138=""),"Rescheduled date is required","")))))))</f>
        <v/>
      </c>
    </row>
    <row r="139">
      <c r="A139" s="15" t="n"/>
      <c r="B139" s="15" t="n"/>
      <c r="C139" s="16" t="n"/>
      <c r="D139" s="15" t="n"/>
      <c r="E139" s="32" t="n"/>
      <c r="F139" s="15" t="n"/>
      <c r="G139" s="15" t="n"/>
      <c r="H139" s="15" t="n"/>
      <c r="I139" s="15" t="n"/>
      <c r="J139" s="33">
        <f>IF(E139="","",WORKDAY(E139,'Lists &amp; Settings'!$B$3))</f>
        <v/>
      </c>
      <c r="K139" s="19">
        <f>IF(A139="","",COUNTIF('Follow-Up Log'!$B$6:$B$405,A139))</f>
        <v/>
      </c>
      <c r="L139" s="33">
        <f>IF(A139="","",IF(K139=0,"",IFERROR(MINIFS('Follow-Up Log'!$C$6:$C$405,'Follow-Up Log'!$B$6:$B$405,A139),"")))</f>
        <v/>
      </c>
      <c r="M139" s="33">
        <f>IF(A139="","",IF(K139=0,"",IFERROR(MAXIFS('Follow-Up Log'!$C$6:$C$405,'Follow-Up Log'!$B$6:$B$405,A139),"")))</f>
        <v/>
      </c>
      <c r="N139" s="32" t="n"/>
      <c r="O139" s="15" t="n"/>
      <c r="P139" s="15" t="n"/>
      <c r="Q139" s="32" t="n"/>
      <c r="R139" s="32" t="n"/>
      <c r="S139" s="16" t="n"/>
      <c r="T139" s="19">
        <f>IF(E139="","",IF(LEFT(O139,6)="Closed",IF(R139="","",MAX(0,R139-E139)),MAX(0,Dashboard!$B$3-E139)))</f>
        <v/>
      </c>
      <c r="U139" s="20">
        <f>IF(A139="","",IF(OR(B139="",C139="",D139="",E139="",F139="",G139="",H139="",O139=""),"Missing required fields",IF(AND(O139="Rescheduled",Q139=""),"Rescheduled date missing",IF(AND(LEFT(O139,6)="Closed",P139=""),"Closed outcome missing",IF(AND(LEFT(O139,6)="Closed",R139=""),"Closed date missing",IF(AND(LEFT(O139,6)&lt;&gt;"Closed",K139=0,J139&lt;Dashboard!$B$3),"First follow-up overdue",IF(AND(LEFT(O139,6)&lt;&gt;"Closed",K139=0,J139=Dashboard!$B$3),"First follow-up due today",IF(AND(LEFT(O139,6)&lt;&gt;"Closed",N139&lt;&gt;"",N139&lt;Dashboard!$B$3),"Next follow-up overdue",IF(AND(LEFT(O139,6)&lt;&gt;"Closed",N139=Dashboard!$B$3),"Next follow-up due today",IF(AND(LEFT(O139,6)&lt;&gt;"Closed",K139&gt;0,N139="",M139&lt;=Dashboard!$B$3-'Lists &amp; Settings'!$B$4),"No next step / stale","")))))))))</f>
        <v/>
      </c>
      <c r="V139" s="20">
        <f>IF(A139="","",IF(COUNTIF($A$6:$A$205,A139)&gt;1,"Duplicate No-Show ID",IF(E139&gt;Dashboard!$B$3,"Session date is after as-of date",IF(AND(L139&lt;&gt;"",L139&lt;E139),"Attempt before missed session",IF(AND(R139&lt;&gt;"",R139&lt;E139),"Closed date before missed session",IF(AND(Q139&lt;&gt;"",Q139&lt;E139),"Rescheduled date before missed session",IF(AND(LEFT(O139,6)="Closed",N139&lt;&gt;""),"Closed case still has a next follow-up",IF(AND(O139="Rescheduled",Q139=""),"Rescheduled date is required","")))))))</f>
        <v/>
      </c>
    </row>
    <row r="140">
      <c r="A140" s="15" t="n"/>
      <c r="B140" s="15" t="n"/>
      <c r="C140" s="16" t="n"/>
      <c r="D140" s="15" t="n"/>
      <c r="E140" s="32" t="n"/>
      <c r="F140" s="15" t="n"/>
      <c r="G140" s="15" t="n"/>
      <c r="H140" s="15" t="n"/>
      <c r="I140" s="15" t="n"/>
      <c r="J140" s="33">
        <f>IF(E140="","",WORKDAY(E140,'Lists &amp; Settings'!$B$3))</f>
        <v/>
      </c>
      <c r="K140" s="19">
        <f>IF(A140="","",COUNTIF('Follow-Up Log'!$B$6:$B$405,A140))</f>
        <v/>
      </c>
      <c r="L140" s="33">
        <f>IF(A140="","",IF(K140=0,"",IFERROR(MINIFS('Follow-Up Log'!$C$6:$C$405,'Follow-Up Log'!$B$6:$B$405,A140),"")))</f>
        <v/>
      </c>
      <c r="M140" s="33">
        <f>IF(A140="","",IF(K140=0,"",IFERROR(MAXIFS('Follow-Up Log'!$C$6:$C$405,'Follow-Up Log'!$B$6:$B$405,A140),"")))</f>
        <v/>
      </c>
      <c r="N140" s="32" t="n"/>
      <c r="O140" s="15" t="n"/>
      <c r="P140" s="15" t="n"/>
      <c r="Q140" s="32" t="n"/>
      <c r="R140" s="32" t="n"/>
      <c r="S140" s="16" t="n"/>
      <c r="T140" s="19">
        <f>IF(E140="","",IF(LEFT(O140,6)="Closed",IF(R140="","",MAX(0,R140-E140)),MAX(0,Dashboard!$B$3-E140)))</f>
        <v/>
      </c>
      <c r="U140" s="20">
        <f>IF(A140="","",IF(OR(B140="",C140="",D140="",E140="",F140="",G140="",H140="",O140=""),"Missing required fields",IF(AND(O140="Rescheduled",Q140=""),"Rescheduled date missing",IF(AND(LEFT(O140,6)="Closed",P140=""),"Closed outcome missing",IF(AND(LEFT(O140,6)="Closed",R140=""),"Closed date missing",IF(AND(LEFT(O140,6)&lt;&gt;"Closed",K140=0,J140&lt;Dashboard!$B$3),"First follow-up overdue",IF(AND(LEFT(O140,6)&lt;&gt;"Closed",K140=0,J140=Dashboard!$B$3),"First follow-up due today",IF(AND(LEFT(O140,6)&lt;&gt;"Closed",N140&lt;&gt;"",N140&lt;Dashboard!$B$3),"Next follow-up overdue",IF(AND(LEFT(O140,6)&lt;&gt;"Closed",N140=Dashboard!$B$3),"Next follow-up due today",IF(AND(LEFT(O140,6)&lt;&gt;"Closed",K140&gt;0,N140="",M140&lt;=Dashboard!$B$3-'Lists &amp; Settings'!$B$4),"No next step / stale","")))))))))</f>
        <v/>
      </c>
      <c r="V140" s="20">
        <f>IF(A140="","",IF(COUNTIF($A$6:$A$205,A140)&gt;1,"Duplicate No-Show ID",IF(E140&gt;Dashboard!$B$3,"Session date is after as-of date",IF(AND(L140&lt;&gt;"",L140&lt;E140),"Attempt before missed session",IF(AND(R140&lt;&gt;"",R140&lt;E140),"Closed date before missed session",IF(AND(Q140&lt;&gt;"",Q140&lt;E140),"Rescheduled date before missed session",IF(AND(LEFT(O140,6)="Closed",N140&lt;&gt;""),"Closed case still has a next follow-up",IF(AND(O140="Rescheduled",Q140=""),"Rescheduled date is required","")))))))</f>
        <v/>
      </c>
    </row>
    <row r="141">
      <c r="A141" s="15" t="n"/>
      <c r="B141" s="15" t="n"/>
      <c r="C141" s="16" t="n"/>
      <c r="D141" s="15" t="n"/>
      <c r="E141" s="32" t="n"/>
      <c r="F141" s="15" t="n"/>
      <c r="G141" s="15" t="n"/>
      <c r="H141" s="15" t="n"/>
      <c r="I141" s="15" t="n"/>
      <c r="J141" s="33">
        <f>IF(E141="","",WORKDAY(E141,'Lists &amp; Settings'!$B$3))</f>
        <v/>
      </c>
      <c r="K141" s="19">
        <f>IF(A141="","",COUNTIF('Follow-Up Log'!$B$6:$B$405,A141))</f>
        <v/>
      </c>
      <c r="L141" s="33">
        <f>IF(A141="","",IF(K141=0,"",IFERROR(MINIFS('Follow-Up Log'!$C$6:$C$405,'Follow-Up Log'!$B$6:$B$405,A141),"")))</f>
        <v/>
      </c>
      <c r="M141" s="33">
        <f>IF(A141="","",IF(K141=0,"",IFERROR(MAXIFS('Follow-Up Log'!$C$6:$C$405,'Follow-Up Log'!$B$6:$B$405,A141),"")))</f>
        <v/>
      </c>
      <c r="N141" s="32" t="n"/>
      <c r="O141" s="15" t="n"/>
      <c r="P141" s="15" t="n"/>
      <c r="Q141" s="32" t="n"/>
      <c r="R141" s="32" t="n"/>
      <c r="S141" s="16" t="n"/>
      <c r="T141" s="19">
        <f>IF(E141="","",IF(LEFT(O141,6)="Closed",IF(R141="","",MAX(0,R141-E141)),MAX(0,Dashboard!$B$3-E141)))</f>
        <v/>
      </c>
      <c r="U141" s="20">
        <f>IF(A141="","",IF(OR(B141="",C141="",D141="",E141="",F141="",G141="",H141="",O141=""),"Missing required fields",IF(AND(O141="Rescheduled",Q141=""),"Rescheduled date missing",IF(AND(LEFT(O141,6)="Closed",P141=""),"Closed outcome missing",IF(AND(LEFT(O141,6)="Closed",R141=""),"Closed date missing",IF(AND(LEFT(O141,6)&lt;&gt;"Closed",K141=0,J141&lt;Dashboard!$B$3),"First follow-up overdue",IF(AND(LEFT(O141,6)&lt;&gt;"Closed",K141=0,J141=Dashboard!$B$3),"First follow-up due today",IF(AND(LEFT(O141,6)&lt;&gt;"Closed",N141&lt;&gt;"",N141&lt;Dashboard!$B$3),"Next follow-up overdue",IF(AND(LEFT(O141,6)&lt;&gt;"Closed",N141=Dashboard!$B$3),"Next follow-up due today",IF(AND(LEFT(O141,6)&lt;&gt;"Closed",K141&gt;0,N141="",M141&lt;=Dashboard!$B$3-'Lists &amp; Settings'!$B$4),"No next step / stale","")))))))))</f>
        <v/>
      </c>
      <c r="V141" s="20">
        <f>IF(A141="","",IF(COUNTIF($A$6:$A$205,A141)&gt;1,"Duplicate No-Show ID",IF(E141&gt;Dashboard!$B$3,"Session date is after as-of date",IF(AND(L141&lt;&gt;"",L141&lt;E141),"Attempt before missed session",IF(AND(R141&lt;&gt;"",R141&lt;E141),"Closed date before missed session",IF(AND(Q141&lt;&gt;"",Q141&lt;E141),"Rescheduled date before missed session",IF(AND(LEFT(O141,6)="Closed",N141&lt;&gt;""),"Closed case still has a next follow-up",IF(AND(O141="Rescheduled",Q141=""),"Rescheduled date is required","")))))))</f>
        <v/>
      </c>
    </row>
    <row r="142">
      <c r="A142" s="15" t="n"/>
      <c r="B142" s="15" t="n"/>
      <c r="C142" s="16" t="n"/>
      <c r="D142" s="15" t="n"/>
      <c r="E142" s="32" t="n"/>
      <c r="F142" s="15" t="n"/>
      <c r="G142" s="15" t="n"/>
      <c r="H142" s="15" t="n"/>
      <c r="I142" s="15" t="n"/>
      <c r="J142" s="33">
        <f>IF(E142="","",WORKDAY(E142,'Lists &amp; Settings'!$B$3))</f>
        <v/>
      </c>
      <c r="K142" s="19">
        <f>IF(A142="","",COUNTIF('Follow-Up Log'!$B$6:$B$405,A142))</f>
        <v/>
      </c>
      <c r="L142" s="33">
        <f>IF(A142="","",IF(K142=0,"",IFERROR(MINIFS('Follow-Up Log'!$C$6:$C$405,'Follow-Up Log'!$B$6:$B$405,A142),"")))</f>
        <v/>
      </c>
      <c r="M142" s="33">
        <f>IF(A142="","",IF(K142=0,"",IFERROR(MAXIFS('Follow-Up Log'!$C$6:$C$405,'Follow-Up Log'!$B$6:$B$405,A142),"")))</f>
        <v/>
      </c>
      <c r="N142" s="32" t="n"/>
      <c r="O142" s="15" t="n"/>
      <c r="P142" s="15" t="n"/>
      <c r="Q142" s="32" t="n"/>
      <c r="R142" s="32" t="n"/>
      <c r="S142" s="16" t="n"/>
      <c r="T142" s="19">
        <f>IF(E142="","",IF(LEFT(O142,6)="Closed",IF(R142="","",MAX(0,R142-E142)),MAX(0,Dashboard!$B$3-E142)))</f>
        <v/>
      </c>
      <c r="U142" s="20">
        <f>IF(A142="","",IF(OR(B142="",C142="",D142="",E142="",F142="",G142="",H142="",O142=""),"Missing required fields",IF(AND(O142="Rescheduled",Q142=""),"Rescheduled date missing",IF(AND(LEFT(O142,6)="Closed",P142=""),"Closed outcome missing",IF(AND(LEFT(O142,6)="Closed",R142=""),"Closed date missing",IF(AND(LEFT(O142,6)&lt;&gt;"Closed",K142=0,J142&lt;Dashboard!$B$3),"First follow-up overdue",IF(AND(LEFT(O142,6)&lt;&gt;"Closed",K142=0,J142=Dashboard!$B$3),"First follow-up due today",IF(AND(LEFT(O142,6)&lt;&gt;"Closed",N142&lt;&gt;"",N142&lt;Dashboard!$B$3),"Next follow-up overdue",IF(AND(LEFT(O142,6)&lt;&gt;"Closed",N142=Dashboard!$B$3),"Next follow-up due today",IF(AND(LEFT(O142,6)&lt;&gt;"Closed",K142&gt;0,N142="",M142&lt;=Dashboard!$B$3-'Lists &amp; Settings'!$B$4),"No next step / stale","")))))))))</f>
        <v/>
      </c>
      <c r="V142" s="20">
        <f>IF(A142="","",IF(COUNTIF($A$6:$A$205,A142)&gt;1,"Duplicate No-Show ID",IF(E142&gt;Dashboard!$B$3,"Session date is after as-of date",IF(AND(L142&lt;&gt;"",L142&lt;E142),"Attempt before missed session",IF(AND(R142&lt;&gt;"",R142&lt;E142),"Closed date before missed session",IF(AND(Q142&lt;&gt;"",Q142&lt;E142),"Rescheduled date before missed session",IF(AND(LEFT(O142,6)="Closed",N142&lt;&gt;""),"Closed case still has a next follow-up",IF(AND(O142="Rescheduled",Q142=""),"Rescheduled date is required","")))))))</f>
        <v/>
      </c>
    </row>
    <row r="143">
      <c r="A143" s="15" t="n"/>
      <c r="B143" s="15" t="n"/>
      <c r="C143" s="16" t="n"/>
      <c r="D143" s="15" t="n"/>
      <c r="E143" s="32" t="n"/>
      <c r="F143" s="15" t="n"/>
      <c r="G143" s="15" t="n"/>
      <c r="H143" s="15" t="n"/>
      <c r="I143" s="15" t="n"/>
      <c r="J143" s="33">
        <f>IF(E143="","",WORKDAY(E143,'Lists &amp; Settings'!$B$3))</f>
        <v/>
      </c>
      <c r="K143" s="19">
        <f>IF(A143="","",COUNTIF('Follow-Up Log'!$B$6:$B$405,A143))</f>
        <v/>
      </c>
      <c r="L143" s="33">
        <f>IF(A143="","",IF(K143=0,"",IFERROR(MINIFS('Follow-Up Log'!$C$6:$C$405,'Follow-Up Log'!$B$6:$B$405,A143),"")))</f>
        <v/>
      </c>
      <c r="M143" s="33">
        <f>IF(A143="","",IF(K143=0,"",IFERROR(MAXIFS('Follow-Up Log'!$C$6:$C$405,'Follow-Up Log'!$B$6:$B$405,A143),"")))</f>
        <v/>
      </c>
      <c r="N143" s="32" t="n"/>
      <c r="O143" s="15" t="n"/>
      <c r="P143" s="15" t="n"/>
      <c r="Q143" s="32" t="n"/>
      <c r="R143" s="32" t="n"/>
      <c r="S143" s="16" t="n"/>
      <c r="T143" s="19">
        <f>IF(E143="","",IF(LEFT(O143,6)="Closed",IF(R143="","",MAX(0,R143-E143)),MAX(0,Dashboard!$B$3-E143)))</f>
        <v/>
      </c>
      <c r="U143" s="20">
        <f>IF(A143="","",IF(OR(B143="",C143="",D143="",E143="",F143="",G143="",H143="",O143=""),"Missing required fields",IF(AND(O143="Rescheduled",Q143=""),"Rescheduled date missing",IF(AND(LEFT(O143,6)="Closed",P143=""),"Closed outcome missing",IF(AND(LEFT(O143,6)="Closed",R143=""),"Closed date missing",IF(AND(LEFT(O143,6)&lt;&gt;"Closed",K143=0,J143&lt;Dashboard!$B$3),"First follow-up overdue",IF(AND(LEFT(O143,6)&lt;&gt;"Closed",K143=0,J143=Dashboard!$B$3),"First follow-up due today",IF(AND(LEFT(O143,6)&lt;&gt;"Closed",N143&lt;&gt;"",N143&lt;Dashboard!$B$3),"Next follow-up overdue",IF(AND(LEFT(O143,6)&lt;&gt;"Closed",N143=Dashboard!$B$3),"Next follow-up due today",IF(AND(LEFT(O143,6)&lt;&gt;"Closed",K143&gt;0,N143="",M143&lt;=Dashboard!$B$3-'Lists &amp; Settings'!$B$4),"No next step / stale","")))))))))</f>
        <v/>
      </c>
      <c r="V143" s="20">
        <f>IF(A143="","",IF(COUNTIF($A$6:$A$205,A143)&gt;1,"Duplicate No-Show ID",IF(E143&gt;Dashboard!$B$3,"Session date is after as-of date",IF(AND(L143&lt;&gt;"",L143&lt;E143),"Attempt before missed session",IF(AND(R143&lt;&gt;"",R143&lt;E143),"Closed date before missed session",IF(AND(Q143&lt;&gt;"",Q143&lt;E143),"Rescheduled date before missed session",IF(AND(LEFT(O143,6)="Closed",N143&lt;&gt;""),"Closed case still has a next follow-up",IF(AND(O143="Rescheduled",Q143=""),"Rescheduled date is required","")))))))</f>
        <v/>
      </c>
    </row>
    <row r="144">
      <c r="A144" s="15" t="n"/>
      <c r="B144" s="15" t="n"/>
      <c r="C144" s="16" t="n"/>
      <c r="D144" s="15" t="n"/>
      <c r="E144" s="32" t="n"/>
      <c r="F144" s="15" t="n"/>
      <c r="G144" s="15" t="n"/>
      <c r="H144" s="15" t="n"/>
      <c r="I144" s="15" t="n"/>
      <c r="J144" s="33">
        <f>IF(E144="","",WORKDAY(E144,'Lists &amp; Settings'!$B$3))</f>
        <v/>
      </c>
      <c r="K144" s="19">
        <f>IF(A144="","",COUNTIF('Follow-Up Log'!$B$6:$B$405,A144))</f>
        <v/>
      </c>
      <c r="L144" s="33">
        <f>IF(A144="","",IF(K144=0,"",IFERROR(MINIFS('Follow-Up Log'!$C$6:$C$405,'Follow-Up Log'!$B$6:$B$405,A144),"")))</f>
        <v/>
      </c>
      <c r="M144" s="33">
        <f>IF(A144="","",IF(K144=0,"",IFERROR(MAXIFS('Follow-Up Log'!$C$6:$C$405,'Follow-Up Log'!$B$6:$B$405,A144),"")))</f>
        <v/>
      </c>
      <c r="N144" s="32" t="n"/>
      <c r="O144" s="15" t="n"/>
      <c r="P144" s="15" t="n"/>
      <c r="Q144" s="32" t="n"/>
      <c r="R144" s="32" t="n"/>
      <c r="S144" s="16" t="n"/>
      <c r="T144" s="19">
        <f>IF(E144="","",IF(LEFT(O144,6)="Closed",IF(R144="","",MAX(0,R144-E144)),MAX(0,Dashboard!$B$3-E144)))</f>
        <v/>
      </c>
      <c r="U144" s="20">
        <f>IF(A144="","",IF(OR(B144="",C144="",D144="",E144="",F144="",G144="",H144="",O144=""),"Missing required fields",IF(AND(O144="Rescheduled",Q144=""),"Rescheduled date missing",IF(AND(LEFT(O144,6)="Closed",P144=""),"Closed outcome missing",IF(AND(LEFT(O144,6)="Closed",R144=""),"Closed date missing",IF(AND(LEFT(O144,6)&lt;&gt;"Closed",K144=0,J144&lt;Dashboard!$B$3),"First follow-up overdue",IF(AND(LEFT(O144,6)&lt;&gt;"Closed",K144=0,J144=Dashboard!$B$3),"First follow-up due today",IF(AND(LEFT(O144,6)&lt;&gt;"Closed",N144&lt;&gt;"",N144&lt;Dashboard!$B$3),"Next follow-up overdue",IF(AND(LEFT(O144,6)&lt;&gt;"Closed",N144=Dashboard!$B$3),"Next follow-up due today",IF(AND(LEFT(O144,6)&lt;&gt;"Closed",K144&gt;0,N144="",M144&lt;=Dashboard!$B$3-'Lists &amp; Settings'!$B$4),"No next step / stale","")))))))))</f>
        <v/>
      </c>
      <c r="V144" s="20">
        <f>IF(A144="","",IF(COUNTIF($A$6:$A$205,A144)&gt;1,"Duplicate No-Show ID",IF(E144&gt;Dashboard!$B$3,"Session date is after as-of date",IF(AND(L144&lt;&gt;"",L144&lt;E144),"Attempt before missed session",IF(AND(R144&lt;&gt;"",R144&lt;E144),"Closed date before missed session",IF(AND(Q144&lt;&gt;"",Q144&lt;E144),"Rescheduled date before missed session",IF(AND(LEFT(O144,6)="Closed",N144&lt;&gt;""),"Closed case still has a next follow-up",IF(AND(O144="Rescheduled",Q144=""),"Rescheduled date is required","")))))))</f>
        <v/>
      </c>
    </row>
    <row r="145">
      <c r="A145" s="15" t="n"/>
      <c r="B145" s="15" t="n"/>
      <c r="C145" s="16" t="n"/>
      <c r="D145" s="15" t="n"/>
      <c r="E145" s="32" t="n"/>
      <c r="F145" s="15" t="n"/>
      <c r="G145" s="15" t="n"/>
      <c r="H145" s="15" t="n"/>
      <c r="I145" s="15" t="n"/>
      <c r="J145" s="33">
        <f>IF(E145="","",WORKDAY(E145,'Lists &amp; Settings'!$B$3))</f>
        <v/>
      </c>
      <c r="K145" s="19">
        <f>IF(A145="","",COUNTIF('Follow-Up Log'!$B$6:$B$405,A145))</f>
        <v/>
      </c>
      <c r="L145" s="33">
        <f>IF(A145="","",IF(K145=0,"",IFERROR(MINIFS('Follow-Up Log'!$C$6:$C$405,'Follow-Up Log'!$B$6:$B$405,A145),"")))</f>
        <v/>
      </c>
      <c r="M145" s="33">
        <f>IF(A145="","",IF(K145=0,"",IFERROR(MAXIFS('Follow-Up Log'!$C$6:$C$405,'Follow-Up Log'!$B$6:$B$405,A145),"")))</f>
        <v/>
      </c>
      <c r="N145" s="32" t="n"/>
      <c r="O145" s="15" t="n"/>
      <c r="P145" s="15" t="n"/>
      <c r="Q145" s="32" t="n"/>
      <c r="R145" s="32" t="n"/>
      <c r="S145" s="16" t="n"/>
      <c r="T145" s="19">
        <f>IF(E145="","",IF(LEFT(O145,6)="Closed",IF(R145="","",MAX(0,R145-E145)),MAX(0,Dashboard!$B$3-E145)))</f>
        <v/>
      </c>
      <c r="U145" s="20">
        <f>IF(A145="","",IF(OR(B145="",C145="",D145="",E145="",F145="",G145="",H145="",O145=""),"Missing required fields",IF(AND(O145="Rescheduled",Q145=""),"Rescheduled date missing",IF(AND(LEFT(O145,6)="Closed",P145=""),"Closed outcome missing",IF(AND(LEFT(O145,6)="Closed",R145=""),"Closed date missing",IF(AND(LEFT(O145,6)&lt;&gt;"Closed",K145=0,J145&lt;Dashboard!$B$3),"First follow-up overdue",IF(AND(LEFT(O145,6)&lt;&gt;"Closed",K145=0,J145=Dashboard!$B$3),"First follow-up due today",IF(AND(LEFT(O145,6)&lt;&gt;"Closed",N145&lt;&gt;"",N145&lt;Dashboard!$B$3),"Next follow-up overdue",IF(AND(LEFT(O145,6)&lt;&gt;"Closed",N145=Dashboard!$B$3),"Next follow-up due today",IF(AND(LEFT(O145,6)&lt;&gt;"Closed",K145&gt;0,N145="",M145&lt;=Dashboard!$B$3-'Lists &amp; Settings'!$B$4),"No next step / stale","")))))))))</f>
        <v/>
      </c>
      <c r="V145" s="20">
        <f>IF(A145="","",IF(COUNTIF($A$6:$A$205,A145)&gt;1,"Duplicate No-Show ID",IF(E145&gt;Dashboard!$B$3,"Session date is after as-of date",IF(AND(L145&lt;&gt;"",L145&lt;E145),"Attempt before missed session",IF(AND(R145&lt;&gt;"",R145&lt;E145),"Closed date before missed session",IF(AND(Q145&lt;&gt;"",Q145&lt;E145),"Rescheduled date before missed session",IF(AND(LEFT(O145,6)="Closed",N145&lt;&gt;""),"Closed case still has a next follow-up",IF(AND(O145="Rescheduled",Q145=""),"Rescheduled date is required","")))))))</f>
        <v/>
      </c>
    </row>
    <row r="146">
      <c r="A146" s="15" t="n"/>
      <c r="B146" s="15" t="n"/>
      <c r="C146" s="16" t="n"/>
      <c r="D146" s="15" t="n"/>
      <c r="E146" s="32" t="n"/>
      <c r="F146" s="15" t="n"/>
      <c r="G146" s="15" t="n"/>
      <c r="H146" s="15" t="n"/>
      <c r="I146" s="15" t="n"/>
      <c r="J146" s="33">
        <f>IF(E146="","",WORKDAY(E146,'Lists &amp; Settings'!$B$3))</f>
        <v/>
      </c>
      <c r="K146" s="19">
        <f>IF(A146="","",COUNTIF('Follow-Up Log'!$B$6:$B$405,A146))</f>
        <v/>
      </c>
      <c r="L146" s="33">
        <f>IF(A146="","",IF(K146=0,"",IFERROR(MINIFS('Follow-Up Log'!$C$6:$C$405,'Follow-Up Log'!$B$6:$B$405,A146),"")))</f>
        <v/>
      </c>
      <c r="M146" s="33">
        <f>IF(A146="","",IF(K146=0,"",IFERROR(MAXIFS('Follow-Up Log'!$C$6:$C$405,'Follow-Up Log'!$B$6:$B$405,A146),"")))</f>
        <v/>
      </c>
      <c r="N146" s="32" t="n"/>
      <c r="O146" s="15" t="n"/>
      <c r="P146" s="15" t="n"/>
      <c r="Q146" s="32" t="n"/>
      <c r="R146" s="32" t="n"/>
      <c r="S146" s="16" t="n"/>
      <c r="T146" s="19">
        <f>IF(E146="","",IF(LEFT(O146,6)="Closed",IF(R146="","",MAX(0,R146-E146)),MAX(0,Dashboard!$B$3-E146)))</f>
        <v/>
      </c>
      <c r="U146" s="20">
        <f>IF(A146="","",IF(OR(B146="",C146="",D146="",E146="",F146="",G146="",H146="",O146=""),"Missing required fields",IF(AND(O146="Rescheduled",Q146=""),"Rescheduled date missing",IF(AND(LEFT(O146,6)="Closed",P146=""),"Closed outcome missing",IF(AND(LEFT(O146,6)="Closed",R146=""),"Closed date missing",IF(AND(LEFT(O146,6)&lt;&gt;"Closed",K146=0,J146&lt;Dashboard!$B$3),"First follow-up overdue",IF(AND(LEFT(O146,6)&lt;&gt;"Closed",K146=0,J146=Dashboard!$B$3),"First follow-up due today",IF(AND(LEFT(O146,6)&lt;&gt;"Closed",N146&lt;&gt;"",N146&lt;Dashboard!$B$3),"Next follow-up overdue",IF(AND(LEFT(O146,6)&lt;&gt;"Closed",N146=Dashboard!$B$3),"Next follow-up due today",IF(AND(LEFT(O146,6)&lt;&gt;"Closed",K146&gt;0,N146="",M146&lt;=Dashboard!$B$3-'Lists &amp; Settings'!$B$4),"No next step / stale","")))))))))</f>
        <v/>
      </c>
      <c r="V146" s="20">
        <f>IF(A146="","",IF(COUNTIF($A$6:$A$205,A146)&gt;1,"Duplicate No-Show ID",IF(E146&gt;Dashboard!$B$3,"Session date is after as-of date",IF(AND(L146&lt;&gt;"",L146&lt;E146),"Attempt before missed session",IF(AND(R146&lt;&gt;"",R146&lt;E146),"Closed date before missed session",IF(AND(Q146&lt;&gt;"",Q146&lt;E146),"Rescheduled date before missed session",IF(AND(LEFT(O146,6)="Closed",N146&lt;&gt;""),"Closed case still has a next follow-up",IF(AND(O146="Rescheduled",Q146=""),"Rescheduled date is required","")))))))</f>
        <v/>
      </c>
    </row>
    <row r="147">
      <c r="A147" s="15" t="n"/>
      <c r="B147" s="15" t="n"/>
      <c r="C147" s="16" t="n"/>
      <c r="D147" s="15" t="n"/>
      <c r="E147" s="32" t="n"/>
      <c r="F147" s="15" t="n"/>
      <c r="G147" s="15" t="n"/>
      <c r="H147" s="15" t="n"/>
      <c r="I147" s="15" t="n"/>
      <c r="J147" s="33">
        <f>IF(E147="","",WORKDAY(E147,'Lists &amp; Settings'!$B$3))</f>
        <v/>
      </c>
      <c r="K147" s="19">
        <f>IF(A147="","",COUNTIF('Follow-Up Log'!$B$6:$B$405,A147))</f>
        <v/>
      </c>
      <c r="L147" s="33">
        <f>IF(A147="","",IF(K147=0,"",IFERROR(MINIFS('Follow-Up Log'!$C$6:$C$405,'Follow-Up Log'!$B$6:$B$405,A147),"")))</f>
        <v/>
      </c>
      <c r="M147" s="33">
        <f>IF(A147="","",IF(K147=0,"",IFERROR(MAXIFS('Follow-Up Log'!$C$6:$C$405,'Follow-Up Log'!$B$6:$B$405,A147),"")))</f>
        <v/>
      </c>
      <c r="N147" s="32" t="n"/>
      <c r="O147" s="15" t="n"/>
      <c r="P147" s="15" t="n"/>
      <c r="Q147" s="32" t="n"/>
      <c r="R147" s="32" t="n"/>
      <c r="S147" s="16" t="n"/>
      <c r="T147" s="19">
        <f>IF(E147="","",IF(LEFT(O147,6)="Closed",IF(R147="","",MAX(0,R147-E147)),MAX(0,Dashboard!$B$3-E147)))</f>
        <v/>
      </c>
      <c r="U147" s="20">
        <f>IF(A147="","",IF(OR(B147="",C147="",D147="",E147="",F147="",G147="",H147="",O147=""),"Missing required fields",IF(AND(O147="Rescheduled",Q147=""),"Rescheduled date missing",IF(AND(LEFT(O147,6)="Closed",P147=""),"Closed outcome missing",IF(AND(LEFT(O147,6)="Closed",R147=""),"Closed date missing",IF(AND(LEFT(O147,6)&lt;&gt;"Closed",K147=0,J147&lt;Dashboard!$B$3),"First follow-up overdue",IF(AND(LEFT(O147,6)&lt;&gt;"Closed",K147=0,J147=Dashboard!$B$3),"First follow-up due today",IF(AND(LEFT(O147,6)&lt;&gt;"Closed",N147&lt;&gt;"",N147&lt;Dashboard!$B$3),"Next follow-up overdue",IF(AND(LEFT(O147,6)&lt;&gt;"Closed",N147=Dashboard!$B$3),"Next follow-up due today",IF(AND(LEFT(O147,6)&lt;&gt;"Closed",K147&gt;0,N147="",M147&lt;=Dashboard!$B$3-'Lists &amp; Settings'!$B$4),"No next step / stale","")))))))))</f>
        <v/>
      </c>
      <c r="V147" s="20">
        <f>IF(A147="","",IF(COUNTIF($A$6:$A$205,A147)&gt;1,"Duplicate No-Show ID",IF(E147&gt;Dashboard!$B$3,"Session date is after as-of date",IF(AND(L147&lt;&gt;"",L147&lt;E147),"Attempt before missed session",IF(AND(R147&lt;&gt;"",R147&lt;E147),"Closed date before missed session",IF(AND(Q147&lt;&gt;"",Q147&lt;E147),"Rescheduled date before missed session",IF(AND(LEFT(O147,6)="Closed",N147&lt;&gt;""),"Closed case still has a next follow-up",IF(AND(O147="Rescheduled",Q147=""),"Rescheduled date is required","")))))))</f>
        <v/>
      </c>
    </row>
    <row r="148">
      <c r="A148" s="15" t="n"/>
      <c r="B148" s="15" t="n"/>
      <c r="C148" s="16" t="n"/>
      <c r="D148" s="15" t="n"/>
      <c r="E148" s="32" t="n"/>
      <c r="F148" s="15" t="n"/>
      <c r="G148" s="15" t="n"/>
      <c r="H148" s="15" t="n"/>
      <c r="I148" s="15" t="n"/>
      <c r="J148" s="33">
        <f>IF(E148="","",WORKDAY(E148,'Lists &amp; Settings'!$B$3))</f>
        <v/>
      </c>
      <c r="K148" s="19">
        <f>IF(A148="","",COUNTIF('Follow-Up Log'!$B$6:$B$405,A148))</f>
        <v/>
      </c>
      <c r="L148" s="33">
        <f>IF(A148="","",IF(K148=0,"",IFERROR(MINIFS('Follow-Up Log'!$C$6:$C$405,'Follow-Up Log'!$B$6:$B$405,A148),"")))</f>
        <v/>
      </c>
      <c r="M148" s="33">
        <f>IF(A148="","",IF(K148=0,"",IFERROR(MAXIFS('Follow-Up Log'!$C$6:$C$405,'Follow-Up Log'!$B$6:$B$405,A148),"")))</f>
        <v/>
      </c>
      <c r="N148" s="32" t="n"/>
      <c r="O148" s="15" t="n"/>
      <c r="P148" s="15" t="n"/>
      <c r="Q148" s="32" t="n"/>
      <c r="R148" s="32" t="n"/>
      <c r="S148" s="16" t="n"/>
      <c r="T148" s="19">
        <f>IF(E148="","",IF(LEFT(O148,6)="Closed",IF(R148="","",MAX(0,R148-E148)),MAX(0,Dashboard!$B$3-E148)))</f>
        <v/>
      </c>
      <c r="U148" s="20">
        <f>IF(A148="","",IF(OR(B148="",C148="",D148="",E148="",F148="",G148="",H148="",O148=""),"Missing required fields",IF(AND(O148="Rescheduled",Q148=""),"Rescheduled date missing",IF(AND(LEFT(O148,6)="Closed",P148=""),"Closed outcome missing",IF(AND(LEFT(O148,6)="Closed",R148=""),"Closed date missing",IF(AND(LEFT(O148,6)&lt;&gt;"Closed",K148=0,J148&lt;Dashboard!$B$3),"First follow-up overdue",IF(AND(LEFT(O148,6)&lt;&gt;"Closed",K148=0,J148=Dashboard!$B$3),"First follow-up due today",IF(AND(LEFT(O148,6)&lt;&gt;"Closed",N148&lt;&gt;"",N148&lt;Dashboard!$B$3),"Next follow-up overdue",IF(AND(LEFT(O148,6)&lt;&gt;"Closed",N148=Dashboard!$B$3),"Next follow-up due today",IF(AND(LEFT(O148,6)&lt;&gt;"Closed",K148&gt;0,N148="",M148&lt;=Dashboard!$B$3-'Lists &amp; Settings'!$B$4),"No next step / stale","")))))))))</f>
        <v/>
      </c>
      <c r="V148" s="20">
        <f>IF(A148="","",IF(COUNTIF($A$6:$A$205,A148)&gt;1,"Duplicate No-Show ID",IF(E148&gt;Dashboard!$B$3,"Session date is after as-of date",IF(AND(L148&lt;&gt;"",L148&lt;E148),"Attempt before missed session",IF(AND(R148&lt;&gt;"",R148&lt;E148),"Closed date before missed session",IF(AND(Q148&lt;&gt;"",Q148&lt;E148),"Rescheduled date before missed session",IF(AND(LEFT(O148,6)="Closed",N148&lt;&gt;""),"Closed case still has a next follow-up",IF(AND(O148="Rescheduled",Q148=""),"Rescheduled date is required","")))))))</f>
        <v/>
      </c>
    </row>
    <row r="149">
      <c r="A149" s="15" t="n"/>
      <c r="B149" s="15" t="n"/>
      <c r="C149" s="16" t="n"/>
      <c r="D149" s="15" t="n"/>
      <c r="E149" s="32" t="n"/>
      <c r="F149" s="15" t="n"/>
      <c r="G149" s="15" t="n"/>
      <c r="H149" s="15" t="n"/>
      <c r="I149" s="15" t="n"/>
      <c r="J149" s="33">
        <f>IF(E149="","",WORKDAY(E149,'Lists &amp; Settings'!$B$3))</f>
        <v/>
      </c>
      <c r="K149" s="19">
        <f>IF(A149="","",COUNTIF('Follow-Up Log'!$B$6:$B$405,A149))</f>
        <v/>
      </c>
      <c r="L149" s="33">
        <f>IF(A149="","",IF(K149=0,"",IFERROR(MINIFS('Follow-Up Log'!$C$6:$C$405,'Follow-Up Log'!$B$6:$B$405,A149),"")))</f>
        <v/>
      </c>
      <c r="M149" s="33">
        <f>IF(A149="","",IF(K149=0,"",IFERROR(MAXIFS('Follow-Up Log'!$C$6:$C$405,'Follow-Up Log'!$B$6:$B$405,A149),"")))</f>
        <v/>
      </c>
      <c r="N149" s="32" t="n"/>
      <c r="O149" s="15" t="n"/>
      <c r="P149" s="15" t="n"/>
      <c r="Q149" s="32" t="n"/>
      <c r="R149" s="32" t="n"/>
      <c r="S149" s="16" t="n"/>
      <c r="T149" s="19">
        <f>IF(E149="","",IF(LEFT(O149,6)="Closed",IF(R149="","",MAX(0,R149-E149)),MAX(0,Dashboard!$B$3-E149)))</f>
        <v/>
      </c>
      <c r="U149" s="20">
        <f>IF(A149="","",IF(OR(B149="",C149="",D149="",E149="",F149="",G149="",H149="",O149=""),"Missing required fields",IF(AND(O149="Rescheduled",Q149=""),"Rescheduled date missing",IF(AND(LEFT(O149,6)="Closed",P149=""),"Closed outcome missing",IF(AND(LEFT(O149,6)="Closed",R149=""),"Closed date missing",IF(AND(LEFT(O149,6)&lt;&gt;"Closed",K149=0,J149&lt;Dashboard!$B$3),"First follow-up overdue",IF(AND(LEFT(O149,6)&lt;&gt;"Closed",K149=0,J149=Dashboard!$B$3),"First follow-up due today",IF(AND(LEFT(O149,6)&lt;&gt;"Closed",N149&lt;&gt;"",N149&lt;Dashboard!$B$3),"Next follow-up overdue",IF(AND(LEFT(O149,6)&lt;&gt;"Closed",N149=Dashboard!$B$3),"Next follow-up due today",IF(AND(LEFT(O149,6)&lt;&gt;"Closed",K149&gt;0,N149="",M149&lt;=Dashboard!$B$3-'Lists &amp; Settings'!$B$4),"No next step / stale","")))))))))</f>
        <v/>
      </c>
      <c r="V149" s="20">
        <f>IF(A149="","",IF(COUNTIF($A$6:$A$205,A149)&gt;1,"Duplicate No-Show ID",IF(E149&gt;Dashboard!$B$3,"Session date is after as-of date",IF(AND(L149&lt;&gt;"",L149&lt;E149),"Attempt before missed session",IF(AND(R149&lt;&gt;"",R149&lt;E149),"Closed date before missed session",IF(AND(Q149&lt;&gt;"",Q149&lt;E149),"Rescheduled date before missed session",IF(AND(LEFT(O149,6)="Closed",N149&lt;&gt;""),"Closed case still has a next follow-up",IF(AND(O149="Rescheduled",Q149=""),"Rescheduled date is required","")))))))</f>
        <v/>
      </c>
    </row>
    <row r="150">
      <c r="A150" s="15" t="n"/>
      <c r="B150" s="15" t="n"/>
      <c r="C150" s="16" t="n"/>
      <c r="D150" s="15" t="n"/>
      <c r="E150" s="32" t="n"/>
      <c r="F150" s="15" t="n"/>
      <c r="G150" s="15" t="n"/>
      <c r="H150" s="15" t="n"/>
      <c r="I150" s="15" t="n"/>
      <c r="J150" s="33">
        <f>IF(E150="","",WORKDAY(E150,'Lists &amp; Settings'!$B$3))</f>
        <v/>
      </c>
      <c r="K150" s="19">
        <f>IF(A150="","",COUNTIF('Follow-Up Log'!$B$6:$B$405,A150))</f>
        <v/>
      </c>
      <c r="L150" s="33">
        <f>IF(A150="","",IF(K150=0,"",IFERROR(MINIFS('Follow-Up Log'!$C$6:$C$405,'Follow-Up Log'!$B$6:$B$405,A150),"")))</f>
        <v/>
      </c>
      <c r="M150" s="33">
        <f>IF(A150="","",IF(K150=0,"",IFERROR(MAXIFS('Follow-Up Log'!$C$6:$C$405,'Follow-Up Log'!$B$6:$B$405,A150),"")))</f>
        <v/>
      </c>
      <c r="N150" s="32" t="n"/>
      <c r="O150" s="15" t="n"/>
      <c r="P150" s="15" t="n"/>
      <c r="Q150" s="32" t="n"/>
      <c r="R150" s="32" t="n"/>
      <c r="S150" s="16" t="n"/>
      <c r="T150" s="19">
        <f>IF(E150="","",IF(LEFT(O150,6)="Closed",IF(R150="","",MAX(0,R150-E150)),MAX(0,Dashboard!$B$3-E150)))</f>
        <v/>
      </c>
      <c r="U150" s="20">
        <f>IF(A150="","",IF(OR(B150="",C150="",D150="",E150="",F150="",G150="",H150="",O150=""),"Missing required fields",IF(AND(O150="Rescheduled",Q150=""),"Rescheduled date missing",IF(AND(LEFT(O150,6)="Closed",P150=""),"Closed outcome missing",IF(AND(LEFT(O150,6)="Closed",R150=""),"Closed date missing",IF(AND(LEFT(O150,6)&lt;&gt;"Closed",K150=0,J150&lt;Dashboard!$B$3),"First follow-up overdue",IF(AND(LEFT(O150,6)&lt;&gt;"Closed",K150=0,J150=Dashboard!$B$3),"First follow-up due today",IF(AND(LEFT(O150,6)&lt;&gt;"Closed",N150&lt;&gt;"",N150&lt;Dashboard!$B$3),"Next follow-up overdue",IF(AND(LEFT(O150,6)&lt;&gt;"Closed",N150=Dashboard!$B$3),"Next follow-up due today",IF(AND(LEFT(O150,6)&lt;&gt;"Closed",K150&gt;0,N150="",M150&lt;=Dashboard!$B$3-'Lists &amp; Settings'!$B$4),"No next step / stale","")))))))))</f>
        <v/>
      </c>
      <c r="V150" s="20">
        <f>IF(A150="","",IF(COUNTIF($A$6:$A$205,A150)&gt;1,"Duplicate No-Show ID",IF(E150&gt;Dashboard!$B$3,"Session date is after as-of date",IF(AND(L150&lt;&gt;"",L150&lt;E150),"Attempt before missed session",IF(AND(R150&lt;&gt;"",R150&lt;E150),"Closed date before missed session",IF(AND(Q150&lt;&gt;"",Q150&lt;E150),"Rescheduled date before missed session",IF(AND(LEFT(O150,6)="Closed",N150&lt;&gt;""),"Closed case still has a next follow-up",IF(AND(O150="Rescheduled",Q150=""),"Rescheduled date is required","")))))))</f>
        <v/>
      </c>
    </row>
    <row r="151">
      <c r="A151" s="15" t="n"/>
      <c r="B151" s="15" t="n"/>
      <c r="C151" s="16" t="n"/>
      <c r="D151" s="15" t="n"/>
      <c r="E151" s="32" t="n"/>
      <c r="F151" s="15" t="n"/>
      <c r="G151" s="15" t="n"/>
      <c r="H151" s="15" t="n"/>
      <c r="I151" s="15" t="n"/>
      <c r="J151" s="33">
        <f>IF(E151="","",WORKDAY(E151,'Lists &amp; Settings'!$B$3))</f>
        <v/>
      </c>
      <c r="K151" s="19">
        <f>IF(A151="","",COUNTIF('Follow-Up Log'!$B$6:$B$405,A151))</f>
        <v/>
      </c>
      <c r="L151" s="33">
        <f>IF(A151="","",IF(K151=0,"",IFERROR(MINIFS('Follow-Up Log'!$C$6:$C$405,'Follow-Up Log'!$B$6:$B$405,A151),"")))</f>
        <v/>
      </c>
      <c r="M151" s="33">
        <f>IF(A151="","",IF(K151=0,"",IFERROR(MAXIFS('Follow-Up Log'!$C$6:$C$405,'Follow-Up Log'!$B$6:$B$405,A151),"")))</f>
        <v/>
      </c>
      <c r="N151" s="32" t="n"/>
      <c r="O151" s="15" t="n"/>
      <c r="P151" s="15" t="n"/>
      <c r="Q151" s="32" t="n"/>
      <c r="R151" s="32" t="n"/>
      <c r="S151" s="16" t="n"/>
      <c r="T151" s="19">
        <f>IF(E151="","",IF(LEFT(O151,6)="Closed",IF(R151="","",MAX(0,R151-E151)),MAX(0,Dashboard!$B$3-E151)))</f>
        <v/>
      </c>
      <c r="U151" s="20">
        <f>IF(A151="","",IF(OR(B151="",C151="",D151="",E151="",F151="",G151="",H151="",O151=""),"Missing required fields",IF(AND(O151="Rescheduled",Q151=""),"Rescheduled date missing",IF(AND(LEFT(O151,6)="Closed",P151=""),"Closed outcome missing",IF(AND(LEFT(O151,6)="Closed",R151=""),"Closed date missing",IF(AND(LEFT(O151,6)&lt;&gt;"Closed",K151=0,J151&lt;Dashboard!$B$3),"First follow-up overdue",IF(AND(LEFT(O151,6)&lt;&gt;"Closed",K151=0,J151=Dashboard!$B$3),"First follow-up due today",IF(AND(LEFT(O151,6)&lt;&gt;"Closed",N151&lt;&gt;"",N151&lt;Dashboard!$B$3),"Next follow-up overdue",IF(AND(LEFT(O151,6)&lt;&gt;"Closed",N151=Dashboard!$B$3),"Next follow-up due today",IF(AND(LEFT(O151,6)&lt;&gt;"Closed",K151&gt;0,N151="",M151&lt;=Dashboard!$B$3-'Lists &amp; Settings'!$B$4),"No next step / stale","")))))))))</f>
        <v/>
      </c>
      <c r="V151" s="20">
        <f>IF(A151="","",IF(COUNTIF($A$6:$A$205,A151)&gt;1,"Duplicate No-Show ID",IF(E151&gt;Dashboard!$B$3,"Session date is after as-of date",IF(AND(L151&lt;&gt;"",L151&lt;E151),"Attempt before missed session",IF(AND(R151&lt;&gt;"",R151&lt;E151),"Closed date before missed session",IF(AND(Q151&lt;&gt;"",Q151&lt;E151),"Rescheduled date before missed session",IF(AND(LEFT(O151,6)="Closed",N151&lt;&gt;""),"Closed case still has a next follow-up",IF(AND(O151="Rescheduled",Q151=""),"Rescheduled date is required","")))))))</f>
        <v/>
      </c>
    </row>
    <row r="152">
      <c r="A152" s="15" t="n"/>
      <c r="B152" s="15" t="n"/>
      <c r="C152" s="16" t="n"/>
      <c r="D152" s="15" t="n"/>
      <c r="E152" s="32" t="n"/>
      <c r="F152" s="15" t="n"/>
      <c r="G152" s="15" t="n"/>
      <c r="H152" s="15" t="n"/>
      <c r="I152" s="15" t="n"/>
      <c r="J152" s="33">
        <f>IF(E152="","",WORKDAY(E152,'Lists &amp; Settings'!$B$3))</f>
        <v/>
      </c>
      <c r="K152" s="19">
        <f>IF(A152="","",COUNTIF('Follow-Up Log'!$B$6:$B$405,A152))</f>
        <v/>
      </c>
      <c r="L152" s="33">
        <f>IF(A152="","",IF(K152=0,"",IFERROR(MINIFS('Follow-Up Log'!$C$6:$C$405,'Follow-Up Log'!$B$6:$B$405,A152),"")))</f>
        <v/>
      </c>
      <c r="M152" s="33">
        <f>IF(A152="","",IF(K152=0,"",IFERROR(MAXIFS('Follow-Up Log'!$C$6:$C$405,'Follow-Up Log'!$B$6:$B$405,A152),"")))</f>
        <v/>
      </c>
      <c r="N152" s="32" t="n"/>
      <c r="O152" s="15" t="n"/>
      <c r="P152" s="15" t="n"/>
      <c r="Q152" s="32" t="n"/>
      <c r="R152" s="32" t="n"/>
      <c r="S152" s="16" t="n"/>
      <c r="T152" s="19">
        <f>IF(E152="","",IF(LEFT(O152,6)="Closed",IF(R152="","",MAX(0,R152-E152)),MAX(0,Dashboard!$B$3-E152)))</f>
        <v/>
      </c>
      <c r="U152" s="20">
        <f>IF(A152="","",IF(OR(B152="",C152="",D152="",E152="",F152="",G152="",H152="",O152=""),"Missing required fields",IF(AND(O152="Rescheduled",Q152=""),"Rescheduled date missing",IF(AND(LEFT(O152,6)="Closed",P152=""),"Closed outcome missing",IF(AND(LEFT(O152,6)="Closed",R152=""),"Closed date missing",IF(AND(LEFT(O152,6)&lt;&gt;"Closed",K152=0,J152&lt;Dashboard!$B$3),"First follow-up overdue",IF(AND(LEFT(O152,6)&lt;&gt;"Closed",K152=0,J152=Dashboard!$B$3),"First follow-up due today",IF(AND(LEFT(O152,6)&lt;&gt;"Closed",N152&lt;&gt;"",N152&lt;Dashboard!$B$3),"Next follow-up overdue",IF(AND(LEFT(O152,6)&lt;&gt;"Closed",N152=Dashboard!$B$3),"Next follow-up due today",IF(AND(LEFT(O152,6)&lt;&gt;"Closed",K152&gt;0,N152="",M152&lt;=Dashboard!$B$3-'Lists &amp; Settings'!$B$4),"No next step / stale","")))))))))</f>
        <v/>
      </c>
      <c r="V152" s="20">
        <f>IF(A152="","",IF(COUNTIF($A$6:$A$205,A152)&gt;1,"Duplicate No-Show ID",IF(E152&gt;Dashboard!$B$3,"Session date is after as-of date",IF(AND(L152&lt;&gt;"",L152&lt;E152),"Attempt before missed session",IF(AND(R152&lt;&gt;"",R152&lt;E152),"Closed date before missed session",IF(AND(Q152&lt;&gt;"",Q152&lt;E152),"Rescheduled date before missed session",IF(AND(LEFT(O152,6)="Closed",N152&lt;&gt;""),"Closed case still has a next follow-up",IF(AND(O152="Rescheduled",Q152=""),"Rescheduled date is required","")))))))</f>
        <v/>
      </c>
    </row>
    <row r="153">
      <c r="A153" s="15" t="n"/>
      <c r="B153" s="15" t="n"/>
      <c r="C153" s="16" t="n"/>
      <c r="D153" s="15" t="n"/>
      <c r="E153" s="32" t="n"/>
      <c r="F153" s="15" t="n"/>
      <c r="G153" s="15" t="n"/>
      <c r="H153" s="15" t="n"/>
      <c r="I153" s="15" t="n"/>
      <c r="J153" s="33">
        <f>IF(E153="","",WORKDAY(E153,'Lists &amp; Settings'!$B$3))</f>
        <v/>
      </c>
      <c r="K153" s="19">
        <f>IF(A153="","",COUNTIF('Follow-Up Log'!$B$6:$B$405,A153))</f>
        <v/>
      </c>
      <c r="L153" s="33">
        <f>IF(A153="","",IF(K153=0,"",IFERROR(MINIFS('Follow-Up Log'!$C$6:$C$405,'Follow-Up Log'!$B$6:$B$405,A153),"")))</f>
        <v/>
      </c>
      <c r="M153" s="33">
        <f>IF(A153="","",IF(K153=0,"",IFERROR(MAXIFS('Follow-Up Log'!$C$6:$C$405,'Follow-Up Log'!$B$6:$B$405,A153),"")))</f>
        <v/>
      </c>
      <c r="N153" s="32" t="n"/>
      <c r="O153" s="15" t="n"/>
      <c r="P153" s="15" t="n"/>
      <c r="Q153" s="32" t="n"/>
      <c r="R153" s="32" t="n"/>
      <c r="S153" s="16" t="n"/>
      <c r="T153" s="19">
        <f>IF(E153="","",IF(LEFT(O153,6)="Closed",IF(R153="","",MAX(0,R153-E153)),MAX(0,Dashboard!$B$3-E153)))</f>
        <v/>
      </c>
      <c r="U153" s="20">
        <f>IF(A153="","",IF(OR(B153="",C153="",D153="",E153="",F153="",G153="",H153="",O153=""),"Missing required fields",IF(AND(O153="Rescheduled",Q153=""),"Rescheduled date missing",IF(AND(LEFT(O153,6)="Closed",P153=""),"Closed outcome missing",IF(AND(LEFT(O153,6)="Closed",R153=""),"Closed date missing",IF(AND(LEFT(O153,6)&lt;&gt;"Closed",K153=0,J153&lt;Dashboard!$B$3),"First follow-up overdue",IF(AND(LEFT(O153,6)&lt;&gt;"Closed",K153=0,J153=Dashboard!$B$3),"First follow-up due today",IF(AND(LEFT(O153,6)&lt;&gt;"Closed",N153&lt;&gt;"",N153&lt;Dashboard!$B$3),"Next follow-up overdue",IF(AND(LEFT(O153,6)&lt;&gt;"Closed",N153=Dashboard!$B$3),"Next follow-up due today",IF(AND(LEFT(O153,6)&lt;&gt;"Closed",K153&gt;0,N153="",M153&lt;=Dashboard!$B$3-'Lists &amp; Settings'!$B$4),"No next step / stale","")))))))))</f>
        <v/>
      </c>
      <c r="V153" s="20">
        <f>IF(A153="","",IF(COUNTIF($A$6:$A$205,A153)&gt;1,"Duplicate No-Show ID",IF(E153&gt;Dashboard!$B$3,"Session date is after as-of date",IF(AND(L153&lt;&gt;"",L153&lt;E153),"Attempt before missed session",IF(AND(R153&lt;&gt;"",R153&lt;E153),"Closed date before missed session",IF(AND(Q153&lt;&gt;"",Q153&lt;E153),"Rescheduled date before missed session",IF(AND(LEFT(O153,6)="Closed",N153&lt;&gt;""),"Closed case still has a next follow-up",IF(AND(O153="Rescheduled",Q153=""),"Rescheduled date is required","")))))))</f>
        <v/>
      </c>
    </row>
    <row r="154">
      <c r="A154" s="15" t="n"/>
      <c r="B154" s="15" t="n"/>
      <c r="C154" s="16" t="n"/>
      <c r="D154" s="15" t="n"/>
      <c r="E154" s="32" t="n"/>
      <c r="F154" s="15" t="n"/>
      <c r="G154" s="15" t="n"/>
      <c r="H154" s="15" t="n"/>
      <c r="I154" s="15" t="n"/>
      <c r="J154" s="33">
        <f>IF(E154="","",WORKDAY(E154,'Lists &amp; Settings'!$B$3))</f>
        <v/>
      </c>
      <c r="K154" s="19">
        <f>IF(A154="","",COUNTIF('Follow-Up Log'!$B$6:$B$405,A154))</f>
        <v/>
      </c>
      <c r="L154" s="33">
        <f>IF(A154="","",IF(K154=0,"",IFERROR(MINIFS('Follow-Up Log'!$C$6:$C$405,'Follow-Up Log'!$B$6:$B$405,A154),"")))</f>
        <v/>
      </c>
      <c r="M154" s="33">
        <f>IF(A154="","",IF(K154=0,"",IFERROR(MAXIFS('Follow-Up Log'!$C$6:$C$405,'Follow-Up Log'!$B$6:$B$405,A154),"")))</f>
        <v/>
      </c>
      <c r="N154" s="32" t="n"/>
      <c r="O154" s="15" t="n"/>
      <c r="P154" s="15" t="n"/>
      <c r="Q154" s="32" t="n"/>
      <c r="R154" s="32" t="n"/>
      <c r="S154" s="16" t="n"/>
      <c r="T154" s="19">
        <f>IF(E154="","",IF(LEFT(O154,6)="Closed",IF(R154="","",MAX(0,R154-E154)),MAX(0,Dashboard!$B$3-E154)))</f>
        <v/>
      </c>
      <c r="U154" s="20">
        <f>IF(A154="","",IF(OR(B154="",C154="",D154="",E154="",F154="",G154="",H154="",O154=""),"Missing required fields",IF(AND(O154="Rescheduled",Q154=""),"Rescheduled date missing",IF(AND(LEFT(O154,6)="Closed",P154=""),"Closed outcome missing",IF(AND(LEFT(O154,6)="Closed",R154=""),"Closed date missing",IF(AND(LEFT(O154,6)&lt;&gt;"Closed",K154=0,J154&lt;Dashboard!$B$3),"First follow-up overdue",IF(AND(LEFT(O154,6)&lt;&gt;"Closed",K154=0,J154=Dashboard!$B$3),"First follow-up due today",IF(AND(LEFT(O154,6)&lt;&gt;"Closed",N154&lt;&gt;"",N154&lt;Dashboard!$B$3),"Next follow-up overdue",IF(AND(LEFT(O154,6)&lt;&gt;"Closed",N154=Dashboard!$B$3),"Next follow-up due today",IF(AND(LEFT(O154,6)&lt;&gt;"Closed",K154&gt;0,N154="",M154&lt;=Dashboard!$B$3-'Lists &amp; Settings'!$B$4),"No next step / stale","")))))))))</f>
        <v/>
      </c>
      <c r="V154" s="20">
        <f>IF(A154="","",IF(COUNTIF($A$6:$A$205,A154)&gt;1,"Duplicate No-Show ID",IF(E154&gt;Dashboard!$B$3,"Session date is after as-of date",IF(AND(L154&lt;&gt;"",L154&lt;E154),"Attempt before missed session",IF(AND(R154&lt;&gt;"",R154&lt;E154),"Closed date before missed session",IF(AND(Q154&lt;&gt;"",Q154&lt;E154),"Rescheduled date before missed session",IF(AND(LEFT(O154,6)="Closed",N154&lt;&gt;""),"Closed case still has a next follow-up",IF(AND(O154="Rescheduled",Q154=""),"Rescheduled date is required","")))))))</f>
        <v/>
      </c>
    </row>
    <row r="155">
      <c r="A155" s="15" t="n"/>
      <c r="B155" s="15" t="n"/>
      <c r="C155" s="16" t="n"/>
      <c r="D155" s="15" t="n"/>
      <c r="E155" s="32" t="n"/>
      <c r="F155" s="15" t="n"/>
      <c r="G155" s="15" t="n"/>
      <c r="H155" s="15" t="n"/>
      <c r="I155" s="15" t="n"/>
      <c r="J155" s="33">
        <f>IF(E155="","",WORKDAY(E155,'Lists &amp; Settings'!$B$3))</f>
        <v/>
      </c>
      <c r="K155" s="19">
        <f>IF(A155="","",COUNTIF('Follow-Up Log'!$B$6:$B$405,A155))</f>
        <v/>
      </c>
      <c r="L155" s="33">
        <f>IF(A155="","",IF(K155=0,"",IFERROR(MINIFS('Follow-Up Log'!$C$6:$C$405,'Follow-Up Log'!$B$6:$B$405,A155),"")))</f>
        <v/>
      </c>
      <c r="M155" s="33">
        <f>IF(A155="","",IF(K155=0,"",IFERROR(MAXIFS('Follow-Up Log'!$C$6:$C$405,'Follow-Up Log'!$B$6:$B$405,A155),"")))</f>
        <v/>
      </c>
      <c r="N155" s="32" t="n"/>
      <c r="O155" s="15" t="n"/>
      <c r="P155" s="15" t="n"/>
      <c r="Q155" s="32" t="n"/>
      <c r="R155" s="32" t="n"/>
      <c r="S155" s="16" t="n"/>
      <c r="T155" s="19">
        <f>IF(E155="","",IF(LEFT(O155,6)="Closed",IF(R155="","",MAX(0,R155-E155)),MAX(0,Dashboard!$B$3-E155)))</f>
        <v/>
      </c>
      <c r="U155" s="20">
        <f>IF(A155="","",IF(OR(B155="",C155="",D155="",E155="",F155="",G155="",H155="",O155=""),"Missing required fields",IF(AND(O155="Rescheduled",Q155=""),"Rescheduled date missing",IF(AND(LEFT(O155,6)="Closed",P155=""),"Closed outcome missing",IF(AND(LEFT(O155,6)="Closed",R155=""),"Closed date missing",IF(AND(LEFT(O155,6)&lt;&gt;"Closed",K155=0,J155&lt;Dashboard!$B$3),"First follow-up overdue",IF(AND(LEFT(O155,6)&lt;&gt;"Closed",K155=0,J155=Dashboard!$B$3),"First follow-up due today",IF(AND(LEFT(O155,6)&lt;&gt;"Closed",N155&lt;&gt;"",N155&lt;Dashboard!$B$3),"Next follow-up overdue",IF(AND(LEFT(O155,6)&lt;&gt;"Closed",N155=Dashboard!$B$3),"Next follow-up due today",IF(AND(LEFT(O155,6)&lt;&gt;"Closed",K155&gt;0,N155="",M155&lt;=Dashboard!$B$3-'Lists &amp; Settings'!$B$4),"No next step / stale","")))))))))</f>
        <v/>
      </c>
      <c r="V155" s="20">
        <f>IF(A155="","",IF(COUNTIF($A$6:$A$205,A155)&gt;1,"Duplicate No-Show ID",IF(E155&gt;Dashboard!$B$3,"Session date is after as-of date",IF(AND(L155&lt;&gt;"",L155&lt;E155),"Attempt before missed session",IF(AND(R155&lt;&gt;"",R155&lt;E155),"Closed date before missed session",IF(AND(Q155&lt;&gt;"",Q155&lt;E155),"Rescheduled date before missed session",IF(AND(LEFT(O155,6)="Closed",N155&lt;&gt;""),"Closed case still has a next follow-up",IF(AND(O155="Rescheduled",Q155=""),"Rescheduled date is required","")))))))</f>
        <v/>
      </c>
    </row>
    <row r="156">
      <c r="A156" s="15" t="n"/>
      <c r="B156" s="15" t="n"/>
      <c r="C156" s="16" t="n"/>
      <c r="D156" s="15" t="n"/>
      <c r="E156" s="32" t="n"/>
      <c r="F156" s="15" t="n"/>
      <c r="G156" s="15" t="n"/>
      <c r="H156" s="15" t="n"/>
      <c r="I156" s="15" t="n"/>
      <c r="J156" s="33">
        <f>IF(E156="","",WORKDAY(E156,'Lists &amp; Settings'!$B$3))</f>
        <v/>
      </c>
      <c r="K156" s="19">
        <f>IF(A156="","",COUNTIF('Follow-Up Log'!$B$6:$B$405,A156))</f>
        <v/>
      </c>
      <c r="L156" s="33">
        <f>IF(A156="","",IF(K156=0,"",IFERROR(MINIFS('Follow-Up Log'!$C$6:$C$405,'Follow-Up Log'!$B$6:$B$405,A156),"")))</f>
        <v/>
      </c>
      <c r="M156" s="33">
        <f>IF(A156="","",IF(K156=0,"",IFERROR(MAXIFS('Follow-Up Log'!$C$6:$C$405,'Follow-Up Log'!$B$6:$B$405,A156),"")))</f>
        <v/>
      </c>
      <c r="N156" s="32" t="n"/>
      <c r="O156" s="15" t="n"/>
      <c r="P156" s="15" t="n"/>
      <c r="Q156" s="32" t="n"/>
      <c r="R156" s="32" t="n"/>
      <c r="S156" s="16" t="n"/>
      <c r="T156" s="19">
        <f>IF(E156="","",IF(LEFT(O156,6)="Closed",IF(R156="","",MAX(0,R156-E156)),MAX(0,Dashboard!$B$3-E156)))</f>
        <v/>
      </c>
      <c r="U156" s="20">
        <f>IF(A156="","",IF(OR(B156="",C156="",D156="",E156="",F156="",G156="",H156="",O156=""),"Missing required fields",IF(AND(O156="Rescheduled",Q156=""),"Rescheduled date missing",IF(AND(LEFT(O156,6)="Closed",P156=""),"Closed outcome missing",IF(AND(LEFT(O156,6)="Closed",R156=""),"Closed date missing",IF(AND(LEFT(O156,6)&lt;&gt;"Closed",K156=0,J156&lt;Dashboard!$B$3),"First follow-up overdue",IF(AND(LEFT(O156,6)&lt;&gt;"Closed",K156=0,J156=Dashboard!$B$3),"First follow-up due today",IF(AND(LEFT(O156,6)&lt;&gt;"Closed",N156&lt;&gt;"",N156&lt;Dashboard!$B$3),"Next follow-up overdue",IF(AND(LEFT(O156,6)&lt;&gt;"Closed",N156=Dashboard!$B$3),"Next follow-up due today",IF(AND(LEFT(O156,6)&lt;&gt;"Closed",K156&gt;0,N156="",M156&lt;=Dashboard!$B$3-'Lists &amp; Settings'!$B$4),"No next step / stale","")))))))))</f>
        <v/>
      </c>
      <c r="V156" s="20">
        <f>IF(A156="","",IF(COUNTIF($A$6:$A$205,A156)&gt;1,"Duplicate No-Show ID",IF(E156&gt;Dashboard!$B$3,"Session date is after as-of date",IF(AND(L156&lt;&gt;"",L156&lt;E156),"Attempt before missed session",IF(AND(R156&lt;&gt;"",R156&lt;E156),"Closed date before missed session",IF(AND(Q156&lt;&gt;"",Q156&lt;E156),"Rescheduled date before missed session",IF(AND(LEFT(O156,6)="Closed",N156&lt;&gt;""),"Closed case still has a next follow-up",IF(AND(O156="Rescheduled",Q156=""),"Rescheduled date is required","")))))))</f>
        <v/>
      </c>
    </row>
    <row r="157">
      <c r="A157" s="15" t="n"/>
      <c r="B157" s="15" t="n"/>
      <c r="C157" s="16" t="n"/>
      <c r="D157" s="15" t="n"/>
      <c r="E157" s="32" t="n"/>
      <c r="F157" s="15" t="n"/>
      <c r="G157" s="15" t="n"/>
      <c r="H157" s="15" t="n"/>
      <c r="I157" s="15" t="n"/>
      <c r="J157" s="33">
        <f>IF(E157="","",WORKDAY(E157,'Lists &amp; Settings'!$B$3))</f>
        <v/>
      </c>
      <c r="K157" s="19">
        <f>IF(A157="","",COUNTIF('Follow-Up Log'!$B$6:$B$405,A157))</f>
        <v/>
      </c>
      <c r="L157" s="33">
        <f>IF(A157="","",IF(K157=0,"",IFERROR(MINIFS('Follow-Up Log'!$C$6:$C$405,'Follow-Up Log'!$B$6:$B$405,A157),"")))</f>
        <v/>
      </c>
      <c r="M157" s="33">
        <f>IF(A157="","",IF(K157=0,"",IFERROR(MAXIFS('Follow-Up Log'!$C$6:$C$405,'Follow-Up Log'!$B$6:$B$405,A157),"")))</f>
        <v/>
      </c>
      <c r="N157" s="32" t="n"/>
      <c r="O157" s="15" t="n"/>
      <c r="P157" s="15" t="n"/>
      <c r="Q157" s="32" t="n"/>
      <c r="R157" s="32" t="n"/>
      <c r="S157" s="16" t="n"/>
      <c r="T157" s="19">
        <f>IF(E157="","",IF(LEFT(O157,6)="Closed",IF(R157="","",MAX(0,R157-E157)),MAX(0,Dashboard!$B$3-E157)))</f>
        <v/>
      </c>
      <c r="U157" s="20">
        <f>IF(A157="","",IF(OR(B157="",C157="",D157="",E157="",F157="",G157="",H157="",O157=""),"Missing required fields",IF(AND(O157="Rescheduled",Q157=""),"Rescheduled date missing",IF(AND(LEFT(O157,6)="Closed",P157=""),"Closed outcome missing",IF(AND(LEFT(O157,6)="Closed",R157=""),"Closed date missing",IF(AND(LEFT(O157,6)&lt;&gt;"Closed",K157=0,J157&lt;Dashboard!$B$3),"First follow-up overdue",IF(AND(LEFT(O157,6)&lt;&gt;"Closed",K157=0,J157=Dashboard!$B$3),"First follow-up due today",IF(AND(LEFT(O157,6)&lt;&gt;"Closed",N157&lt;&gt;"",N157&lt;Dashboard!$B$3),"Next follow-up overdue",IF(AND(LEFT(O157,6)&lt;&gt;"Closed",N157=Dashboard!$B$3),"Next follow-up due today",IF(AND(LEFT(O157,6)&lt;&gt;"Closed",K157&gt;0,N157="",M157&lt;=Dashboard!$B$3-'Lists &amp; Settings'!$B$4),"No next step / stale","")))))))))</f>
        <v/>
      </c>
      <c r="V157" s="20">
        <f>IF(A157="","",IF(COUNTIF($A$6:$A$205,A157)&gt;1,"Duplicate No-Show ID",IF(E157&gt;Dashboard!$B$3,"Session date is after as-of date",IF(AND(L157&lt;&gt;"",L157&lt;E157),"Attempt before missed session",IF(AND(R157&lt;&gt;"",R157&lt;E157),"Closed date before missed session",IF(AND(Q157&lt;&gt;"",Q157&lt;E157),"Rescheduled date before missed session",IF(AND(LEFT(O157,6)="Closed",N157&lt;&gt;""),"Closed case still has a next follow-up",IF(AND(O157="Rescheduled",Q157=""),"Rescheduled date is required","")))))))</f>
        <v/>
      </c>
    </row>
    <row r="158">
      <c r="A158" s="15" t="n"/>
      <c r="B158" s="15" t="n"/>
      <c r="C158" s="16" t="n"/>
      <c r="D158" s="15" t="n"/>
      <c r="E158" s="32" t="n"/>
      <c r="F158" s="15" t="n"/>
      <c r="G158" s="15" t="n"/>
      <c r="H158" s="15" t="n"/>
      <c r="I158" s="15" t="n"/>
      <c r="J158" s="33">
        <f>IF(E158="","",WORKDAY(E158,'Lists &amp; Settings'!$B$3))</f>
        <v/>
      </c>
      <c r="K158" s="19">
        <f>IF(A158="","",COUNTIF('Follow-Up Log'!$B$6:$B$405,A158))</f>
        <v/>
      </c>
      <c r="L158" s="33">
        <f>IF(A158="","",IF(K158=0,"",IFERROR(MINIFS('Follow-Up Log'!$C$6:$C$405,'Follow-Up Log'!$B$6:$B$405,A158),"")))</f>
        <v/>
      </c>
      <c r="M158" s="33">
        <f>IF(A158="","",IF(K158=0,"",IFERROR(MAXIFS('Follow-Up Log'!$C$6:$C$405,'Follow-Up Log'!$B$6:$B$405,A158),"")))</f>
        <v/>
      </c>
      <c r="N158" s="32" t="n"/>
      <c r="O158" s="15" t="n"/>
      <c r="P158" s="15" t="n"/>
      <c r="Q158" s="32" t="n"/>
      <c r="R158" s="32" t="n"/>
      <c r="S158" s="16" t="n"/>
      <c r="T158" s="19">
        <f>IF(E158="","",IF(LEFT(O158,6)="Closed",IF(R158="","",MAX(0,R158-E158)),MAX(0,Dashboard!$B$3-E158)))</f>
        <v/>
      </c>
      <c r="U158" s="20">
        <f>IF(A158="","",IF(OR(B158="",C158="",D158="",E158="",F158="",G158="",H158="",O158=""),"Missing required fields",IF(AND(O158="Rescheduled",Q158=""),"Rescheduled date missing",IF(AND(LEFT(O158,6)="Closed",P158=""),"Closed outcome missing",IF(AND(LEFT(O158,6)="Closed",R158=""),"Closed date missing",IF(AND(LEFT(O158,6)&lt;&gt;"Closed",K158=0,J158&lt;Dashboard!$B$3),"First follow-up overdue",IF(AND(LEFT(O158,6)&lt;&gt;"Closed",K158=0,J158=Dashboard!$B$3),"First follow-up due today",IF(AND(LEFT(O158,6)&lt;&gt;"Closed",N158&lt;&gt;"",N158&lt;Dashboard!$B$3),"Next follow-up overdue",IF(AND(LEFT(O158,6)&lt;&gt;"Closed",N158=Dashboard!$B$3),"Next follow-up due today",IF(AND(LEFT(O158,6)&lt;&gt;"Closed",K158&gt;0,N158="",M158&lt;=Dashboard!$B$3-'Lists &amp; Settings'!$B$4),"No next step / stale","")))))))))</f>
        <v/>
      </c>
      <c r="V158" s="20">
        <f>IF(A158="","",IF(COUNTIF($A$6:$A$205,A158)&gt;1,"Duplicate No-Show ID",IF(E158&gt;Dashboard!$B$3,"Session date is after as-of date",IF(AND(L158&lt;&gt;"",L158&lt;E158),"Attempt before missed session",IF(AND(R158&lt;&gt;"",R158&lt;E158),"Closed date before missed session",IF(AND(Q158&lt;&gt;"",Q158&lt;E158),"Rescheduled date before missed session",IF(AND(LEFT(O158,6)="Closed",N158&lt;&gt;""),"Closed case still has a next follow-up",IF(AND(O158="Rescheduled",Q158=""),"Rescheduled date is required","")))))))</f>
        <v/>
      </c>
    </row>
    <row r="159">
      <c r="A159" s="15" t="n"/>
      <c r="B159" s="15" t="n"/>
      <c r="C159" s="16" t="n"/>
      <c r="D159" s="15" t="n"/>
      <c r="E159" s="32" t="n"/>
      <c r="F159" s="15" t="n"/>
      <c r="G159" s="15" t="n"/>
      <c r="H159" s="15" t="n"/>
      <c r="I159" s="15" t="n"/>
      <c r="J159" s="33">
        <f>IF(E159="","",WORKDAY(E159,'Lists &amp; Settings'!$B$3))</f>
        <v/>
      </c>
      <c r="K159" s="19">
        <f>IF(A159="","",COUNTIF('Follow-Up Log'!$B$6:$B$405,A159))</f>
        <v/>
      </c>
      <c r="L159" s="33">
        <f>IF(A159="","",IF(K159=0,"",IFERROR(MINIFS('Follow-Up Log'!$C$6:$C$405,'Follow-Up Log'!$B$6:$B$405,A159),"")))</f>
        <v/>
      </c>
      <c r="M159" s="33">
        <f>IF(A159="","",IF(K159=0,"",IFERROR(MAXIFS('Follow-Up Log'!$C$6:$C$405,'Follow-Up Log'!$B$6:$B$405,A159),"")))</f>
        <v/>
      </c>
      <c r="N159" s="32" t="n"/>
      <c r="O159" s="15" t="n"/>
      <c r="P159" s="15" t="n"/>
      <c r="Q159" s="32" t="n"/>
      <c r="R159" s="32" t="n"/>
      <c r="S159" s="16" t="n"/>
      <c r="T159" s="19">
        <f>IF(E159="","",IF(LEFT(O159,6)="Closed",IF(R159="","",MAX(0,R159-E159)),MAX(0,Dashboard!$B$3-E159)))</f>
        <v/>
      </c>
      <c r="U159" s="20">
        <f>IF(A159="","",IF(OR(B159="",C159="",D159="",E159="",F159="",G159="",H159="",O159=""),"Missing required fields",IF(AND(O159="Rescheduled",Q159=""),"Rescheduled date missing",IF(AND(LEFT(O159,6)="Closed",P159=""),"Closed outcome missing",IF(AND(LEFT(O159,6)="Closed",R159=""),"Closed date missing",IF(AND(LEFT(O159,6)&lt;&gt;"Closed",K159=0,J159&lt;Dashboard!$B$3),"First follow-up overdue",IF(AND(LEFT(O159,6)&lt;&gt;"Closed",K159=0,J159=Dashboard!$B$3),"First follow-up due today",IF(AND(LEFT(O159,6)&lt;&gt;"Closed",N159&lt;&gt;"",N159&lt;Dashboard!$B$3),"Next follow-up overdue",IF(AND(LEFT(O159,6)&lt;&gt;"Closed",N159=Dashboard!$B$3),"Next follow-up due today",IF(AND(LEFT(O159,6)&lt;&gt;"Closed",K159&gt;0,N159="",M159&lt;=Dashboard!$B$3-'Lists &amp; Settings'!$B$4),"No next step / stale","")))))))))</f>
        <v/>
      </c>
      <c r="V159" s="20">
        <f>IF(A159="","",IF(COUNTIF($A$6:$A$205,A159)&gt;1,"Duplicate No-Show ID",IF(E159&gt;Dashboard!$B$3,"Session date is after as-of date",IF(AND(L159&lt;&gt;"",L159&lt;E159),"Attempt before missed session",IF(AND(R159&lt;&gt;"",R159&lt;E159),"Closed date before missed session",IF(AND(Q159&lt;&gt;"",Q159&lt;E159),"Rescheduled date before missed session",IF(AND(LEFT(O159,6)="Closed",N159&lt;&gt;""),"Closed case still has a next follow-up",IF(AND(O159="Rescheduled",Q159=""),"Rescheduled date is required","")))))))</f>
        <v/>
      </c>
    </row>
    <row r="160">
      <c r="A160" s="15" t="n"/>
      <c r="B160" s="15" t="n"/>
      <c r="C160" s="16" t="n"/>
      <c r="D160" s="15" t="n"/>
      <c r="E160" s="32" t="n"/>
      <c r="F160" s="15" t="n"/>
      <c r="G160" s="15" t="n"/>
      <c r="H160" s="15" t="n"/>
      <c r="I160" s="15" t="n"/>
      <c r="J160" s="33">
        <f>IF(E160="","",WORKDAY(E160,'Lists &amp; Settings'!$B$3))</f>
        <v/>
      </c>
      <c r="K160" s="19">
        <f>IF(A160="","",COUNTIF('Follow-Up Log'!$B$6:$B$405,A160))</f>
        <v/>
      </c>
      <c r="L160" s="33">
        <f>IF(A160="","",IF(K160=0,"",IFERROR(MINIFS('Follow-Up Log'!$C$6:$C$405,'Follow-Up Log'!$B$6:$B$405,A160),"")))</f>
        <v/>
      </c>
      <c r="M160" s="33">
        <f>IF(A160="","",IF(K160=0,"",IFERROR(MAXIFS('Follow-Up Log'!$C$6:$C$405,'Follow-Up Log'!$B$6:$B$405,A160),"")))</f>
        <v/>
      </c>
      <c r="N160" s="32" t="n"/>
      <c r="O160" s="15" t="n"/>
      <c r="P160" s="15" t="n"/>
      <c r="Q160" s="32" t="n"/>
      <c r="R160" s="32" t="n"/>
      <c r="S160" s="16" t="n"/>
      <c r="T160" s="19">
        <f>IF(E160="","",IF(LEFT(O160,6)="Closed",IF(R160="","",MAX(0,R160-E160)),MAX(0,Dashboard!$B$3-E160)))</f>
        <v/>
      </c>
      <c r="U160" s="20">
        <f>IF(A160="","",IF(OR(B160="",C160="",D160="",E160="",F160="",G160="",H160="",O160=""),"Missing required fields",IF(AND(O160="Rescheduled",Q160=""),"Rescheduled date missing",IF(AND(LEFT(O160,6)="Closed",P160=""),"Closed outcome missing",IF(AND(LEFT(O160,6)="Closed",R160=""),"Closed date missing",IF(AND(LEFT(O160,6)&lt;&gt;"Closed",K160=0,J160&lt;Dashboard!$B$3),"First follow-up overdue",IF(AND(LEFT(O160,6)&lt;&gt;"Closed",K160=0,J160=Dashboard!$B$3),"First follow-up due today",IF(AND(LEFT(O160,6)&lt;&gt;"Closed",N160&lt;&gt;"",N160&lt;Dashboard!$B$3),"Next follow-up overdue",IF(AND(LEFT(O160,6)&lt;&gt;"Closed",N160=Dashboard!$B$3),"Next follow-up due today",IF(AND(LEFT(O160,6)&lt;&gt;"Closed",K160&gt;0,N160="",M160&lt;=Dashboard!$B$3-'Lists &amp; Settings'!$B$4),"No next step / stale","")))))))))</f>
        <v/>
      </c>
      <c r="V160" s="20">
        <f>IF(A160="","",IF(COUNTIF($A$6:$A$205,A160)&gt;1,"Duplicate No-Show ID",IF(E160&gt;Dashboard!$B$3,"Session date is after as-of date",IF(AND(L160&lt;&gt;"",L160&lt;E160),"Attempt before missed session",IF(AND(R160&lt;&gt;"",R160&lt;E160),"Closed date before missed session",IF(AND(Q160&lt;&gt;"",Q160&lt;E160),"Rescheduled date before missed session",IF(AND(LEFT(O160,6)="Closed",N160&lt;&gt;""),"Closed case still has a next follow-up",IF(AND(O160="Rescheduled",Q160=""),"Rescheduled date is required","")))))))</f>
        <v/>
      </c>
    </row>
    <row r="161">
      <c r="A161" s="15" t="n"/>
      <c r="B161" s="15" t="n"/>
      <c r="C161" s="16" t="n"/>
      <c r="D161" s="15" t="n"/>
      <c r="E161" s="32" t="n"/>
      <c r="F161" s="15" t="n"/>
      <c r="G161" s="15" t="n"/>
      <c r="H161" s="15" t="n"/>
      <c r="I161" s="15" t="n"/>
      <c r="J161" s="33">
        <f>IF(E161="","",WORKDAY(E161,'Lists &amp; Settings'!$B$3))</f>
        <v/>
      </c>
      <c r="K161" s="19">
        <f>IF(A161="","",COUNTIF('Follow-Up Log'!$B$6:$B$405,A161))</f>
        <v/>
      </c>
      <c r="L161" s="33">
        <f>IF(A161="","",IF(K161=0,"",IFERROR(MINIFS('Follow-Up Log'!$C$6:$C$405,'Follow-Up Log'!$B$6:$B$405,A161),"")))</f>
        <v/>
      </c>
      <c r="M161" s="33">
        <f>IF(A161="","",IF(K161=0,"",IFERROR(MAXIFS('Follow-Up Log'!$C$6:$C$405,'Follow-Up Log'!$B$6:$B$405,A161),"")))</f>
        <v/>
      </c>
      <c r="N161" s="32" t="n"/>
      <c r="O161" s="15" t="n"/>
      <c r="P161" s="15" t="n"/>
      <c r="Q161" s="32" t="n"/>
      <c r="R161" s="32" t="n"/>
      <c r="S161" s="16" t="n"/>
      <c r="T161" s="19">
        <f>IF(E161="","",IF(LEFT(O161,6)="Closed",IF(R161="","",MAX(0,R161-E161)),MAX(0,Dashboard!$B$3-E161)))</f>
        <v/>
      </c>
      <c r="U161" s="20">
        <f>IF(A161="","",IF(OR(B161="",C161="",D161="",E161="",F161="",G161="",H161="",O161=""),"Missing required fields",IF(AND(O161="Rescheduled",Q161=""),"Rescheduled date missing",IF(AND(LEFT(O161,6)="Closed",P161=""),"Closed outcome missing",IF(AND(LEFT(O161,6)="Closed",R161=""),"Closed date missing",IF(AND(LEFT(O161,6)&lt;&gt;"Closed",K161=0,J161&lt;Dashboard!$B$3),"First follow-up overdue",IF(AND(LEFT(O161,6)&lt;&gt;"Closed",K161=0,J161=Dashboard!$B$3),"First follow-up due today",IF(AND(LEFT(O161,6)&lt;&gt;"Closed",N161&lt;&gt;"",N161&lt;Dashboard!$B$3),"Next follow-up overdue",IF(AND(LEFT(O161,6)&lt;&gt;"Closed",N161=Dashboard!$B$3),"Next follow-up due today",IF(AND(LEFT(O161,6)&lt;&gt;"Closed",K161&gt;0,N161="",M161&lt;=Dashboard!$B$3-'Lists &amp; Settings'!$B$4),"No next step / stale","")))))))))</f>
        <v/>
      </c>
      <c r="V161" s="20">
        <f>IF(A161="","",IF(COUNTIF($A$6:$A$205,A161)&gt;1,"Duplicate No-Show ID",IF(E161&gt;Dashboard!$B$3,"Session date is after as-of date",IF(AND(L161&lt;&gt;"",L161&lt;E161),"Attempt before missed session",IF(AND(R161&lt;&gt;"",R161&lt;E161),"Closed date before missed session",IF(AND(Q161&lt;&gt;"",Q161&lt;E161),"Rescheduled date before missed session",IF(AND(LEFT(O161,6)="Closed",N161&lt;&gt;""),"Closed case still has a next follow-up",IF(AND(O161="Rescheduled",Q161=""),"Rescheduled date is required","")))))))</f>
        <v/>
      </c>
    </row>
    <row r="162">
      <c r="A162" s="15" t="n"/>
      <c r="B162" s="15" t="n"/>
      <c r="C162" s="16" t="n"/>
      <c r="D162" s="15" t="n"/>
      <c r="E162" s="32" t="n"/>
      <c r="F162" s="15" t="n"/>
      <c r="G162" s="15" t="n"/>
      <c r="H162" s="15" t="n"/>
      <c r="I162" s="15" t="n"/>
      <c r="J162" s="33">
        <f>IF(E162="","",WORKDAY(E162,'Lists &amp; Settings'!$B$3))</f>
        <v/>
      </c>
      <c r="K162" s="19">
        <f>IF(A162="","",COUNTIF('Follow-Up Log'!$B$6:$B$405,A162))</f>
        <v/>
      </c>
      <c r="L162" s="33">
        <f>IF(A162="","",IF(K162=0,"",IFERROR(MINIFS('Follow-Up Log'!$C$6:$C$405,'Follow-Up Log'!$B$6:$B$405,A162),"")))</f>
        <v/>
      </c>
      <c r="M162" s="33">
        <f>IF(A162="","",IF(K162=0,"",IFERROR(MAXIFS('Follow-Up Log'!$C$6:$C$405,'Follow-Up Log'!$B$6:$B$405,A162),"")))</f>
        <v/>
      </c>
      <c r="N162" s="32" t="n"/>
      <c r="O162" s="15" t="n"/>
      <c r="P162" s="15" t="n"/>
      <c r="Q162" s="32" t="n"/>
      <c r="R162" s="32" t="n"/>
      <c r="S162" s="16" t="n"/>
      <c r="T162" s="19">
        <f>IF(E162="","",IF(LEFT(O162,6)="Closed",IF(R162="","",MAX(0,R162-E162)),MAX(0,Dashboard!$B$3-E162)))</f>
        <v/>
      </c>
      <c r="U162" s="20">
        <f>IF(A162="","",IF(OR(B162="",C162="",D162="",E162="",F162="",G162="",H162="",O162=""),"Missing required fields",IF(AND(O162="Rescheduled",Q162=""),"Rescheduled date missing",IF(AND(LEFT(O162,6)="Closed",P162=""),"Closed outcome missing",IF(AND(LEFT(O162,6)="Closed",R162=""),"Closed date missing",IF(AND(LEFT(O162,6)&lt;&gt;"Closed",K162=0,J162&lt;Dashboard!$B$3),"First follow-up overdue",IF(AND(LEFT(O162,6)&lt;&gt;"Closed",K162=0,J162=Dashboard!$B$3),"First follow-up due today",IF(AND(LEFT(O162,6)&lt;&gt;"Closed",N162&lt;&gt;"",N162&lt;Dashboard!$B$3),"Next follow-up overdue",IF(AND(LEFT(O162,6)&lt;&gt;"Closed",N162=Dashboard!$B$3),"Next follow-up due today",IF(AND(LEFT(O162,6)&lt;&gt;"Closed",K162&gt;0,N162="",M162&lt;=Dashboard!$B$3-'Lists &amp; Settings'!$B$4),"No next step / stale","")))))))))</f>
        <v/>
      </c>
      <c r="V162" s="20">
        <f>IF(A162="","",IF(COUNTIF($A$6:$A$205,A162)&gt;1,"Duplicate No-Show ID",IF(E162&gt;Dashboard!$B$3,"Session date is after as-of date",IF(AND(L162&lt;&gt;"",L162&lt;E162),"Attempt before missed session",IF(AND(R162&lt;&gt;"",R162&lt;E162),"Closed date before missed session",IF(AND(Q162&lt;&gt;"",Q162&lt;E162),"Rescheduled date before missed session",IF(AND(LEFT(O162,6)="Closed",N162&lt;&gt;""),"Closed case still has a next follow-up",IF(AND(O162="Rescheduled",Q162=""),"Rescheduled date is required","")))))))</f>
        <v/>
      </c>
    </row>
    <row r="163">
      <c r="A163" s="15" t="n"/>
      <c r="B163" s="15" t="n"/>
      <c r="C163" s="16" t="n"/>
      <c r="D163" s="15" t="n"/>
      <c r="E163" s="32" t="n"/>
      <c r="F163" s="15" t="n"/>
      <c r="G163" s="15" t="n"/>
      <c r="H163" s="15" t="n"/>
      <c r="I163" s="15" t="n"/>
      <c r="J163" s="33">
        <f>IF(E163="","",WORKDAY(E163,'Lists &amp; Settings'!$B$3))</f>
        <v/>
      </c>
      <c r="K163" s="19">
        <f>IF(A163="","",COUNTIF('Follow-Up Log'!$B$6:$B$405,A163))</f>
        <v/>
      </c>
      <c r="L163" s="33">
        <f>IF(A163="","",IF(K163=0,"",IFERROR(MINIFS('Follow-Up Log'!$C$6:$C$405,'Follow-Up Log'!$B$6:$B$405,A163),"")))</f>
        <v/>
      </c>
      <c r="M163" s="33">
        <f>IF(A163="","",IF(K163=0,"",IFERROR(MAXIFS('Follow-Up Log'!$C$6:$C$405,'Follow-Up Log'!$B$6:$B$405,A163),"")))</f>
        <v/>
      </c>
      <c r="N163" s="32" t="n"/>
      <c r="O163" s="15" t="n"/>
      <c r="P163" s="15" t="n"/>
      <c r="Q163" s="32" t="n"/>
      <c r="R163" s="32" t="n"/>
      <c r="S163" s="16" t="n"/>
      <c r="T163" s="19">
        <f>IF(E163="","",IF(LEFT(O163,6)="Closed",IF(R163="","",MAX(0,R163-E163)),MAX(0,Dashboard!$B$3-E163)))</f>
        <v/>
      </c>
      <c r="U163" s="20">
        <f>IF(A163="","",IF(OR(B163="",C163="",D163="",E163="",F163="",G163="",H163="",O163=""),"Missing required fields",IF(AND(O163="Rescheduled",Q163=""),"Rescheduled date missing",IF(AND(LEFT(O163,6)="Closed",P163=""),"Closed outcome missing",IF(AND(LEFT(O163,6)="Closed",R163=""),"Closed date missing",IF(AND(LEFT(O163,6)&lt;&gt;"Closed",K163=0,J163&lt;Dashboard!$B$3),"First follow-up overdue",IF(AND(LEFT(O163,6)&lt;&gt;"Closed",K163=0,J163=Dashboard!$B$3),"First follow-up due today",IF(AND(LEFT(O163,6)&lt;&gt;"Closed",N163&lt;&gt;"",N163&lt;Dashboard!$B$3),"Next follow-up overdue",IF(AND(LEFT(O163,6)&lt;&gt;"Closed",N163=Dashboard!$B$3),"Next follow-up due today",IF(AND(LEFT(O163,6)&lt;&gt;"Closed",K163&gt;0,N163="",M163&lt;=Dashboard!$B$3-'Lists &amp; Settings'!$B$4),"No next step / stale","")))))))))</f>
        <v/>
      </c>
      <c r="V163" s="20">
        <f>IF(A163="","",IF(COUNTIF($A$6:$A$205,A163)&gt;1,"Duplicate No-Show ID",IF(E163&gt;Dashboard!$B$3,"Session date is after as-of date",IF(AND(L163&lt;&gt;"",L163&lt;E163),"Attempt before missed session",IF(AND(R163&lt;&gt;"",R163&lt;E163),"Closed date before missed session",IF(AND(Q163&lt;&gt;"",Q163&lt;E163),"Rescheduled date before missed session",IF(AND(LEFT(O163,6)="Closed",N163&lt;&gt;""),"Closed case still has a next follow-up",IF(AND(O163="Rescheduled",Q163=""),"Rescheduled date is required","")))))))</f>
        <v/>
      </c>
    </row>
    <row r="164">
      <c r="A164" s="15" t="n"/>
      <c r="B164" s="15" t="n"/>
      <c r="C164" s="16" t="n"/>
      <c r="D164" s="15" t="n"/>
      <c r="E164" s="32" t="n"/>
      <c r="F164" s="15" t="n"/>
      <c r="G164" s="15" t="n"/>
      <c r="H164" s="15" t="n"/>
      <c r="I164" s="15" t="n"/>
      <c r="J164" s="33">
        <f>IF(E164="","",WORKDAY(E164,'Lists &amp; Settings'!$B$3))</f>
        <v/>
      </c>
      <c r="K164" s="19">
        <f>IF(A164="","",COUNTIF('Follow-Up Log'!$B$6:$B$405,A164))</f>
        <v/>
      </c>
      <c r="L164" s="33">
        <f>IF(A164="","",IF(K164=0,"",IFERROR(MINIFS('Follow-Up Log'!$C$6:$C$405,'Follow-Up Log'!$B$6:$B$405,A164),"")))</f>
        <v/>
      </c>
      <c r="M164" s="33">
        <f>IF(A164="","",IF(K164=0,"",IFERROR(MAXIFS('Follow-Up Log'!$C$6:$C$405,'Follow-Up Log'!$B$6:$B$405,A164),"")))</f>
        <v/>
      </c>
      <c r="N164" s="32" t="n"/>
      <c r="O164" s="15" t="n"/>
      <c r="P164" s="15" t="n"/>
      <c r="Q164" s="32" t="n"/>
      <c r="R164" s="32" t="n"/>
      <c r="S164" s="16" t="n"/>
      <c r="T164" s="19">
        <f>IF(E164="","",IF(LEFT(O164,6)="Closed",IF(R164="","",MAX(0,R164-E164)),MAX(0,Dashboard!$B$3-E164)))</f>
        <v/>
      </c>
      <c r="U164" s="20">
        <f>IF(A164="","",IF(OR(B164="",C164="",D164="",E164="",F164="",G164="",H164="",O164=""),"Missing required fields",IF(AND(O164="Rescheduled",Q164=""),"Rescheduled date missing",IF(AND(LEFT(O164,6)="Closed",P164=""),"Closed outcome missing",IF(AND(LEFT(O164,6)="Closed",R164=""),"Closed date missing",IF(AND(LEFT(O164,6)&lt;&gt;"Closed",K164=0,J164&lt;Dashboard!$B$3),"First follow-up overdue",IF(AND(LEFT(O164,6)&lt;&gt;"Closed",K164=0,J164=Dashboard!$B$3),"First follow-up due today",IF(AND(LEFT(O164,6)&lt;&gt;"Closed",N164&lt;&gt;"",N164&lt;Dashboard!$B$3),"Next follow-up overdue",IF(AND(LEFT(O164,6)&lt;&gt;"Closed",N164=Dashboard!$B$3),"Next follow-up due today",IF(AND(LEFT(O164,6)&lt;&gt;"Closed",K164&gt;0,N164="",M164&lt;=Dashboard!$B$3-'Lists &amp; Settings'!$B$4),"No next step / stale","")))))))))</f>
        <v/>
      </c>
      <c r="V164" s="20">
        <f>IF(A164="","",IF(COUNTIF($A$6:$A$205,A164)&gt;1,"Duplicate No-Show ID",IF(E164&gt;Dashboard!$B$3,"Session date is after as-of date",IF(AND(L164&lt;&gt;"",L164&lt;E164),"Attempt before missed session",IF(AND(R164&lt;&gt;"",R164&lt;E164),"Closed date before missed session",IF(AND(Q164&lt;&gt;"",Q164&lt;E164),"Rescheduled date before missed session",IF(AND(LEFT(O164,6)="Closed",N164&lt;&gt;""),"Closed case still has a next follow-up",IF(AND(O164="Rescheduled",Q164=""),"Rescheduled date is required","")))))))</f>
        <v/>
      </c>
    </row>
    <row r="165">
      <c r="A165" s="15" t="n"/>
      <c r="B165" s="15" t="n"/>
      <c r="C165" s="16" t="n"/>
      <c r="D165" s="15" t="n"/>
      <c r="E165" s="32" t="n"/>
      <c r="F165" s="15" t="n"/>
      <c r="G165" s="15" t="n"/>
      <c r="H165" s="15" t="n"/>
      <c r="I165" s="15" t="n"/>
      <c r="J165" s="33">
        <f>IF(E165="","",WORKDAY(E165,'Lists &amp; Settings'!$B$3))</f>
        <v/>
      </c>
      <c r="K165" s="19">
        <f>IF(A165="","",COUNTIF('Follow-Up Log'!$B$6:$B$405,A165))</f>
        <v/>
      </c>
      <c r="L165" s="33">
        <f>IF(A165="","",IF(K165=0,"",IFERROR(MINIFS('Follow-Up Log'!$C$6:$C$405,'Follow-Up Log'!$B$6:$B$405,A165),"")))</f>
        <v/>
      </c>
      <c r="M165" s="33">
        <f>IF(A165="","",IF(K165=0,"",IFERROR(MAXIFS('Follow-Up Log'!$C$6:$C$405,'Follow-Up Log'!$B$6:$B$405,A165),"")))</f>
        <v/>
      </c>
      <c r="N165" s="32" t="n"/>
      <c r="O165" s="15" t="n"/>
      <c r="P165" s="15" t="n"/>
      <c r="Q165" s="32" t="n"/>
      <c r="R165" s="32" t="n"/>
      <c r="S165" s="16" t="n"/>
      <c r="T165" s="19">
        <f>IF(E165="","",IF(LEFT(O165,6)="Closed",IF(R165="","",MAX(0,R165-E165)),MAX(0,Dashboard!$B$3-E165)))</f>
        <v/>
      </c>
      <c r="U165" s="20">
        <f>IF(A165="","",IF(OR(B165="",C165="",D165="",E165="",F165="",G165="",H165="",O165=""),"Missing required fields",IF(AND(O165="Rescheduled",Q165=""),"Rescheduled date missing",IF(AND(LEFT(O165,6)="Closed",P165=""),"Closed outcome missing",IF(AND(LEFT(O165,6)="Closed",R165=""),"Closed date missing",IF(AND(LEFT(O165,6)&lt;&gt;"Closed",K165=0,J165&lt;Dashboard!$B$3),"First follow-up overdue",IF(AND(LEFT(O165,6)&lt;&gt;"Closed",K165=0,J165=Dashboard!$B$3),"First follow-up due today",IF(AND(LEFT(O165,6)&lt;&gt;"Closed",N165&lt;&gt;"",N165&lt;Dashboard!$B$3),"Next follow-up overdue",IF(AND(LEFT(O165,6)&lt;&gt;"Closed",N165=Dashboard!$B$3),"Next follow-up due today",IF(AND(LEFT(O165,6)&lt;&gt;"Closed",K165&gt;0,N165="",M165&lt;=Dashboard!$B$3-'Lists &amp; Settings'!$B$4),"No next step / stale","")))))))))</f>
        <v/>
      </c>
      <c r="V165" s="20">
        <f>IF(A165="","",IF(COUNTIF($A$6:$A$205,A165)&gt;1,"Duplicate No-Show ID",IF(E165&gt;Dashboard!$B$3,"Session date is after as-of date",IF(AND(L165&lt;&gt;"",L165&lt;E165),"Attempt before missed session",IF(AND(R165&lt;&gt;"",R165&lt;E165),"Closed date before missed session",IF(AND(Q165&lt;&gt;"",Q165&lt;E165),"Rescheduled date before missed session",IF(AND(LEFT(O165,6)="Closed",N165&lt;&gt;""),"Closed case still has a next follow-up",IF(AND(O165="Rescheduled",Q165=""),"Rescheduled date is required","")))))))</f>
        <v/>
      </c>
    </row>
    <row r="166">
      <c r="A166" s="15" t="n"/>
      <c r="B166" s="15" t="n"/>
      <c r="C166" s="16" t="n"/>
      <c r="D166" s="15" t="n"/>
      <c r="E166" s="32" t="n"/>
      <c r="F166" s="15" t="n"/>
      <c r="G166" s="15" t="n"/>
      <c r="H166" s="15" t="n"/>
      <c r="I166" s="15" t="n"/>
      <c r="J166" s="33">
        <f>IF(E166="","",WORKDAY(E166,'Lists &amp; Settings'!$B$3))</f>
        <v/>
      </c>
      <c r="K166" s="19">
        <f>IF(A166="","",COUNTIF('Follow-Up Log'!$B$6:$B$405,A166))</f>
        <v/>
      </c>
      <c r="L166" s="33">
        <f>IF(A166="","",IF(K166=0,"",IFERROR(MINIFS('Follow-Up Log'!$C$6:$C$405,'Follow-Up Log'!$B$6:$B$405,A166),"")))</f>
        <v/>
      </c>
      <c r="M166" s="33">
        <f>IF(A166="","",IF(K166=0,"",IFERROR(MAXIFS('Follow-Up Log'!$C$6:$C$405,'Follow-Up Log'!$B$6:$B$405,A166),"")))</f>
        <v/>
      </c>
      <c r="N166" s="32" t="n"/>
      <c r="O166" s="15" t="n"/>
      <c r="P166" s="15" t="n"/>
      <c r="Q166" s="32" t="n"/>
      <c r="R166" s="32" t="n"/>
      <c r="S166" s="16" t="n"/>
      <c r="T166" s="19">
        <f>IF(E166="","",IF(LEFT(O166,6)="Closed",IF(R166="","",MAX(0,R166-E166)),MAX(0,Dashboard!$B$3-E166)))</f>
        <v/>
      </c>
      <c r="U166" s="20">
        <f>IF(A166="","",IF(OR(B166="",C166="",D166="",E166="",F166="",G166="",H166="",O166=""),"Missing required fields",IF(AND(O166="Rescheduled",Q166=""),"Rescheduled date missing",IF(AND(LEFT(O166,6)="Closed",P166=""),"Closed outcome missing",IF(AND(LEFT(O166,6)="Closed",R166=""),"Closed date missing",IF(AND(LEFT(O166,6)&lt;&gt;"Closed",K166=0,J166&lt;Dashboard!$B$3),"First follow-up overdue",IF(AND(LEFT(O166,6)&lt;&gt;"Closed",K166=0,J166=Dashboard!$B$3),"First follow-up due today",IF(AND(LEFT(O166,6)&lt;&gt;"Closed",N166&lt;&gt;"",N166&lt;Dashboard!$B$3),"Next follow-up overdue",IF(AND(LEFT(O166,6)&lt;&gt;"Closed",N166=Dashboard!$B$3),"Next follow-up due today",IF(AND(LEFT(O166,6)&lt;&gt;"Closed",K166&gt;0,N166="",M166&lt;=Dashboard!$B$3-'Lists &amp; Settings'!$B$4),"No next step / stale","")))))))))</f>
        <v/>
      </c>
      <c r="V166" s="20">
        <f>IF(A166="","",IF(COUNTIF($A$6:$A$205,A166)&gt;1,"Duplicate No-Show ID",IF(E166&gt;Dashboard!$B$3,"Session date is after as-of date",IF(AND(L166&lt;&gt;"",L166&lt;E166),"Attempt before missed session",IF(AND(R166&lt;&gt;"",R166&lt;E166),"Closed date before missed session",IF(AND(Q166&lt;&gt;"",Q166&lt;E166),"Rescheduled date before missed session",IF(AND(LEFT(O166,6)="Closed",N166&lt;&gt;""),"Closed case still has a next follow-up",IF(AND(O166="Rescheduled",Q166=""),"Rescheduled date is required","")))))))</f>
        <v/>
      </c>
    </row>
    <row r="167">
      <c r="A167" s="15" t="n"/>
      <c r="B167" s="15" t="n"/>
      <c r="C167" s="16" t="n"/>
      <c r="D167" s="15" t="n"/>
      <c r="E167" s="32" t="n"/>
      <c r="F167" s="15" t="n"/>
      <c r="G167" s="15" t="n"/>
      <c r="H167" s="15" t="n"/>
      <c r="I167" s="15" t="n"/>
      <c r="J167" s="33">
        <f>IF(E167="","",WORKDAY(E167,'Lists &amp; Settings'!$B$3))</f>
        <v/>
      </c>
      <c r="K167" s="19">
        <f>IF(A167="","",COUNTIF('Follow-Up Log'!$B$6:$B$405,A167))</f>
        <v/>
      </c>
      <c r="L167" s="33">
        <f>IF(A167="","",IF(K167=0,"",IFERROR(MINIFS('Follow-Up Log'!$C$6:$C$405,'Follow-Up Log'!$B$6:$B$405,A167),"")))</f>
        <v/>
      </c>
      <c r="M167" s="33">
        <f>IF(A167="","",IF(K167=0,"",IFERROR(MAXIFS('Follow-Up Log'!$C$6:$C$405,'Follow-Up Log'!$B$6:$B$405,A167),"")))</f>
        <v/>
      </c>
      <c r="N167" s="32" t="n"/>
      <c r="O167" s="15" t="n"/>
      <c r="P167" s="15" t="n"/>
      <c r="Q167" s="32" t="n"/>
      <c r="R167" s="32" t="n"/>
      <c r="S167" s="16" t="n"/>
      <c r="T167" s="19">
        <f>IF(E167="","",IF(LEFT(O167,6)="Closed",IF(R167="","",MAX(0,R167-E167)),MAX(0,Dashboard!$B$3-E167)))</f>
        <v/>
      </c>
      <c r="U167" s="20">
        <f>IF(A167="","",IF(OR(B167="",C167="",D167="",E167="",F167="",G167="",H167="",O167=""),"Missing required fields",IF(AND(O167="Rescheduled",Q167=""),"Rescheduled date missing",IF(AND(LEFT(O167,6)="Closed",P167=""),"Closed outcome missing",IF(AND(LEFT(O167,6)="Closed",R167=""),"Closed date missing",IF(AND(LEFT(O167,6)&lt;&gt;"Closed",K167=0,J167&lt;Dashboard!$B$3),"First follow-up overdue",IF(AND(LEFT(O167,6)&lt;&gt;"Closed",K167=0,J167=Dashboard!$B$3),"First follow-up due today",IF(AND(LEFT(O167,6)&lt;&gt;"Closed",N167&lt;&gt;"",N167&lt;Dashboard!$B$3),"Next follow-up overdue",IF(AND(LEFT(O167,6)&lt;&gt;"Closed",N167=Dashboard!$B$3),"Next follow-up due today",IF(AND(LEFT(O167,6)&lt;&gt;"Closed",K167&gt;0,N167="",M167&lt;=Dashboard!$B$3-'Lists &amp; Settings'!$B$4),"No next step / stale","")))))))))</f>
        <v/>
      </c>
      <c r="V167" s="20">
        <f>IF(A167="","",IF(COUNTIF($A$6:$A$205,A167)&gt;1,"Duplicate No-Show ID",IF(E167&gt;Dashboard!$B$3,"Session date is after as-of date",IF(AND(L167&lt;&gt;"",L167&lt;E167),"Attempt before missed session",IF(AND(R167&lt;&gt;"",R167&lt;E167),"Closed date before missed session",IF(AND(Q167&lt;&gt;"",Q167&lt;E167),"Rescheduled date before missed session",IF(AND(LEFT(O167,6)="Closed",N167&lt;&gt;""),"Closed case still has a next follow-up",IF(AND(O167="Rescheduled",Q167=""),"Rescheduled date is required","")))))))</f>
        <v/>
      </c>
    </row>
    <row r="168">
      <c r="A168" s="15" t="n"/>
      <c r="B168" s="15" t="n"/>
      <c r="C168" s="16" t="n"/>
      <c r="D168" s="15" t="n"/>
      <c r="E168" s="32" t="n"/>
      <c r="F168" s="15" t="n"/>
      <c r="G168" s="15" t="n"/>
      <c r="H168" s="15" t="n"/>
      <c r="I168" s="15" t="n"/>
      <c r="J168" s="33">
        <f>IF(E168="","",WORKDAY(E168,'Lists &amp; Settings'!$B$3))</f>
        <v/>
      </c>
      <c r="K168" s="19">
        <f>IF(A168="","",COUNTIF('Follow-Up Log'!$B$6:$B$405,A168))</f>
        <v/>
      </c>
      <c r="L168" s="33">
        <f>IF(A168="","",IF(K168=0,"",IFERROR(MINIFS('Follow-Up Log'!$C$6:$C$405,'Follow-Up Log'!$B$6:$B$405,A168),"")))</f>
        <v/>
      </c>
      <c r="M168" s="33">
        <f>IF(A168="","",IF(K168=0,"",IFERROR(MAXIFS('Follow-Up Log'!$C$6:$C$405,'Follow-Up Log'!$B$6:$B$405,A168),"")))</f>
        <v/>
      </c>
      <c r="N168" s="32" t="n"/>
      <c r="O168" s="15" t="n"/>
      <c r="P168" s="15" t="n"/>
      <c r="Q168" s="32" t="n"/>
      <c r="R168" s="32" t="n"/>
      <c r="S168" s="16" t="n"/>
      <c r="T168" s="19">
        <f>IF(E168="","",IF(LEFT(O168,6)="Closed",IF(R168="","",MAX(0,R168-E168)),MAX(0,Dashboard!$B$3-E168)))</f>
        <v/>
      </c>
      <c r="U168" s="20">
        <f>IF(A168="","",IF(OR(B168="",C168="",D168="",E168="",F168="",G168="",H168="",O168=""),"Missing required fields",IF(AND(O168="Rescheduled",Q168=""),"Rescheduled date missing",IF(AND(LEFT(O168,6)="Closed",P168=""),"Closed outcome missing",IF(AND(LEFT(O168,6)="Closed",R168=""),"Closed date missing",IF(AND(LEFT(O168,6)&lt;&gt;"Closed",K168=0,J168&lt;Dashboard!$B$3),"First follow-up overdue",IF(AND(LEFT(O168,6)&lt;&gt;"Closed",K168=0,J168=Dashboard!$B$3),"First follow-up due today",IF(AND(LEFT(O168,6)&lt;&gt;"Closed",N168&lt;&gt;"",N168&lt;Dashboard!$B$3),"Next follow-up overdue",IF(AND(LEFT(O168,6)&lt;&gt;"Closed",N168=Dashboard!$B$3),"Next follow-up due today",IF(AND(LEFT(O168,6)&lt;&gt;"Closed",K168&gt;0,N168="",M168&lt;=Dashboard!$B$3-'Lists &amp; Settings'!$B$4),"No next step / stale","")))))))))</f>
        <v/>
      </c>
      <c r="V168" s="20">
        <f>IF(A168="","",IF(COUNTIF($A$6:$A$205,A168)&gt;1,"Duplicate No-Show ID",IF(E168&gt;Dashboard!$B$3,"Session date is after as-of date",IF(AND(L168&lt;&gt;"",L168&lt;E168),"Attempt before missed session",IF(AND(R168&lt;&gt;"",R168&lt;E168),"Closed date before missed session",IF(AND(Q168&lt;&gt;"",Q168&lt;E168),"Rescheduled date before missed session",IF(AND(LEFT(O168,6)="Closed",N168&lt;&gt;""),"Closed case still has a next follow-up",IF(AND(O168="Rescheduled",Q168=""),"Rescheduled date is required","")))))))</f>
        <v/>
      </c>
    </row>
    <row r="169">
      <c r="A169" s="15" t="n"/>
      <c r="B169" s="15" t="n"/>
      <c r="C169" s="16" t="n"/>
      <c r="D169" s="15" t="n"/>
      <c r="E169" s="32" t="n"/>
      <c r="F169" s="15" t="n"/>
      <c r="G169" s="15" t="n"/>
      <c r="H169" s="15" t="n"/>
      <c r="I169" s="15" t="n"/>
      <c r="J169" s="33">
        <f>IF(E169="","",WORKDAY(E169,'Lists &amp; Settings'!$B$3))</f>
        <v/>
      </c>
      <c r="K169" s="19">
        <f>IF(A169="","",COUNTIF('Follow-Up Log'!$B$6:$B$405,A169))</f>
        <v/>
      </c>
      <c r="L169" s="33">
        <f>IF(A169="","",IF(K169=0,"",IFERROR(MINIFS('Follow-Up Log'!$C$6:$C$405,'Follow-Up Log'!$B$6:$B$405,A169),"")))</f>
        <v/>
      </c>
      <c r="M169" s="33">
        <f>IF(A169="","",IF(K169=0,"",IFERROR(MAXIFS('Follow-Up Log'!$C$6:$C$405,'Follow-Up Log'!$B$6:$B$405,A169),"")))</f>
        <v/>
      </c>
      <c r="N169" s="32" t="n"/>
      <c r="O169" s="15" t="n"/>
      <c r="P169" s="15" t="n"/>
      <c r="Q169" s="32" t="n"/>
      <c r="R169" s="32" t="n"/>
      <c r="S169" s="16" t="n"/>
      <c r="T169" s="19">
        <f>IF(E169="","",IF(LEFT(O169,6)="Closed",IF(R169="","",MAX(0,R169-E169)),MAX(0,Dashboard!$B$3-E169)))</f>
        <v/>
      </c>
      <c r="U169" s="20">
        <f>IF(A169="","",IF(OR(B169="",C169="",D169="",E169="",F169="",G169="",H169="",O169=""),"Missing required fields",IF(AND(O169="Rescheduled",Q169=""),"Rescheduled date missing",IF(AND(LEFT(O169,6)="Closed",P169=""),"Closed outcome missing",IF(AND(LEFT(O169,6)="Closed",R169=""),"Closed date missing",IF(AND(LEFT(O169,6)&lt;&gt;"Closed",K169=0,J169&lt;Dashboard!$B$3),"First follow-up overdue",IF(AND(LEFT(O169,6)&lt;&gt;"Closed",K169=0,J169=Dashboard!$B$3),"First follow-up due today",IF(AND(LEFT(O169,6)&lt;&gt;"Closed",N169&lt;&gt;"",N169&lt;Dashboard!$B$3),"Next follow-up overdue",IF(AND(LEFT(O169,6)&lt;&gt;"Closed",N169=Dashboard!$B$3),"Next follow-up due today",IF(AND(LEFT(O169,6)&lt;&gt;"Closed",K169&gt;0,N169="",M169&lt;=Dashboard!$B$3-'Lists &amp; Settings'!$B$4),"No next step / stale","")))))))))</f>
        <v/>
      </c>
      <c r="V169" s="20">
        <f>IF(A169="","",IF(COUNTIF($A$6:$A$205,A169)&gt;1,"Duplicate No-Show ID",IF(E169&gt;Dashboard!$B$3,"Session date is after as-of date",IF(AND(L169&lt;&gt;"",L169&lt;E169),"Attempt before missed session",IF(AND(R169&lt;&gt;"",R169&lt;E169),"Closed date before missed session",IF(AND(Q169&lt;&gt;"",Q169&lt;E169),"Rescheduled date before missed session",IF(AND(LEFT(O169,6)="Closed",N169&lt;&gt;""),"Closed case still has a next follow-up",IF(AND(O169="Rescheduled",Q169=""),"Rescheduled date is required","")))))))</f>
        <v/>
      </c>
    </row>
    <row r="170">
      <c r="A170" s="15" t="n"/>
      <c r="B170" s="15" t="n"/>
      <c r="C170" s="16" t="n"/>
      <c r="D170" s="15" t="n"/>
      <c r="E170" s="32" t="n"/>
      <c r="F170" s="15" t="n"/>
      <c r="G170" s="15" t="n"/>
      <c r="H170" s="15" t="n"/>
      <c r="I170" s="15" t="n"/>
      <c r="J170" s="33">
        <f>IF(E170="","",WORKDAY(E170,'Lists &amp; Settings'!$B$3))</f>
        <v/>
      </c>
      <c r="K170" s="19">
        <f>IF(A170="","",COUNTIF('Follow-Up Log'!$B$6:$B$405,A170))</f>
        <v/>
      </c>
      <c r="L170" s="33">
        <f>IF(A170="","",IF(K170=0,"",IFERROR(MINIFS('Follow-Up Log'!$C$6:$C$405,'Follow-Up Log'!$B$6:$B$405,A170),"")))</f>
        <v/>
      </c>
      <c r="M170" s="33">
        <f>IF(A170="","",IF(K170=0,"",IFERROR(MAXIFS('Follow-Up Log'!$C$6:$C$405,'Follow-Up Log'!$B$6:$B$405,A170),"")))</f>
        <v/>
      </c>
      <c r="N170" s="32" t="n"/>
      <c r="O170" s="15" t="n"/>
      <c r="P170" s="15" t="n"/>
      <c r="Q170" s="32" t="n"/>
      <c r="R170" s="32" t="n"/>
      <c r="S170" s="16" t="n"/>
      <c r="T170" s="19">
        <f>IF(E170="","",IF(LEFT(O170,6)="Closed",IF(R170="","",MAX(0,R170-E170)),MAX(0,Dashboard!$B$3-E170)))</f>
        <v/>
      </c>
      <c r="U170" s="20">
        <f>IF(A170="","",IF(OR(B170="",C170="",D170="",E170="",F170="",G170="",H170="",O170=""),"Missing required fields",IF(AND(O170="Rescheduled",Q170=""),"Rescheduled date missing",IF(AND(LEFT(O170,6)="Closed",P170=""),"Closed outcome missing",IF(AND(LEFT(O170,6)="Closed",R170=""),"Closed date missing",IF(AND(LEFT(O170,6)&lt;&gt;"Closed",K170=0,J170&lt;Dashboard!$B$3),"First follow-up overdue",IF(AND(LEFT(O170,6)&lt;&gt;"Closed",K170=0,J170=Dashboard!$B$3),"First follow-up due today",IF(AND(LEFT(O170,6)&lt;&gt;"Closed",N170&lt;&gt;"",N170&lt;Dashboard!$B$3),"Next follow-up overdue",IF(AND(LEFT(O170,6)&lt;&gt;"Closed",N170=Dashboard!$B$3),"Next follow-up due today",IF(AND(LEFT(O170,6)&lt;&gt;"Closed",K170&gt;0,N170="",M170&lt;=Dashboard!$B$3-'Lists &amp; Settings'!$B$4),"No next step / stale","")))))))))</f>
        <v/>
      </c>
      <c r="V170" s="20">
        <f>IF(A170="","",IF(COUNTIF($A$6:$A$205,A170)&gt;1,"Duplicate No-Show ID",IF(E170&gt;Dashboard!$B$3,"Session date is after as-of date",IF(AND(L170&lt;&gt;"",L170&lt;E170),"Attempt before missed session",IF(AND(R170&lt;&gt;"",R170&lt;E170),"Closed date before missed session",IF(AND(Q170&lt;&gt;"",Q170&lt;E170),"Rescheduled date before missed session",IF(AND(LEFT(O170,6)="Closed",N170&lt;&gt;""),"Closed case still has a next follow-up",IF(AND(O170="Rescheduled",Q170=""),"Rescheduled date is required","")))))))</f>
        <v/>
      </c>
    </row>
    <row r="171">
      <c r="A171" s="15" t="n"/>
      <c r="B171" s="15" t="n"/>
      <c r="C171" s="16" t="n"/>
      <c r="D171" s="15" t="n"/>
      <c r="E171" s="32" t="n"/>
      <c r="F171" s="15" t="n"/>
      <c r="G171" s="15" t="n"/>
      <c r="H171" s="15" t="n"/>
      <c r="I171" s="15" t="n"/>
      <c r="J171" s="33">
        <f>IF(E171="","",WORKDAY(E171,'Lists &amp; Settings'!$B$3))</f>
        <v/>
      </c>
      <c r="K171" s="19">
        <f>IF(A171="","",COUNTIF('Follow-Up Log'!$B$6:$B$405,A171))</f>
        <v/>
      </c>
      <c r="L171" s="33">
        <f>IF(A171="","",IF(K171=0,"",IFERROR(MINIFS('Follow-Up Log'!$C$6:$C$405,'Follow-Up Log'!$B$6:$B$405,A171),"")))</f>
        <v/>
      </c>
      <c r="M171" s="33">
        <f>IF(A171="","",IF(K171=0,"",IFERROR(MAXIFS('Follow-Up Log'!$C$6:$C$405,'Follow-Up Log'!$B$6:$B$405,A171),"")))</f>
        <v/>
      </c>
      <c r="N171" s="32" t="n"/>
      <c r="O171" s="15" t="n"/>
      <c r="P171" s="15" t="n"/>
      <c r="Q171" s="32" t="n"/>
      <c r="R171" s="32" t="n"/>
      <c r="S171" s="16" t="n"/>
      <c r="T171" s="19">
        <f>IF(E171="","",IF(LEFT(O171,6)="Closed",IF(R171="","",MAX(0,R171-E171)),MAX(0,Dashboard!$B$3-E171)))</f>
        <v/>
      </c>
      <c r="U171" s="20">
        <f>IF(A171="","",IF(OR(B171="",C171="",D171="",E171="",F171="",G171="",H171="",O171=""),"Missing required fields",IF(AND(O171="Rescheduled",Q171=""),"Rescheduled date missing",IF(AND(LEFT(O171,6)="Closed",P171=""),"Closed outcome missing",IF(AND(LEFT(O171,6)="Closed",R171=""),"Closed date missing",IF(AND(LEFT(O171,6)&lt;&gt;"Closed",K171=0,J171&lt;Dashboard!$B$3),"First follow-up overdue",IF(AND(LEFT(O171,6)&lt;&gt;"Closed",K171=0,J171=Dashboard!$B$3),"First follow-up due today",IF(AND(LEFT(O171,6)&lt;&gt;"Closed",N171&lt;&gt;"",N171&lt;Dashboard!$B$3),"Next follow-up overdue",IF(AND(LEFT(O171,6)&lt;&gt;"Closed",N171=Dashboard!$B$3),"Next follow-up due today",IF(AND(LEFT(O171,6)&lt;&gt;"Closed",K171&gt;0,N171="",M171&lt;=Dashboard!$B$3-'Lists &amp; Settings'!$B$4),"No next step / stale","")))))))))</f>
        <v/>
      </c>
      <c r="V171" s="20">
        <f>IF(A171="","",IF(COUNTIF($A$6:$A$205,A171)&gt;1,"Duplicate No-Show ID",IF(E171&gt;Dashboard!$B$3,"Session date is after as-of date",IF(AND(L171&lt;&gt;"",L171&lt;E171),"Attempt before missed session",IF(AND(R171&lt;&gt;"",R171&lt;E171),"Closed date before missed session",IF(AND(Q171&lt;&gt;"",Q171&lt;E171),"Rescheduled date before missed session",IF(AND(LEFT(O171,6)="Closed",N171&lt;&gt;""),"Closed case still has a next follow-up",IF(AND(O171="Rescheduled",Q171=""),"Rescheduled date is required","")))))))</f>
        <v/>
      </c>
    </row>
    <row r="172">
      <c r="A172" s="15" t="n"/>
      <c r="B172" s="15" t="n"/>
      <c r="C172" s="16" t="n"/>
      <c r="D172" s="15" t="n"/>
      <c r="E172" s="32" t="n"/>
      <c r="F172" s="15" t="n"/>
      <c r="G172" s="15" t="n"/>
      <c r="H172" s="15" t="n"/>
      <c r="I172" s="15" t="n"/>
      <c r="J172" s="33">
        <f>IF(E172="","",WORKDAY(E172,'Lists &amp; Settings'!$B$3))</f>
        <v/>
      </c>
      <c r="K172" s="19">
        <f>IF(A172="","",COUNTIF('Follow-Up Log'!$B$6:$B$405,A172))</f>
        <v/>
      </c>
      <c r="L172" s="33">
        <f>IF(A172="","",IF(K172=0,"",IFERROR(MINIFS('Follow-Up Log'!$C$6:$C$405,'Follow-Up Log'!$B$6:$B$405,A172),"")))</f>
        <v/>
      </c>
      <c r="M172" s="33">
        <f>IF(A172="","",IF(K172=0,"",IFERROR(MAXIFS('Follow-Up Log'!$C$6:$C$405,'Follow-Up Log'!$B$6:$B$405,A172),"")))</f>
        <v/>
      </c>
      <c r="N172" s="32" t="n"/>
      <c r="O172" s="15" t="n"/>
      <c r="P172" s="15" t="n"/>
      <c r="Q172" s="32" t="n"/>
      <c r="R172" s="32" t="n"/>
      <c r="S172" s="16" t="n"/>
      <c r="T172" s="19">
        <f>IF(E172="","",IF(LEFT(O172,6)="Closed",IF(R172="","",MAX(0,R172-E172)),MAX(0,Dashboard!$B$3-E172)))</f>
        <v/>
      </c>
      <c r="U172" s="20">
        <f>IF(A172="","",IF(OR(B172="",C172="",D172="",E172="",F172="",G172="",H172="",O172=""),"Missing required fields",IF(AND(O172="Rescheduled",Q172=""),"Rescheduled date missing",IF(AND(LEFT(O172,6)="Closed",P172=""),"Closed outcome missing",IF(AND(LEFT(O172,6)="Closed",R172=""),"Closed date missing",IF(AND(LEFT(O172,6)&lt;&gt;"Closed",K172=0,J172&lt;Dashboard!$B$3),"First follow-up overdue",IF(AND(LEFT(O172,6)&lt;&gt;"Closed",K172=0,J172=Dashboard!$B$3),"First follow-up due today",IF(AND(LEFT(O172,6)&lt;&gt;"Closed",N172&lt;&gt;"",N172&lt;Dashboard!$B$3),"Next follow-up overdue",IF(AND(LEFT(O172,6)&lt;&gt;"Closed",N172=Dashboard!$B$3),"Next follow-up due today",IF(AND(LEFT(O172,6)&lt;&gt;"Closed",K172&gt;0,N172="",M172&lt;=Dashboard!$B$3-'Lists &amp; Settings'!$B$4),"No next step / stale","")))))))))</f>
        <v/>
      </c>
      <c r="V172" s="20">
        <f>IF(A172="","",IF(COUNTIF($A$6:$A$205,A172)&gt;1,"Duplicate No-Show ID",IF(E172&gt;Dashboard!$B$3,"Session date is after as-of date",IF(AND(L172&lt;&gt;"",L172&lt;E172),"Attempt before missed session",IF(AND(R172&lt;&gt;"",R172&lt;E172),"Closed date before missed session",IF(AND(Q172&lt;&gt;"",Q172&lt;E172),"Rescheduled date before missed session",IF(AND(LEFT(O172,6)="Closed",N172&lt;&gt;""),"Closed case still has a next follow-up",IF(AND(O172="Rescheduled",Q172=""),"Rescheduled date is required","")))))))</f>
        <v/>
      </c>
    </row>
    <row r="173">
      <c r="A173" s="15" t="n"/>
      <c r="B173" s="15" t="n"/>
      <c r="C173" s="16" t="n"/>
      <c r="D173" s="15" t="n"/>
      <c r="E173" s="32" t="n"/>
      <c r="F173" s="15" t="n"/>
      <c r="G173" s="15" t="n"/>
      <c r="H173" s="15" t="n"/>
      <c r="I173" s="15" t="n"/>
      <c r="J173" s="33">
        <f>IF(E173="","",WORKDAY(E173,'Lists &amp; Settings'!$B$3))</f>
        <v/>
      </c>
      <c r="K173" s="19">
        <f>IF(A173="","",COUNTIF('Follow-Up Log'!$B$6:$B$405,A173))</f>
        <v/>
      </c>
      <c r="L173" s="33">
        <f>IF(A173="","",IF(K173=0,"",IFERROR(MINIFS('Follow-Up Log'!$C$6:$C$405,'Follow-Up Log'!$B$6:$B$405,A173),"")))</f>
        <v/>
      </c>
      <c r="M173" s="33">
        <f>IF(A173="","",IF(K173=0,"",IFERROR(MAXIFS('Follow-Up Log'!$C$6:$C$405,'Follow-Up Log'!$B$6:$B$405,A173),"")))</f>
        <v/>
      </c>
      <c r="N173" s="32" t="n"/>
      <c r="O173" s="15" t="n"/>
      <c r="P173" s="15" t="n"/>
      <c r="Q173" s="32" t="n"/>
      <c r="R173" s="32" t="n"/>
      <c r="S173" s="16" t="n"/>
      <c r="T173" s="19">
        <f>IF(E173="","",IF(LEFT(O173,6)="Closed",IF(R173="","",MAX(0,R173-E173)),MAX(0,Dashboard!$B$3-E173)))</f>
        <v/>
      </c>
      <c r="U173" s="20">
        <f>IF(A173="","",IF(OR(B173="",C173="",D173="",E173="",F173="",G173="",H173="",O173=""),"Missing required fields",IF(AND(O173="Rescheduled",Q173=""),"Rescheduled date missing",IF(AND(LEFT(O173,6)="Closed",P173=""),"Closed outcome missing",IF(AND(LEFT(O173,6)="Closed",R173=""),"Closed date missing",IF(AND(LEFT(O173,6)&lt;&gt;"Closed",K173=0,J173&lt;Dashboard!$B$3),"First follow-up overdue",IF(AND(LEFT(O173,6)&lt;&gt;"Closed",K173=0,J173=Dashboard!$B$3),"First follow-up due today",IF(AND(LEFT(O173,6)&lt;&gt;"Closed",N173&lt;&gt;"",N173&lt;Dashboard!$B$3),"Next follow-up overdue",IF(AND(LEFT(O173,6)&lt;&gt;"Closed",N173=Dashboard!$B$3),"Next follow-up due today",IF(AND(LEFT(O173,6)&lt;&gt;"Closed",K173&gt;0,N173="",M173&lt;=Dashboard!$B$3-'Lists &amp; Settings'!$B$4),"No next step / stale","")))))))))</f>
        <v/>
      </c>
      <c r="V173" s="20">
        <f>IF(A173="","",IF(COUNTIF($A$6:$A$205,A173)&gt;1,"Duplicate No-Show ID",IF(E173&gt;Dashboard!$B$3,"Session date is after as-of date",IF(AND(L173&lt;&gt;"",L173&lt;E173),"Attempt before missed session",IF(AND(R173&lt;&gt;"",R173&lt;E173),"Closed date before missed session",IF(AND(Q173&lt;&gt;"",Q173&lt;E173),"Rescheduled date before missed session",IF(AND(LEFT(O173,6)="Closed",N173&lt;&gt;""),"Closed case still has a next follow-up",IF(AND(O173="Rescheduled",Q173=""),"Rescheduled date is required","")))))))</f>
        <v/>
      </c>
    </row>
    <row r="174">
      <c r="A174" s="15" t="n"/>
      <c r="B174" s="15" t="n"/>
      <c r="C174" s="16" t="n"/>
      <c r="D174" s="15" t="n"/>
      <c r="E174" s="32" t="n"/>
      <c r="F174" s="15" t="n"/>
      <c r="G174" s="15" t="n"/>
      <c r="H174" s="15" t="n"/>
      <c r="I174" s="15" t="n"/>
      <c r="J174" s="33">
        <f>IF(E174="","",WORKDAY(E174,'Lists &amp; Settings'!$B$3))</f>
        <v/>
      </c>
      <c r="K174" s="19">
        <f>IF(A174="","",COUNTIF('Follow-Up Log'!$B$6:$B$405,A174))</f>
        <v/>
      </c>
      <c r="L174" s="33">
        <f>IF(A174="","",IF(K174=0,"",IFERROR(MINIFS('Follow-Up Log'!$C$6:$C$405,'Follow-Up Log'!$B$6:$B$405,A174),"")))</f>
        <v/>
      </c>
      <c r="M174" s="33">
        <f>IF(A174="","",IF(K174=0,"",IFERROR(MAXIFS('Follow-Up Log'!$C$6:$C$405,'Follow-Up Log'!$B$6:$B$405,A174),"")))</f>
        <v/>
      </c>
      <c r="N174" s="32" t="n"/>
      <c r="O174" s="15" t="n"/>
      <c r="P174" s="15" t="n"/>
      <c r="Q174" s="32" t="n"/>
      <c r="R174" s="32" t="n"/>
      <c r="S174" s="16" t="n"/>
      <c r="T174" s="19">
        <f>IF(E174="","",IF(LEFT(O174,6)="Closed",IF(R174="","",MAX(0,R174-E174)),MAX(0,Dashboard!$B$3-E174)))</f>
        <v/>
      </c>
      <c r="U174" s="20">
        <f>IF(A174="","",IF(OR(B174="",C174="",D174="",E174="",F174="",G174="",H174="",O174=""),"Missing required fields",IF(AND(O174="Rescheduled",Q174=""),"Rescheduled date missing",IF(AND(LEFT(O174,6)="Closed",P174=""),"Closed outcome missing",IF(AND(LEFT(O174,6)="Closed",R174=""),"Closed date missing",IF(AND(LEFT(O174,6)&lt;&gt;"Closed",K174=0,J174&lt;Dashboard!$B$3),"First follow-up overdue",IF(AND(LEFT(O174,6)&lt;&gt;"Closed",K174=0,J174=Dashboard!$B$3),"First follow-up due today",IF(AND(LEFT(O174,6)&lt;&gt;"Closed",N174&lt;&gt;"",N174&lt;Dashboard!$B$3),"Next follow-up overdue",IF(AND(LEFT(O174,6)&lt;&gt;"Closed",N174=Dashboard!$B$3),"Next follow-up due today",IF(AND(LEFT(O174,6)&lt;&gt;"Closed",K174&gt;0,N174="",M174&lt;=Dashboard!$B$3-'Lists &amp; Settings'!$B$4),"No next step / stale","")))))))))</f>
        <v/>
      </c>
      <c r="V174" s="20">
        <f>IF(A174="","",IF(COUNTIF($A$6:$A$205,A174)&gt;1,"Duplicate No-Show ID",IF(E174&gt;Dashboard!$B$3,"Session date is after as-of date",IF(AND(L174&lt;&gt;"",L174&lt;E174),"Attempt before missed session",IF(AND(R174&lt;&gt;"",R174&lt;E174),"Closed date before missed session",IF(AND(Q174&lt;&gt;"",Q174&lt;E174),"Rescheduled date before missed session",IF(AND(LEFT(O174,6)="Closed",N174&lt;&gt;""),"Closed case still has a next follow-up",IF(AND(O174="Rescheduled",Q174=""),"Rescheduled date is required","")))))))</f>
        <v/>
      </c>
    </row>
    <row r="175">
      <c r="A175" s="15" t="n"/>
      <c r="B175" s="15" t="n"/>
      <c r="C175" s="16" t="n"/>
      <c r="D175" s="15" t="n"/>
      <c r="E175" s="32" t="n"/>
      <c r="F175" s="15" t="n"/>
      <c r="G175" s="15" t="n"/>
      <c r="H175" s="15" t="n"/>
      <c r="I175" s="15" t="n"/>
      <c r="J175" s="33">
        <f>IF(E175="","",WORKDAY(E175,'Lists &amp; Settings'!$B$3))</f>
        <v/>
      </c>
      <c r="K175" s="19">
        <f>IF(A175="","",COUNTIF('Follow-Up Log'!$B$6:$B$405,A175))</f>
        <v/>
      </c>
      <c r="L175" s="33">
        <f>IF(A175="","",IF(K175=0,"",IFERROR(MINIFS('Follow-Up Log'!$C$6:$C$405,'Follow-Up Log'!$B$6:$B$405,A175),"")))</f>
        <v/>
      </c>
      <c r="M175" s="33">
        <f>IF(A175="","",IF(K175=0,"",IFERROR(MAXIFS('Follow-Up Log'!$C$6:$C$405,'Follow-Up Log'!$B$6:$B$405,A175),"")))</f>
        <v/>
      </c>
      <c r="N175" s="32" t="n"/>
      <c r="O175" s="15" t="n"/>
      <c r="P175" s="15" t="n"/>
      <c r="Q175" s="32" t="n"/>
      <c r="R175" s="32" t="n"/>
      <c r="S175" s="16" t="n"/>
      <c r="T175" s="19">
        <f>IF(E175="","",IF(LEFT(O175,6)="Closed",IF(R175="","",MAX(0,R175-E175)),MAX(0,Dashboard!$B$3-E175)))</f>
        <v/>
      </c>
      <c r="U175" s="20">
        <f>IF(A175="","",IF(OR(B175="",C175="",D175="",E175="",F175="",G175="",H175="",O175=""),"Missing required fields",IF(AND(O175="Rescheduled",Q175=""),"Rescheduled date missing",IF(AND(LEFT(O175,6)="Closed",P175=""),"Closed outcome missing",IF(AND(LEFT(O175,6)="Closed",R175=""),"Closed date missing",IF(AND(LEFT(O175,6)&lt;&gt;"Closed",K175=0,J175&lt;Dashboard!$B$3),"First follow-up overdue",IF(AND(LEFT(O175,6)&lt;&gt;"Closed",K175=0,J175=Dashboard!$B$3),"First follow-up due today",IF(AND(LEFT(O175,6)&lt;&gt;"Closed",N175&lt;&gt;"",N175&lt;Dashboard!$B$3),"Next follow-up overdue",IF(AND(LEFT(O175,6)&lt;&gt;"Closed",N175=Dashboard!$B$3),"Next follow-up due today",IF(AND(LEFT(O175,6)&lt;&gt;"Closed",K175&gt;0,N175="",M175&lt;=Dashboard!$B$3-'Lists &amp; Settings'!$B$4),"No next step / stale","")))))))))</f>
        <v/>
      </c>
      <c r="V175" s="20">
        <f>IF(A175="","",IF(COUNTIF($A$6:$A$205,A175)&gt;1,"Duplicate No-Show ID",IF(E175&gt;Dashboard!$B$3,"Session date is after as-of date",IF(AND(L175&lt;&gt;"",L175&lt;E175),"Attempt before missed session",IF(AND(R175&lt;&gt;"",R175&lt;E175),"Closed date before missed session",IF(AND(Q175&lt;&gt;"",Q175&lt;E175),"Rescheduled date before missed session",IF(AND(LEFT(O175,6)="Closed",N175&lt;&gt;""),"Closed case still has a next follow-up",IF(AND(O175="Rescheduled",Q175=""),"Rescheduled date is required","")))))))</f>
        <v/>
      </c>
    </row>
    <row r="176">
      <c r="A176" s="15" t="n"/>
      <c r="B176" s="15" t="n"/>
      <c r="C176" s="16" t="n"/>
      <c r="D176" s="15" t="n"/>
      <c r="E176" s="32" t="n"/>
      <c r="F176" s="15" t="n"/>
      <c r="G176" s="15" t="n"/>
      <c r="H176" s="15" t="n"/>
      <c r="I176" s="15" t="n"/>
      <c r="J176" s="33">
        <f>IF(E176="","",WORKDAY(E176,'Lists &amp; Settings'!$B$3))</f>
        <v/>
      </c>
      <c r="K176" s="19">
        <f>IF(A176="","",COUNTIF('Follow-Up Log'!$B$6:$B$405,A176))</f>
        <v/>
      </c>
      <c r="L176" s="33">
        <f>IF(A176="","",IF(K176=0,"",IFERROR(MINIFS('Follow-Up Log'!$C$6:$C$405,'Follow-Up Log'!$B$6:$B$405,A176),"")))</f>
        <v/>
      </c>
      <c r="M176" s="33">
        <f>IF(A176="","",IF(K176=0,"",IFERROR(MAXIFS('Follow-Up Log'!$C$6:$C$405,'Follow-Up Log'!$B$6:$B$405,A176),"")))</f>
        <v/>
      </c>
      <c r="N176" s="32" t="n"/>
      <c r="O176" s="15" t="n"/>
      <c r="P176" s="15" t="n"/>
      <c r="Q176" s="32" t="n"/>
      <c r="R176" s="32" t="n"/>
      <c r="S176" s="16" t="n"/>
      <c r="T176" s="19">
        <f>IF(E176="","",IF(LEFT(O176,6)="Closed",IF(R176="","",MAX(0,R176-E176)),MAX(0,Dashboard!$B$3-E176)))</f>
        <v/>
      </c>
      <c r="U176" s="20">
        <f>IF(A176="","",IF(OR(B176="",C176="",D176="",E176="",F176="",G176="",H176="",O176=""),"Missing required fields",IF(AND(O176="Rescheduled",Q176=""),"Rescheduled date missing",IF(AND(LEFT(O176,6)="Closed",P176=""),"Closed outcome missing",IF(AND(LEFT(O176,6)="Closed",R176=""),"Closed date missing",IF(AND(LEFT(O176,6)&lt;&gt;"Closed",K176=0,J176&lt;Dashboard!$B$3),"First follow-up overdue",IF(AND(LEFT(O176,6)&lt;&gt;"Closed",K176=0,J176=Dashboard!$B$3),"First follow-up due today",IF(AND(LEFT(O176,6)&lt;&gt;"Closed",N176&lt;&gt;"",N176&lt;Dashboard!$B$3),"Next follow-up overdue",IF(AND(LEFT(O176,6)&lt;&gt;"Closed",N176=Dashboard!$B$3),"Next follow-up due today",IF(AND(LEFT(O176,6)&lt;&gt;"Closed",K176&gt;0,N176="",M176&lt;=Dashboard!$B$3-'Lists &amp; Settings'!$B$4),"No next step / stale","")))))))))</f>
        <v/>
      </c>
      <c r="V176" s="20">
        <f>IF(A176="","",IF(COUNTIF($A$6:$A$205,A176)&gt;1,"Duplicate No-Show ID",IF(E176&gt;Dashboard!$B$3,"Session date is after as-of date",IF(AND(L176&lt;&gt;"",L176&lt;E176),"Attempt before missed session",IF(AND(R176&lt;&gt;"",R176&lt;E176),"Closed date before missed session",IF(AND(Q176&lt;&gt;"",Q176&lt;E176),"Rescheduled date before missed session",IF(AND(LEFT(O176,6)="Closed",N176&lt;&gt;""),"Closed case still has a next follow-up",IF(AND(O176="Rescheduled",Q176=""),"Rescheduled date is required","")))))))</f>
        <v/>
      </c>
    </row>
    <row r="177">
      <c r="A177" s="15" t="n"/>
      <c r="B177" s="15" t="n"/>
      <c r="C177" s="16" t="n"/>
      <c r="D177" s="15" t="n"/>
      <c r="E177" s="32" t="n"/>
      <c r="F177" s="15" t="n"/>
      <c r="G177" s="15" t="n"/>
      <c r="H177" s="15" t="n"/>
      <c r="I177" s="15" t="n"/>
      <c r="J177" s="33">
        <f>IF(E177="","",WORKDAY(E177,'Lists &amp; Settings'!$B$3))</f>
        <v/>
      </c>
      <c r="K177" s="19">
        <f>IF(A177="","",COUNTIF('Follow-Up Log'!$B$6:$B$405,A177))</f>
        <v/>
      </c>
      <c r="L177" s="33">
        <f>IF(A177="","",IF(K177=0,"",IFERROR(MINIFS('Follow-Up Log'!$C$6:$C$405,'Follow-Up Log'!$B$6:$B$405,A177),"")))</f>
        <v/>
      </c>
      <c r="M177" s="33">
        <f>IF(A177="","",IF(K177=0,"",IFERROR(MAXIFS('Follow-Up Log'!$C$6:$C$405,'Follow-Up Log'!$B$6:$B$405,A177),"")))</f>
        <v/>
      </c>
      <c r="N177" s="32" t="n"/>
      <c r="O177" s="15" t="n"/>
      <c r="P177" s="15" t="n"/>
      <c r="Q177" s="32" t="n"/>
      <c r="R177" s="32" t="n"/>
      <c r="S177" s="16" t="n"/>
      <c r="T177" s="19">
        <f>IF(E177="","",IF(LEFT(O177,6)="Closed",IF(R177="","",MAX(0,R177-E177)),MAX(0,Dashboard!$B$3-E177)))</f>
        <v/>
      </c>
      <c r="U177" s="20">
        <f>IF(A177="","",IF(OR(B177="",C177="",D177="",E177="",F177="",G177="",H177="",O177=""),"Missing required fields",IF(AND(O177="Rescheduled",Q177=""),"Rescheduled date missing",IF(AND(LEFT(O177,6)="Closed",P177=""),"Closed outcome missing",IF(AND(LEFT(O177,6)="Closed",R177=""),"Closed date missing",IF(AND(LEFT(O177,6)&lt;&gt;"Closed",K177=0,J177&lt;Dashboard!$B$3),"First follow-up overdue",IF(AND(LEFT(O177,6)&lt;&gt;"Closed",K177=0,J177=Dashboard!$B$3),"First follow-up due today",IF(AND(LEFT(O177,6)&lt;&gt;"Closed",N177&lt;&gt;"",N177&lt;Dashboard!$B$3),"Next follow-up overdue",IF(AND(LEFT(O177,6)&lt;&gt;"Closed",N177=Dashboard!$B$3),"Next follow-up due today",IF(AND(LEFT(O177,6)&lt;&gt;"Closed",K177&gt;0,N177="",M177&lt;=Dashboard!$B$3-'Lists &amp; Settings'!$B$4),"No next step / stale","")))))))))</f>
        <v/>
      </c>
      <c r="V177" s="20">
        <f>IF(A177="","",IF(COUNTIF($A$6:$A$205,A177)&gt;1,"Duplicate No-Show ID",IF(E177&gt;Dashboard!$B$3,"Session date is after as-of date",IF(AND(L177&lt;&gt;"",L177&lt;E177),"Attempt before missed session",IF(AND(R177&lt;&gt;"",R177&lt;E177),"Closed date before missed session",IF(AND(Q177&lt;&gt;"",Q177&lt;E177),"Rescheduled date before missed session",IF(AND(LEFT(O177,6)="Closed",N177&lt;&gt;""),"Closed case still has a next follow-up",IF(AND(O177="Rescheduled",Q177=""),"Rescheduled date is required","")))))))</f>
        <v/>
      </c>
    </row>
    <row r="178">
      <c r="A178" s="15" t="n"/>
      <c r="B178" s="15" t="n"/>
      <c r="C178" s="16" t="n"/>
      <c r="D178" s="15" t="n"/>
      <c r="E178" s="32" t="n"/>
      <c r="F178" s="15" t="n"/>
      <c r="G178" s="15" t="n"/>
      <c r="H178" s="15" t="n"/>
      <c r="I178" s="15" t="n"/>
      <c r="J178" s="33">
        <f>IF(E178="","",WORKDAY(E178,'Lists &amp; Settings'!$B$3))</f>
        <v/>
      </c>
      <c r="K178" s="19">
        <f>IF(A178="","",COUNTIF('Follow-Up Log'!$B$6:$B$405,A178))</f>
        <v/>
      </c>
      <c r="L178" s="33">
        <f>IF(A178="","",IF(K178=0,"",IFERROR(MINIFS('Follow-Up Log'!$C$6:$C$405,'Follow-Up Log'!$B$6:$B$405,A178),"")))</f>
        <v/>
      </c>
      <c r="M178" s="33">
        <f>IF(A178="","",IF(K178=0,"",IFERROR(MAXIFS('Follow-Up Log'!$C$6:$C$405,'Follow-Up Log'!$B$6:$B$405,A178),"")))</f>
        <v/>
      </c>
      <c r="N178" s="32" t="n"/>
      <c r="O178" s="15" t="n"/>
      <c r="P178" s="15" t="n"/>
      <c r="Q178" s="32" t="n"/>
      <c r="R178" s="32" t="n"/>
      <c r="S178" s="16" t="n"/>
      <c r="T178" s="19">
        <f>IF(E178="","",IF(LEFT(O178,6)="Closed",IF(R178="","",MAX(0,R178-E178)),MAX(0,Dashboard!$B$3-E178)))</f>
        <v/>
      </c>
      <c r="U178" s="20">
        <f>IF(A178="","",IF(OR(B178="",C178="",D178="",E178="",F178="",G178="",H178="",O178=""),"Missing required fields",IF(AND(O178="Rescheduled",Q178=""),"Rescheduled date missing",IF(AND(LEFT(O178,6)="Closed",P178=""),"Closed outcome missing",IF(AND(LEFT(O178,6)="Closed",R178=""),"Closed date missing",IF(AND(LEFT(O178,6)&lt;&gt;"Closed",K178=0,J178&lt;Dashboard!$B$3),"First follow-up overdue",IF(AND(LEFT(O178,6)&lt;&gt;"Closed",K178=0,J178=Dashboard!$B$3),"First follow-up due today",IF(AND(LEFT(O178,6)&lt;&gt;"Closed",N178&lt;&gt;"",N178&lt;Dashboard!$B$3),"Next follow-up overdue",IF(AND(LEFT(O178,6)&lt;&gt;"Closed",N178=Dashboard!$B$3),"Next follow-up due today",IF(AND(LEFT(O178,6)&lt;&gt;"Closed",K178&gt;0,N178="",M178&lt;=Dashboard!$B$3-'Lists &amp; Settings'!$B$4),"No next step / stale","")))))))))</f>
        <v/>
      </c>
      <c r="V178" s="20">
        <f>IF(A178="","",IF(COUNTIF($A$6:$A$205,A178)&gt;1,"Duplicate No-Show ID",IF(E178&gt;Dashboard!$B$3,"Session date is after as-of date",IF(AND(L178&lt;&gt;"",L178&lt;E178),"Attempt before missed session",IF(AND(R178&lt;&gt;"",R178&lt;E178),"Closed date before missed session",IF(AND(Q178&lt;&gt;"",Q178&lt;E178),"Rescheduled date before missed session",IF(AND(LEFT(O178,6)="Closed",N178&lt;&gt;""),"Closed case still has a next follow-up",IF(AND(O178="Rescheduled",Q178=""),"Rescheduled date is required","")))))))</f>
        <v/>
      </c>
    </row>
    <row r="179">
      <c r="A179" s="15" t="n"/>
      <c r="B179" s="15" t="n"/>
      <c r="C179" s="16" t="n"/>
      <c r="D179" s="15" t="n"/>
      <c r="E179" s="32" t="n"/>
      <c r="F179" s="15" t="n"/>
      <c r="G179" s="15" t="n"/>
      <c r="H179" s="15" t="n"/>
      <c r="I179" s="15" t="n"/>
      <c r="J179" s="33">
        <f>IF(E179="","",WORKDAY(E179,'Lists &amp; Settings'!$B$3))</f>
        <v/>
      </c>
      <c r="K179" s="19">
        <f>IF(A179="","",COUNTIF('Follow-Up Log'!$B$6:$B$405,A179))</f>
        <v/>
      </c>
      <c r="L179" s="33">
        <f>IF(A179="","",IF(K179=0,"",IFERROR(MINIFS('Follow-Up Log'!$C$6:$C$405,'Follow-Up Log'!$B$6:$B$405,A179),"")))</f>
        <v/>
      </c>
      <c r="M179" s="33">
        <f>IF(A179="","",IF(K179=0,"",IFERROR(MAXIFS('Follow-Up Log'!$C$6:$C$405,'Follow-Up Log'!$B$6:$B$405,A179),"")))</f>
        <v/>
      </c>
      <c r="N179" s="32" t="n"/>
      <c r="O179" s="15" t="n"/>
      <c r="P179" s="15" t="n"/>
      <c r="Q179" s="32" t="n"/>
      <c r="R179" s="32" t="n"/>
      <c r="S179" s="16" t="n"/>
      <c r="T179" s="19">
        <f>IF(E179="","",IF(LEFT(O179,6)="Closed",IF(R179="","",MAX(0,R179-E179)),MAX(0,Dashboard!$B$3-E179)))</f>
        <v/>
      </c>
      <c r="U179" s="20">
        <f>IF(A179="","",IF(OR(B179="",C179="",D179="",E179="",F179="",G179="",H179="",O179=""),"Missing required fields",IF(AND(O179="Rescheduled",Q179=""),"Rescheduled date missing",IF(AND(LEFT(O179,6)="Closed",P179=""),"Closed outcome missing",IF(AND(LEFT(O179,6)="Closed",R179=""),"Closed date missing",IF(AND(LEFT(O179,6)&lt;&gt;"Closed",K179=0,J179&lt;Dashboard!$B$3),"First follow-up overdue",IF(AND(LEFT(O179,6)&lt;&gt;"Closed",K179=0,J179=Dashboard!$B$3),"First follow-up due today",IF(AND(LEFT(O179,6)&lt;&gt;"Closed",N179&lt;&gt;"",N179&lt;Dashboard!$B$3),"Next follow-up overdue",IF(AND(LEFT(O179,6)&lt;&gt;"Closed",N179=Dashboard!$B$3),"Next follow-up due today",IF(AND(LEFT(O179,6)&lt;&gt;"Closed",K179&gt;0,N179="",M179&lt;=Dashboard!$B$3-'Lists &amp; Settings'!$B$4),"No next step / stale","")))))))))</f>
        <v/>
      </c>
      <c r="V179" s="20">
        <f>IF(A179="","",IF(COUNTIF($A$6:$A$205,A179)&gt;1,"Duplicate No-Show ID",IF(E179&gt;Dashboard!$B$3,"Session date is after as-of date",IF(AND(L179&lt;&gt;"",L179&lt;E179),"Attempt before missed session",IF(AND(R179&lt;&gt;"",R179&lt;E179),"Closed date before missed session",IF(AND(Q179&lt;&gt;"",Q179&lt;E179),"Rescheduled date before missed session",IF(AND(LEFT(O179,6)="Closed",N179&lt;&gt;""),"Closed case still has a next follow-up",IF(AND(O179="Rescheduled",Q179=""),"Rescheduled date is required","")))))))</f>
        <v/>
      </c>
    </row>
    <row r="180">
      <c r="A180" s="15" t="n"/>
      <c r="B180" s="15" t="n"/>
      <c r="C180" s="16" t="n"/>
      <c r="D180" s="15" t="n"/>
      <c r="E180" s="32" t="n"/>
      <c r="F180" s="15" t="n"/>
      <c r="G180" s="15" t="n"/>
      <c r="H180" s="15" t="n"/>
      <c r="I180" s="15" t="n"/>
      <c r="J180" s="33">
        <f>IF(E180="","",WORKDAY(E180,'Lists &amp; Settings'!$B$3))</f>
        <v/>
      </c>
      <c r="K180" s="19">
        <f>IF(A180="","",COUNTIF('Follow-Up Log'!$B$6:$B$405,A180))</f>
        <v/>
      </c>
      <c r="L180" s="33">
        <f>IF(A180="","",IF(K180=0,"",IFERROR(MINIFS('Follow-Up Log'!$C$6:$C$405,'Follow-Up Log'!$B$6:$B$405,A180),"")))</f>
        <v/>
      </c>
      <c r="M180" s="33">
        <f>IF(A180="","",IF(K180=0,"",IFERROR(MAXIFS('Follow-Up Log'!$C$6:$C$405,'Follow-Up Log'!$B$6:$B$405,A180),"")))</f>
        <v/>
      </c>
      <c r="N180" s="32" t="n"/>
      <c r="O180" s="15" t="n"/>
      <c r="P180" s="15" t="n"/>
      <c r="Q180" s="32" t="n"/>
      <c r="R180" s="32" t="n"/>
      <c r="S180" s="16" t="n"/>
      <c r="T180" s="19">
        <f>IF(E180="","",IF(LEFT(O180,6)="Closed",IF(R180="","",MAX(0,R180-E180)),MAX(0,Dashboard!$B$3-E180)))</f>
        <v/>
      </c>
      <c r="U180" s="20">
        <f>IF(A180="","",IF(OR(B180="",C180="",D180="",E180="",F180="",G180="",H180="",O180=""),"Missing required fields",IF(AND(O180="Rescheduled",Q180=""),"Rescheduled date missing",IF(AND(LEFT(O180,6)="Closed",P180=""),"Closed outcome missing",IF(AND(LEFT(O180,6)="Closed",R180=""),"Closed date missing",IF(AND(LEFT(O180,6)&lt;&gt;"Closed",K180=0,J180&lt;Dashboard!$B$3),"First follow-up overdue",IF(AND(LEFT(O180,6)&lt;&gt;"Closed",K180=0,J180=Dashboard!$B$3),"First follow-up due today",IF(AND(LEFT(O180,6)&lt;&gt;"Closed",N180&lt;&gt;"",N180&lt;Dashboard!$B$3),"Next follow-up overdue",IF(AND(LEFT(O180,6)&lt;&gt;"Closed",N180=Dashboard!$B$3),"Next follow-up due today",IF(AND(LEFT(O180,6)&lt;&gt;"Closed",K180&gt;0,N180="",M180&lt;=Dashboard!$B$3-'Lists &amp; Settings'!$B$4),"No next step / stale","")))))))))</f>
        <v/>
      </c>
      <c r="V180" s="20">
        <f>IF(A180="","",IF(COUNTIF($A$6:$A$205,A180)&gt;1,"Duplicate No-Show ID",IF(E180&gt;Dashboard!$B$3,"Session date is after as-of date",IF(AND(L180&lt;&gt;"",L180&lt;E180),"Attempt before missed session",IF(AND(R180&lt;&gt;"",R180&lt;E180),"Closed date before missed session",IF(AND(Q180&lt;&gt;"",Q180&lt;E180),"Rescheduled date before missed session",IF(AND(LEFT(O180,6)="Closed",N180&lt;&gt;""),"Closed case still has a next follow-up",IF(AND(O180="Rescheduled",Q180=""),"Rescheduled date is required","")))))))</f>
        <v/>
      </c>
    </row>
    <row r="181">
      <c r="A181" s="15" t="n"/>
      <c r="B181" s="15" t="n"/>
      <c r="C181" s="16" t="n"/>
      <c r="D181" s="15" t="n"/>
      <c r="E181" s="32" t="n"/>
      <c r="F181" s="15" t="n"/>
      <c r="G181" s="15" t="n"/>
      <c r="H181" s="15" t="n"/>
      <c r="I181" s="15" t="n"/>
      <c r="J181" s="33">
        <f>IF(E181="","",WORKDAY(E181,'Lists &amp; Settings'!$B$3))</f>
        <v/>
      </c>
      <c r="K181" s="19">
        <f>IF(A181="","",COUNTIF('Follow-Up Log'!$B$6:$B$405,A181))</f>
        <v/>
      </c>
      <c r="L181" s="33">
        <f>IF(A181="","",IF(K181=0,"",IFERROR(MINIFS('Follow-Up Log'!$C$6:$C$405,'Follow-Up Log'!$B$6:$B$405,A181),"")))</f>
        <v/>
      </c>
      <c r="M181" s="33">
        <f>IF(A181="","",IF(K181=0,"",IFERROR(MAXIFS('Follow-Up Log'!$C$6:$C$405,'Follow-Up Log'!$B$6:$B$405,A181),"")))</f>
        <v/>
      </c>
      <c r="N181" s="32" t="n"/>
      <c r="O181" s="15" t="n"/>
      <c r="P181" s="15" t="n"/>
      <c r="Q181" s="32" t="n"/>
      <c r="R181" s="32" t="n"/>
      <c r="S181" s="16" t="n"/>
      <c r="T181" s="19">
        <f>IF(E181="","",IF(LEFT(O181,6)="Closed",IF(R181="","",MAX(0,R181-E181)),MAX(0,Dashboard!$B$3-E181)))</f>
        <v/>
      </c>
      <c r="U181" s="20">
        <f>IF(A181="","",IF(OR(B181="",C181="",D181="",E181="",F181="",G181="",H181="",O181=""),"Missing required fields",IF(AND(O181="Rescheduled",Q181=""),"Rescheduled date missing",IF(AND(LEFT(O181,6)="Closed",P181=""),"Closed outcome missing",IF(AND(LEFT(O181,6)="Closed",R181=""),"Closed date missing",IF(AND(LEFT(O181,6)&lt;&gt;"Closed",K181=0,J181&lt;Dashboard!$B$3),"First follow-up overdue",IF(AND(LEFT(O181,6)&lt;&gt;"Closed",K181=0,J181=Dashboard!$B$3),"First follow-up due today",IF(AND(LEFT(O181,6)&lt;&gt;"Closed",N181&lt;&gt;"",N181&lt;Dashboard!$B$3),"Next follow-up overdue",IF(AND(LEFT(O181,6)&lt;&gt;"Closed",N181=Dashboard!$B$3),"Next follow-up due today",IF(AND(LEFT(O181,6)&lt;&gt;"Closed",K181&gt;0,N181="",M181&lt;=Dashboard!$B$3-'Lists &amp; Settings'!$B$4),"No next step / stale","")))))))))</f>
        <v/>
      </c>
      <c r="V181" s="20">
        <f>IF(A181="","",IF(COUNTIF($A$6:$A$205,A181)&gt;1,"Duplicate No-Show ID",IF(E181&gt;Dashboard!$B$3,"Session date is after as-of date",IF(AND(L181&lt;&gt;"",L181&lt;E181),"Attempt before missed session",IF(AND(R181&lt;&gt;"",R181&lt;E181),"Closed date before missed session",IF(AND(Q181&lt;&gt;"",Q181&lt;E181),"Rescheduled date before missed session",IF(AND(LEFT(O181,6)="Closed",N181&lt;&gt;""),"Closed case still has a next follow-up",IF(AND(O181="Rescheduled",Q181=""),"Rescheduled date is required","")))))))</f>
        <v/>
      </c>
    </row>
    <row r="182">
      <c r="A182" s="15" t="n"/>
      <c r="B182" s="15" t="n"/>
      <c r="C182" s="16" t="n"/>
      <c r="D182" s="15" t="n"/>
      <c r="E182" s="32" t="n"/>
      <c r="F182" s="15" t="n"/>
      <c r="G182" s="15" t="n"/>
      <c r="H182" s="15" t="n"/>
      <c r="I182" s="15" t="n"/>
      <c r="J182" s="33">
        <f>IF(E182="","",WORKDAY(E182,'Lists &amp; Settings'!$B$3))</f>
        <v/>
      </c>
      <c r="K182" s="19">
        <f>IF(A182="","",COUNTIF('Follow-Up Log'!$B$6:$B$405,A182))</f>
        <v/>
      </c>
      <c r="L182" s="33">
        <f>IF(A182="","",IF(K182=0,"",IFERROR(MINIFS('Follow-Up Log'!$C$6:$C$405,'Follow-Up Log'!$B$6:$B$405,A182),"")))</f>
        <v/>
      </c>
      <c r="M182" s="33">
        <f>IF(A182="","",IF(K182=0,"",IFERROR(MAXIFS('Follow-Up Log'!$C$6:$C$405,'Follow-Up Log'!$B$6:$B$405,A182),"")))</f>
        <v/>
      </c>
      <c r="N182" s="32" t="n"/>
      <c r="O182" s="15" t="n"/>
      <c r="P182" s="15" t="n"/>
      <c r="Q182" s="32" t="n"/>
      <c r="R182" s="32" t="n"/>
      <c r="S182" s="16" t="n"/>
      <c r="T182" s="19">
        <f>IF(E182="","",IF(LEFT(O182,6)="Closed",IF(R182="","",MAX(0,R182-E182)),MAX(0,Dashboard!$B$3-E182)))</f>
        <v/>
      </c>
      <c r="U182" s="20">
        <f>IF(A182="","",IF(OR(B182="",C182="",D182="",E182="",F182="",G182="",H182="",O182=""),"Missing required fields",IF(AND(O182="Rescheduled",Q182=""),"Rescheduled date missing",IF(AND(LEFT(O182,6)="Closed",P182=""),"Closed outcome missing",IF(AND(LEFT(O182,6)="Closed",R182=""),"Closed date missing",IF(AND(LEFT(O182,6)&lt;&gt;"Closed",K182=0,J182&lt;Dashboard!$B$3),"First follow-up overdue",IF(AND(LEFT(O182,6)&lt;&gt;"Closed",K182=0,J182=Dashboard!$B$3),"First follow-up due today",IF(AND(LEFT(O182,6)&lt;&gt;"Closed",N182&lt;&gt;"",N182&lt;Dashboard!$B$3),"Next follow-up overdue",IF(AND(LEFT(O182,6)&lt;&gt;"Closed",N182=Dashboard!$B$3),"Next follow-up due today",IF(AND(LEFT(O182,6)&lt;&gt;"Closed",K182&gt;0,N182="",M182&lt;=Dashboard!$B$3-'Lists &amp; Settings'!$B$4),"No next step / stale","")))))))))</f>
        <v/>
      </c>
      <c r="V182" s="20">
        <f>IF(A182="","",IF(COUNTIF($A$6:$A$205,A182)&gt;1,"Duplicate No-Show ID",IF(E182&gt;Dashboard!$B$3,"Session date is after as-of date",IF(AND(L182&lt;&gt;"",L182&lt;E182),"Attempt before missed session",IF(AND(R182&lt;&gt;"",R182&lt;E182),"Closed date before missed session",IF(AND(Q182&lt;&gt;"",Q182&lt;E182),"Rescheduled date before missed session",IF(AND(LEFT(O182,6)="Closed",N182&lt;&gt;""),"Closed case still has a next follow-up",IF(AND(O182="Rescheduled",Q182=""),"Rescheduled date is required","")))))))</f>
        <v/>
      </c>
    </row>
    <row r="183">
      <c r="A183" s="15" t="n"/>
      <c r="B183" s="15" t="n"/>
      <c r="C183" s="16" t="n"/>
      <c r="D183" s="15" t="n"/>
      <c r="E183" s="32" t="n"/>
      <c r="F183" s="15" t="n"/>
      <c r="G183" s="15" t="n"/>
      <c r="H183" s="15" t="n"/>
      <c r="I183" s="15" t="n"/>
      <c r="J183" s="33">
        <f>IF(E183="","",WORKDAY(E183,'Lists &amp; Settings'!$B$3))</f>
        <v/>
      </c>
      <c r="K183" s="19">
        <f>IF(A183="","",COUNTIF('Follow-Up Log'!$B$6:$B$405,A183))</f>
        <v/>
      </c>
      <c r="L183" s="33">
        <f>IF(A183="","",IF(K183=0,"",IFERROR(MINIFS('Follow-Up Log'!$C$6:$C$405,'Follow-Up Log'!$B$6:$B$405,A183),"")))</f>
        <v/>
      </c>
      <c r="M183" s="33">
        <f>IF(A183="","",IF(K183=0,"",IFERROR(MAXIFS('Follow-Up Log'!$C$6:$C$405,'Follow-Up Log'!$B$6:$B$405,A183),"")))</f>
        <v/>
      </c>
      <c r="N183" s="32" t="n"/>
      <c r="O183" s="15" t="n"/>
      <c r="P183" s="15" t="n"/>
      <c r="Q183" s="32" t="n"/>
      <c r="R183" s="32" t="n"/>
      <c r="S183" s="16" t="n"/>
      <c r="T183" s="19">
        <f>IF(E183="","",IF(LEFT(O183,6)="Closed",IF(R183="","",MAX(0,R183-E183)),MAX(0,Dashboard!$B$3-E183)))</f>
        <v/>
      </c>
      <c r="U183" s="20">
        <f>IF(A183="","",IF(OR(B183="",C183="",D183="",E183="",F183="",G183="",H183="",O183=""),"Missing required fields",IF(AND(O183="Rescheduled",Q183=""),"Rescheduled date missing",IF(AND(LEFT(O183,6)="Closed",P183=""),"Closed outcome missing",IF(AND(LEFT(O183,6)="Closed",R183=""),"Closed date missing",IF(AND(LEFT(O183,6)&lt;&gt;"Closed",K183=0,J183&lt;Dashboard!$B$3),"First follow-up overdue",IF(AND(LEFT(O183,6)&lt;&gt;"Closed",K183=0,J183=Dashboard!$B$3),"First follow-up due today",IF(AND(LEFT(O183,6)&lt;&gt;"Closed",N183&lt;&gt;"",N183&lt;Dashboard!$B$3),"Next follow-up overdue",IF(AND(LEFT(O183,6)&lt;&gt;"Closed",N183=Dashboard!$B$3),"Next follow-up due today",IF(AND(LEFT(O183,6)&lt;&gt;"Closed",K183&gt;0,N183="",M183&lt;=Dashboard!$B$3-'Lists &amp; Settings'!$B$4),"No next step / stale","")))))))))</f>
        <v/>
      </c>
      <c r="V183" s="20">
        <f>IF(A183="","",IF(COUNTIF($A$6:$A$205,A183)&gt;1,"Duplicate No-Show ID",IF(E183&gt;Dashboard!$B$3,"Session date is after as-of date",IF(AND(L183&lt;&gt;"",L183&lt;E183),"Attempt before missed session",IF(AND(R183&lt;&gt;"",R183&lt;E183),"Closed date before missed session",IF(AND(Q183&lt;&gt;"",Q183&lt;E183),"Rescheduled date before missed session",IF(AND(LEFT(O183,6)="Closed",N183&lt;&gt;""),"Closed case still has a next follow-up",IF(AND(O183="Rescheduled",Q183=""),"Rescheduled date is required","")))))))</f>
        <v/>
      </c>
    </row>
    <row r="184">
      <c r="A184" s="15" t="n"/>
      <c r="B184" s="15" t="n"/>
      <c r="C184" s="16" t="n"/>
      <c r="D184" s="15" t="n"/>
      <c r="E184" s="32" t="n"/>
      <c r="F184" s="15" t="n"/>
      <c r="G184" s="15" t="n"/>
      <c r="H184" s="15" t="n"/>
      <c r="I184" s="15" t="n"/>
      <c r="J184" s="33">
        <f>IF(E184="","",WORKDAY(E184,'Lists &amp; Settings'!$B$3))</f>
        <v/>
      </c>
      <c r="K184" s="19">
        <f>IF(A184="","",COUNTIF('Follow-Up Log'!$B$6:$B$405,A184))</f>
        <v/>
      </c>
      <c r="L184" s="33">
        <f>IF(A184="","",IF(K184=0,"",IFERROR(MINIFS('Follow-Up Log'!$C$6:$C$405,'Follow-Up Log'!$B$6:$B$405,A184),"")))</f>
        <v/>
      </c>
      <c r="M184" s="33">
        <f>IF(A184="","",IF(K184=0,"",IFERROR(MAXIFS('Follow-Up Log'!$C$6:$C$405,'Follow-Up Log'!$B$6:$B$405,A184),"")))</f>
        <v/>
      </c>
      <c r="N184" s="32" t="n"/>
      <c r="O184" s="15" t="n"/>
      <c r="P184" s="15" t="n"/>
      <c r="Q184" s="32" t="n"/>
      <c r="R184" s="32" t="n"/>
      <c r="S184" s="16" t="n"/>
      <c r="T184" s="19">
        <f>IF(E184="","",IF(LEFT(O184,6)="Closed",IF(R184="","",MAX(0,R184-E184)),MAX(0,Dashboard!$B$3-E184)))</f>
        <v/>
      </c>
      <c r="U184" s="20">
        <f>IF(A184="","",IF(OR(B184="",C184="",D184="",E184="",F184="",G184="",H184="",O184=""),"Missing required fields",IF(AND(O184="Rescheduled",Q184=""),"Rescheduled date missing",IF(AND(LEFT(O184,6)="Closed",P184=""),"Closed outcome missing",IF(AND(LEFT(O184,6)="Closed",R184=""),"Closed date missing",IF(AND(LEFT(O184,6)&lt;&gt;"Closed",K184=0,J184&lt;Dashboard!$B$3),"First follow-up overdue",IF(AND(LEFT(O184,6)&lt;&gt;"Closed",K184=0,J184=Dashboard!$B$3),"First follow-up due today",IF(AND(LEFT(O184,6)&lt;&gt;"Closed",N184&lt;&gt;"",N184&lt;Dashboard!$B$3),"Next follow-up overdue",IF(AND(LEFT(O184,6)&lt;&gt;"Closed",N184=Dashboard!$B$3),"Next follow-up due today",IF(AND(LEFT(O184,6)&lt;&gt;"Closed",K184&gt;0,N184="",M184&lt;=Dashboard!$B$3-'Lists &amp; Settings'!$B$4),"No next step / stale","")))))))))</f>
        <v/>
      </c>
      <c r="V184" s="20">
        <f>IF(A184="","",IF(COUNTIF($A$6:$A$205,A184)&gt;1,"Duplicate No-Show ID",IF(E184&gt;Dashboard!$B$3,"Session date is after as-of date",IF(AND(L184&lt;&gt;"",L184&lt;E184),"Attempt before missed session",IF(AND(R184&lt;&gt;"",R184&lt;E184),"Closed date before missed session",IF(AND(Q184&lt;&gt;"",Q184&lt;E184),"Rescheduled date before missed session",IF(AND(LEFT(O184,6)="Closed",N184&lt;&gt;""),"Closed case still has a next follow-up",IF(AND(O184="Rescheduled",Q184=""),"Rescheduled date is required","")))))))</f>
        <v/>
      </c>
    </row>
    <row r="185">
      <c r="A185" s="15" t="n"/>
      <c r="B185" s="15" t="n"/>
      <c r="C185" s="16" t="n"/>
      <c r="D185" s="15" t="n"/>
      <c r="E185" s="32" t="n"/>
      <c r="F185" s="15" t="n"/>
      <c r="G185" s="15" t="n"/>
      <c r="H185" s="15" t="n"/>
      <c r="I185" s="15" t="n"/>
      <c r="J185" s="33">
        <f>IF(E185="","",WORKDAY(E185,'Lists &amp; Settings'!$B$3))</f>
        <v/>
      </c>
      <c r="K185" s="19">
        <f>IF(A185="","",COUNTIF('Follow-Up Log'!$B$6:$B$405,A185))</f>
        <v/>
      </c>
      <c r="L185" s="33">
        <f>IF(A185="","",IF(K185=0,"",IFERROR(MINIFS('Follow-Up Log'!$C$6:$C$405,'Follow-Up Log'!$B$6:$B$405,A185),"")))</f>
        <v/>
      </c>
      <c r="M185" s="33">
        <f>IF(A185="","",IF(K185=0,"",IFERROR(MAXIFS('Follow-Up Log'!$C$6:$C$405,'Follow-Up Log'!$B$6:$B$405,A185),"")))</f>
        <v/>
      </c>
      <c r="N185" s="32" t="n"/>
      <c r="O185" s="15" t="n"/>
      <c r="P185" s="15" t="n"/>
      <c r="Q185" s="32" t="n"/>
      <c r="R185" s="32" t="n"/>
      <c r="S185" s="16" t="n"/>
      <c r="T185" s="19">
        <f>IF(E185="","",IF(LEFT(O185,6)="Closed",IF(R185="","",MAX(0,R185-E185)),MAX(0,Dashboard!$B$3-E185)))</f>
        <v/>
      </c>
      <c r="U185" s="20">
        <f>IF(A185="","",IF(OR(B185="",C185="",D185="",E185="",F185="",G185="",H185="",O185=""),"Missing required fields",IF(AND(O185="Rescheduled",Q185=""),"Rescheduled date missing",IF(AND(LEFT(O185,6)="Closed",P185=""),"Closed outcome missing",IF(AND(LEFT(O185,6)="Closed",R185=""),"Closed date missing",IF(AND(LEFT(O185,6)&lt;&gt;"Closed",K185=0,J185&lt;Dashboard!$B$3),"First follow-up overdue",IF(AND(LEFT(O185,6)&lt;&gt;"Closed",K185=0,J185=Dashboard!$B$3),"First follow-up due today",IF(AND(LEFT(O185,6)&lt;&gt;"Closed",N185&lt;&gt;"",N185&lt;Dashboard!$B$3),"Next follow-up overdue",IF(AND(LEFT(O185,6)&lt;&gt;"Closed",N185=Dashboard!$B$3),"Next follow-up due today",IF(AND(LEFT(O185,6)&lt;&gt;"Closed",K185&gt;0,N185="",M185&lt;=Dashboard!$B$3-'Lists &amp; Settings'!$B$4),"No next step / stale","")))))))))</f>
        <v/>
      </c>
      <c r="V185" s="20">
        <f>IF(A185="","",IF(COUNTIF($A$6:$A$205,A185)&gt;1,"Duplicate No-Show ID",IF(E185&gt;Dashboard!$B$3,"Session date is after as-of date",IF(AND(L185&lt;&gt;"",L185&lt;E185),"Attempt before missed session",IF(AND(R185&lt;&gt;"",R185&lt;E185),"Closed date before missed session",IF(AND(Q185&lt;&gt;"",Q185&lt;E185),"Rescheduled date before missed session",IF(AND(LEFT(O185,6)="Closed",N185&lt;&gt;""),"Closed case still has a next follow-up",IF(AND(O185="Rescheduled",Q185=""),"Rescheduled date is required","")))))))</f>
        <v/>
      </c>
    </row>
    <row r="186">
      <c r="A186" s="15" t="n"/>
      <c r="B186" s="15" t="n"/>
      <c r="C186" s="16" t="n"/>
      <c r="D186" s="15" t="n"/>
      <c r="E186" s="32" t="n"/>
      <c r="F186" s="15" t="n"/>
      <c r="G186" s="15" t="n"/>
      <c r="H186" s="15" t="n"/>
      <c r="I186" s="15" t="n"/>
      <c r="J186" s="33">
        <f>IF(E186="","",WORKDAY(E186,'Lists &amp; Settings'!$B$3))</f>
        <v/>
      </c>
      <c r="K186" s="19">
        <f>IF(A186="","",COUNTIF('Follow-Up Log'!$B$6:$B$405,A186))</f>
        <v/>
      </c>
      <c r="L186" s="33">
        <f>IF(A186="","",IF(K186=0,"",IFERROR(MINIFS('Follow-Up Log'!$C$6:$C$405,'Follow-Up Log'!$B$6:$B$405,A186),"")))</f>
        <v/>
      </c>
      <c r="M186" s="33">
        <f>IF(A186="","",IF(K186=0,"",IFERROR(MAXIFS('Follow-Up Log'!$C$6:$C$405,'Follow-Up Log'!$B$6:$B$405,A186),"")))</f>
        <v/>
      </c>
      <c r="N186" s="32" t="n"/>
      <c r="O186" s="15" t="n"/>
      <c r="P186" s="15" t="n"/>
      <c r="Q186" s="32" t="n"/>
      <c r="R186" s="32" t="n"/>
      <c r="S186" s="16" t="n"/>
      <c r="T186" s="19">
        <f>IF(E186="","",IF(LEFT(O186,6)="Closed",IF(R186="","",MAX(0,R186-E186)),MAX(0,Dashboard!$B$3-E186)))</f>
        <v/>
      </c>
      <c r="U186" s="20">
        <f>IF(A186="","",IF(OR(B186="",C186="",D186="",E186="",F186="",G186="",H186="",O186=""),"Missing required fields",IF(AND(O186="Rescheduled",Q186=""),"Rescheduled date missing",IF(AND(LEFT(O186,6)="Closed",P186=""),"Closed outcome missing",IF(AND(LEFT(O186,6)="Closed",R186=""),"Closed date missing",IF(AND(LEFT(O186,6)&lt;&gt;"Closed",K186=0,J186&lt;Dashboard!$B$3),"First follow-up overdue",IF(AND(LEFT(O186,6)&lt;&gt;"Closed",K186=0,J186=Dashboard!$B$3),"First follow-up due today",IF(AND(LEFT(O186,6)&lt;&gt;"Closed",N186&lt;&gt;"",N186&lt;Dashboard!$B$3),"Next follow-up overdue",IF(AND(LEFT(O186,6)&lt;&gt;"Closed",N186=Dashboard!$B$3),"Next follow-up due today",IF(AND(LEFT(O186,6)&lt;&gt;"Closed",K186&gt;0,N186="",M186&lt;=Dashboard!$B$3-'Lists &amp; Settings'!$B$4),"No next step / stale","")))))))))</f>
        <v/>
      </c>
      <c r="V186" s="20">
        <f>IF(A186="","",IF(COUNTIF($A$6:$A$205,A186)&gt;1,"Duplicate No-Show ID",IF(E186&gt;Dashboard!$B$3,"Session date is after as-of date",IF(AND(L186&lt;&gt;"",L186&lt;E186),"Attempt before missed session",IF(AND(R186&lt;&gt;"",R186&lt;E186),"Closed date before missed session",IF(AND(Q186&lt;&gt;"",Q186&lt;E186),"Rescheduled date before missed session",IF(AND(LEFT(O186,6)="Closed",N186&lt;&gt;""),"Closed case still has a next follow-up",IF(AND(O186="Rescheduled",Q186=""),"Rescheduled date is required","")))))))</f>
        <v/>
      </c>
    </row>
    <row r="187">
      <c r="A187" s="15" t="n"/>
      <c r="B187" s="15" t="n"/>
      <c r="C187" s="16" t="n"/>
      <c r="D187" s="15" t="n"/>
      <c r="E187" s="32" t="n"/>
      <c r="F187" s="15" t="n"/>
      <c r="G187" s="15" t="n"/>
      <c r="H187" s="15" t="n"/>
      <c r="I187" s="15" t="n"/>
      <c r="J187" s="33">
        <f>IF(E187="","",WORKDAY(E187,'Lists &amp; Settings'!$B$3))</f>
        <v/>
      </c>
      <c r="K187" s="19">
        <f>IF(A187="","",COUNTIF('Follow-Up Log'!$B$6:$B$405,A187))</f>
        <v/>
      </c>
      <c r="L187" s="33">
        <f>IF(A187="","",IF(K187=0,"",IFERROR(MINIFS('Follow-Up Log'!$C$6:$C$405,'Follow-Up Log'!$B$6:$B$405,A187),"")))</f>
        <v/>
      </c>
      <c r="M187" s="33">
        <f>IF(A187="","",IF(K187=0,"",IFERROR(MAXIFS('Follow-Up Log'!$C$6:$C$405,'Follow-Up Log'!$B$6:$B$405,A187),"")))</f>
        <v/>
      </c>
      <c r="N187" s="32" t="n"/>
      <c r="O187" s="15" t="n"/>
      <c r="P187" s="15" t="n"/>
      <c r="Q187" s="32" t="n"/>
      <c r="R187" s="32" t="n"/>
      <c r="S187" s="16" t="n"/>
      <c r="T187" s="19">
        <f>IF(E187="","",IF(LEFT(O187,6)="Closed",IF(R187="","",MAX(0,R187-E187)),MAX(0,Dashboard!$B$3-E187)))</f>
        <v/>
      </c>
      <c r="U187" s="20">
        <f>IF(A187="","",IF(OR(B187="",C187="",D187="",E187="",F187="",G187="",H187="",O187=""),"Missing required fields",IF(AND(O187="Rescheduled",Q187=""),"Rescheduled date missing",IF(AND(LEFT(O187,6)="Closed",P187=""),"Closed outcome missing",IF(AND(LEFT(O187,6)="Closed",R187=""),"Closed date missing",IF(AND(LEFT(O187,6)&lt;&gt;"Closed",K187=0,J187&lt;Dashboard!$B$3),"First follow-up overdue",IF(AND(LEFT(O187,6)&lt;&gt;"Closed",K187=0,J187=Dashboard!$B$3),"First follow-up due today",IF(AND(LEFT(O187,6)&lt;&gt;"Closed",N187&lt;&gt;"",N187&lt;Dashboard!$B$3),"Next follow-up overdue",IF(AND(LEFT(O187,6)&lt;&gt;"Closed",N187=Dashboard!$B$3),"Next follow-up due today",IF(AND(LEFT(O187,6)&lt;&gt;"Closed",K187&gt;0,N187="",M187&lt;=Dashboard!$B$3-'Lists &amp; Settings'!$B$4),"No next step / stale","")))))))))</f>
        <v/>
      </c>
      <c r="V187" s="20">
        <f>IF(A187="","",IF(COUNTIF($A$6:$A$205,A187)&gt;1,"Duplicate No-Show ID",IF(E187&gt;Dashboard!$B$3,"Session date is after as-of date",IF(AND(L187&lt;&gt;"",L187&lt;E187),"Attempt before missed session",IF(AND(R187&lt;&gt;"",R187&lt;E187),"Closed date before missed session",IF(AND(Q187&lt;&gt;"",Q187&lt;E187),"Rescheduled date before missed session",IF(AND(LEFT(O187,6)="Closed",N187&lt;&gt;""),"Closed case still has a next follow-up",IF(AND(O187="Rescheduled",Q187=""),"Rescheduled date is required","")))))))</f>
        <v/>
      </c>
    </row>
    <row r="188">
      <c r="A188" s="15" t="n"/>
      <c r="B188" s="15" t="n"/>
      <c r="C188" s="16" t="n"/>
      <c r="D188" s="15" t="n"/>
      <c r="E188" s="32" t="n"/>
      <c r="F188" s="15" t="n"/>
      <c r="G188" s="15" t="n"/>
      <c r="H188" s="15" t="n"/>
      <c r="I188" s="15" t="n"/>
      <c r="J188" s="33">
        <f>IF(E188="","",WORKDAY(E188,'Lists &amp; Settings'!$B$3))</f>
        <v/>
      </c>
      <c r="K188" s="19">
        <f>IF(A188="","",COUNTIF('Follow-Up Log'!$B$6:$B$405,A188))</f>
        <v/>
      </c>
      <c r="L188" s="33">
        <f>IF(A188="","",IF(K188=0,"",IFERROR(MINIFS('Follow-Up Log'!$C$6:$C$405,'Follow-Up Log'!$B$6:$B$405,A188),"")))</f>
        <v/>
      </c>
      <c r="M188" s="33">
        <f>IF(A188="","",IF(K188=0,"",IFERROR(MAXIFS('Follow-Up Log'!$C$6:$C$405,'Follow-Up Log'!$B$6:$B$405,A188),"")))</f>
        <v/>
      </c>
      <c r="N188" s="32" t="n"/>
      <c r="O188" s="15" t="n"/>
      <c r="P188" s="15" t="n"/>
      <c r="Q188" s="32" t="n"/>
      <c r="R188" s="32" t="n"/>
      <c r="S188" s="16" t="n"/>
      <c r="T188" s="19">
        <f>IF(E188="","",IF(LEFT(O188,6)="Closed",IF(R188="","",MAX(0,R188-E188)),MAX(0,Dashboard!$B$3-E188)))</f>
        <v/>
      </c>
      <c r="U188" s="20">
        <f>IF(A188="","",IF(OR(B188="",C188="",D188="",E188="",F188="",G188="",H188="",O188=""),"Missing required fields",IF(AND(O188="Rescheduled",Q188=""),"Rescheduled date missing",IF(AND(LEFT(O188,6)="Closed",P188=""),"Closed outcome missing",IF(AND(LEFT(O188,6)="Closed",R188=""),"Closed date missing",IF(AND(LEFT(O188,6)&lt;&gt;"Closed",K188=0,J188&lt;Dashboard!$B$3),"First follow-up overdue",IF(AND(LEFT(O188,6)&lt;&gt;"Closed",K188=0,J188=Dashboard!$B$3),"First follow-up due today",IF(AND(LEFT(O188,6)&lt;&gt;"Closed",N188&lt;&gt;"",N188&lt;Dashboard!$B$3),"Next follow-up overdue",IF(AND(LEFT(O188,6)&lt;&gt;"Closed",N188=Dashboard!$B$3),"Next follow-up due today",IF(AND(LEFT(O188,6)&lt;&gt;"Closed",K188&gt;0,N188="",M188&lt;=Dashboard!$B$3-'Lists &amp; Settings'!$B$4),"No next step / stale","")))))))))</f>
        <v/>
      </c>
      <c r="V188" s="20">
        <f>IF(A188="","",IF(COUNTIF($A$6:$A$205,A188)&gt;1,"Duplicate No-Show ID",IF(E188&gt;Dashboard!$B$3,"Session date is after as-of date",IF(AND(L188&lt;&gt;"",L188&lt;E188),"Attempt before missed session",IF(AND(R188&lt;&gt;"",R188&lt;E188),"Closed date before missed session",IF(AND(Q188&lt;&gt;"",Q188&lt;E188),"Rescheduled date before missed session",IF(AND(LEFT(O188,6)="Closed",N188&lt;&gt;""),"Closed case still has a next follow-up",IF(AND(O188="Rescheduled",Q188=""),"Rescheduled date is required","")))))))</f>
        <v/>
      </c>
    </row>
    <row r="189">
      <c r="A189" s="15" t="n"/>
      <c r="B189" s="15" t="n"/>
      <c r="C189" s="16" t="n"/>
      <c r="D189" s="15" t="n"/>
      <c r="E189" s="32" t="n"/>
      <c r="F189" s="15" t="n"/>
      <c r="G189" s="15" t="n"/>
      <c r="H189" s="15" t="n"/>
      <c r="I189" s="15" t="n"/>
      <c r="J189" s="33">
        <f>IF(E189="","",WORKDAY(E189,'Lists &amp; Settings'!$B$3))</f>
        <v/>
      </c>
      <c r="K189" s="19">
        <f>IF(A189="","",COUNTIF('Follow-Up Log'!$B$6:$B$405,A189))</f>
        <v/>
      </c>
      <c r="L189" s="33">
        <f>IF(A189="","",IF(K189=0,"",IFERROR(MINIFS('Follow-Up Log'!$C$6:$C$405,'Follow-Up Log'!$B$6:$B$405,A189),"")))</f>
        <v/>
      </c>
      <c r="M189" s="33">
        <f>IF(A189="","",IF(K189=0,"",IFERROR(MAXIFS('Follow-Up Log'!$C$6:$C$405,'Follow-Up Log'!$B$6:$B$405,A189),"")))</f>
        <v/>
      </c>
      <c r="N189" s="32" t="n"/>
      <c r="O189" s="15" t="n"/>
      <c r="P189" s="15" t="n"/>
      <c r="Q189" s="32" t="n"/>
      <c r="R189" s="32" t="n"/>
      <c r="S189" s="16" t="n"/>
      <c r="T189" s="19">
        <f>IF(E189="","",IF(LEFT(O189,6)="Closed",IF(R189="","",MAX(0,R189-E189)),MAX(0,Dashboard!$B$3-E189)))</f>
        <v/>
      </c>
      <c r="U189" s="20">
        <f>IF(A189="","",IF(OR(B189="",C189="",D189="",E189="",F189="",G189="",H189="",O189=""),"Missing required fields",IF(AND(O189="Rescheduled",Q189=""),"Rescheduled date missing",IF(AND(LEFT(O189,6)="Closed",P189=""),"Closed outcome missing",IF(AND(LEFT(O189,6)="Closed",R189=""),"Closed date missing",IF(AND(LEFT(O189,6)&lt;&gt;"Closed",K189=0,J189&lt;Dashboard!$B$3),"First follow-up overdue",IF(AND(LEFT(O189,6)&lt;&gt;"Closed",K189=0,J189=Dashboard!$B$3),"First follow-up due today",IF(AND(LEFT(O189,6)&lt;&gt;"Closed",N189&lt;&gt;"",N189&lt;Dashboard!$B$3),"Next follow-up overdue",IF(AND(LEFT(O189,6)&lt;&gt;"Closed",N189=Dashboard!$B$3),"Next follow-up due today",IF(AND(LEFT(O189,6)&lt;&gt;"Closed",K189&gt;0,N189="",M189&lt;=Dashboard!$B$3-'Lists &amp; Settings'!$B$4),"No next step / stale","")))))))))</f>
        <v/>
      </c>
      <c r="V189" s="20">
        <f>IF(A189="","",IF(COUNTIF($A$6:$A$205,A189)&gt;1,"Duplicate No-Show ID",IF(E189&gt;Dashboard!$B$3,"Session date is after as-of date",IF(AND(L189&lt;&gt;"",L189&lt;E189),"Attempt before missed session",IF(AND(R189&lt;&gt;"",R189&lt;E189),"Closed date before missed session",IF(AND(Q189&lt;&gt;"",Q189&lt;E189),"Rescheduled date before missed session",IF(AND(LEFT(O189,6)="Closed",N189&lt;&gt;""),"Closed case still has a next follow-up",IF(AND(O189="Rescheduled",Q189=""),"Rescheduled date is required","")))))))</f>
        <v/>
      </c>
    </row>
    <row r="190">
      <c r="A190" s="15" t="n"/>
      <c r="B190" s="15" t="n"/>
      <c r="C190" s="16" t="n"/>
      <c r="D190" s="15" t="n"/>
      <c r="E190" s="32" t="n"/>
      <c r="F190" s="15" t="n"/>
      <c r="G190" s="15" t="n"/>
      <c r="H190" s="15" t="n"/>
      <c r="I190" s="15" t="n"/>
      <c r="J190" s="33">
        <f>IF(E190="","",WORKDAY(E190,'Lists &amp; Settings'!$B$3))</f>
        <v/>
      </c>
      <c r="K190" s="19">
        <f>IF(A190="","",COUNTIF('Follow-Up Log'!$B$6:$B$405,A190))</f>
        <v/>
      </c>
      <c r="L190" s="33">
        <f>IF(A190="","",IF(K190=0,"",IFERROR(MINIFS('Follow-Up Log'!$C$6:$C$405,'Follow-Up Log'!$B$6:$B$405,A190),"")))</f>
        <v/>
      </c>
      <c r="M190" s="33">
        <f>IF(A190="","",IF(K190=0,"",IFERROR(MAXIFS('Follow-Up Log'!$C$6:$C$405,'Follow-Up Log'!$B$6:$B$405,A190),"")))</f>
        <v/>
      </c>
      <c r="N190" s="32" t="n"/>
      <c r="O190" s="15" t="n"/>
      <c r="P190" s="15" t="n"/>
      <c r="Q190" s="32" t="n"/>
      <c r="R190" s="32" t="n"/>
      <c r="S190" s="16" t="n"/>
      <c r="T190" s="19">
        <f>IF(E190="","",IF(LEFT(O190,6)="Closed",IF(R190="","",MAX(0,R190-E190)),MAX(0,Dashboard!$B$3-E190)))</f>
        <v/>
      </c>
      <c r="U190" s="20">
        <f>IF(A190="","",IF(OR(B190="",C190="",D190="",E190="",F190="",G190="",H190="",O190=""),"Missing required fields",IF(AND(O190="Rescheduled",Q190=""),"Rescheduled date missing",IF(AND(LEFT(O190,6)="Closed",P190=""),"Closed outcome missing",IF(AND(LEFT(O190,6)="Closed",R190=""),"Closed date missing",IF(AND(LEFT(O190,6)&lt;&gt;"Closed",K190=0,J190&lt;Dashboard!$B$3),"First follow-up overdue",IF(AND(LEFT(O190,6)&lt;&gt;"Closed",K190=0,J190=Dashboard!$B$3),"First follow-up due today",IF(AND(LEFT(O190,6)&lt;&gt;"Closed",N190&lt;&gt;"",N190&lt;Dashboard!$B$3),"Next follow-up overdue",IF(AND(LEFT(O190,6)&lt;&gt;"Closed",N190=Dashboard!$B$3),"Next follow-up due today",IF(AND(LEFT(O190,6)&lt;&gt;"Closed",K190&gt;0,N190="",M190&lt;=Dashboard!$B$3-'Lists &amp; Settings'!$B$4),"No next step / stale","")))))))))</f>
        <v/>
      </c>
      <c r="V190" s="20">
        <f>IF(A190="","",IF(COUNTIF($A$6:$A$205,A190)&gt;1,"Duplicate No-Show ID",IF(E190&gt;Dashboard!$B$3,"Session date is after as-of date",IF(AND(L190&lt;&gt;"",L190&lt;E190),"Attempt before missed session",IF(AND(R190&lt;&gt;"",R190&lt;E190),"Closed date before missed session",IF(AND(Q190&lt;&gt;"",Q190&lt;E190),"Rescheduled date before missed session",IF(AND(LEFT(O190,6)="Closed",N190&lt;&gt;""),"Closed case still has a next follow-up",IF(AND(O190="Rescheduled",Q190=""),"Rescheduled date is required","")))))))</f>
        <v/>
      </c>
    </row>
    <row r="191">
      <c r="A191" s="15" t="n"/>
      <c r="B191" s="15" t="n"/>
      <c r="C191" s="16" t="n"/>
      <c r="D191" s="15" t="n"/>
      <c r="E191" s="32" t="n"/>
      <c r="F191" s="15" t="n"/>
      <c r="G191" s="15" t="n"/>
      <c r="H191" s="15" t="n"/>
      <c r="I191" s="15" t="n"/>
      <c r="J191" s="33">
        <f>IF(E191="","",WORKDAY(E191,'Lists &amp; Settings'!$B$3))</f>
        <v/>
      </c>
      <c r="K191" s="19">
        <f>IF(A191="","",COUNTIF('Follow-Up Log'!$B$6:$B$405,A191))</f>
        <v/>
      </c>
      <c r="L191" s="33">
        <f>IF(A191="","",IF(K191=0,"",IFERROR(MINIFS('Follow-Up Log'!$C$6:$C$405,'Follow-Up Log'!$B$6:$B$405,A191),"")))</f>
        <v/>
      </c>
      <c r="M191" s="33">
        <f>IF(A191="","",IF(K191=0,"",IFERROR(MAXIFS('Follow-Up Log'!$C$6:$C$405,'Follow-Up Log'!$B$6:$B$405,A191),"")))</f>
        <v/>
      </c>
      <c r="N191" s="32" t="n"/>
      <c r="O191" s="15" t="n"/>
      <c r="P191" s="15" t="n"/>
      <c r="Q191" s="32" t="n"/>
      <c r="R191" s="32" t="n"/>
      <c r="S191" s="16" t="n"/>
      <c r="T191" s="19">
        <f>IF(E191="","",IF(LEFT(O191,6)="Closed",IF(R191="","",MAX(0,R191-E191)),MAX(0,Dashboard!$B$3-E191)))</f>
        <v/>
      </c>
      <c r="U191" s="20">
        <f>IF(A191="","",IF(OR(B191="",C191="",D191="",E191="",F191="",G191="",H191="",O191=""),"Missing required fields",IF(AND(O191="Rescheduled",Q191=""),"Rescheduled date missing",IF(AND(LEFT(O191,6)="Closed",P191=""),"Closed outcome missing",IF(AND(LEFT(O191,6)="Closed",R191=""),"Closed date missing",IF(AND(LEFT(O191,6)&lt;&gt;"Closed",K191=0,J191&lt;Dashboard!$B$3),"First follow-up overdue",IF(AND(LEFT(O191,6)&lt;&gt;"Closed",K191=0,J191=Dashboard!$B$3),"First follow-up due today",IF(AND(LEFT(O191,6)&lt;&gt;"Closed",N191&lt;&gt;"",N191&lt;Dashboard!$B$3),"Next follow-up overdue",IF(AND(LEFT(O191,6)&lt;&gt;"Closed",N191=Dashboard!$B$3),"Next follow-up due today",IF(AND(LEFT(O191,6)&lt;&gt;"Closed",K191&gt;0,N191="",M191&lt;=Dashboard!$B$3-'Lists &amp; Settings'!$B$4),"No next step / stale","")))))))))</f>
        <v/>
      </c>
      <c r="V191" s="20">
        <f>IF(A191="","",IF(COUNTIF($A$6:$A$205,A191)&gt;1,"Duplicate No-Show ID",IF(E191&gt;Dashboard!$B$3,"Session date is after as-of date",IF(AND(L191&lt;&gt;"",L191&lt;E191),"Attempt before missed session",IF(AND(R191&lt;&gt;"",R191&lt;E191),"Closed date before missed session",IF(AND(Q191&lt;&gt;"",Q191&lt;E191),"Rescheduled date before missed session",IF(AND(LEFT(O191,6)="Closed",N191&lt;&gt;""),"Closed case still has a next follow-up",IF(AND(O191="Rescheduled",Q191=""),"Rescheduled date is required","")))))))</f>
        <v/>
      </c>
    </row>
    <row r="192">
      <c r="A192" s="15" t="n"/>
      <c r="B192" s="15" t="n"/>
      <c r="C192" s="16" t="n"/>
      <c r="D192" s="15" t="n"/>
      <c r="E192" s="32" t="n"/>
      <c r="F192" s="15" t="n"/>
      <c r="G192" s="15" t="n"/>
      <c r="H192" s="15" t="n"/>
      <c r="I192" s="15" t="n"/>
      <c r="J192" s="33">
        <f>IF(E192="","",WORKDAY(E192,'Lists &amp; Settings'!$B$3))</f>
        <v/>
      </c>
      <c r="K192" s="19">
        <f>IF(A192="","",COUNTIF('Follow-Up Log'!$B$6:$B$405,A192))</f>
        <v/>
      </c>
      <c r="L192" s="33">
        <f>IF(A192="","",IF(K192=0,"",IFERROR(MINIFS('Follow-Up Log'!$C$6:$C$405,'Follow-Up Log'!$B$6:$B$405,A192),"")))</f>
        <v/>
      </c>
      <c r="M192" s="33">
        <f>IF(A192="","",IF(K192=0,"",IFERROR(MAXIFS('Follow-Up Log'!$C$6:$C$405,'Follow-Up Log'!$B$6:$B$405,A192),"")))</f>
        <v/>
      </c>
      <c r="N192" s="32" t="n"/>
      <c r="O192" s="15" t="n"/>
      <c r="P192" s="15" t="n"/>
      <c r="Q192" s="32" t="n"/>
      <c r="R192" s="32" t="n"/>
      <c r="S192" s="16" t="n"/>
      <c r="T192" s="19">
        <f>IF(E192="","",IF(LEFT(O192,6)="Closed",IF(R192="","",MAX(0,R192-E192)),MAX(0,Dashboard!$B$3-E192)))</f>
        <v/>
      </c>
      <c r="U192" s="20">
        <f>IF(A192="","",IF(OR(B192="",C192="",D192="",E192="",F192="",G192="",H192="",O192=""),"Missing required fields",IF(AND(O192="Rescheduled",Q192=""),"Rescheduled date missing",IF(AND(LEFT(O192,6)="Closed",P192=""),"Closed outcome missing",IF(AND(LEFT(O192,6)="Closed",R192=""),"Closed date missing",IF(AND(LEFT(O192,6)&lt;&gt;"Closed",K192=0,J192&lt;Dashboard!$B$3),"First follow-up overdue",IF(AND(LEFT(O192,6)&lt;&gt;"Closed",K192=0,J192=Dashboard!$B$3),"First follow-up due today",IF(AND(LEFT(O192,6)&lt;&gt;"Closed",N192&lt;&gt;"",N192&lt;Dashboard!$B$3),"Next follow-up overdue",IF(AND(LEFT(O192,6)&lt;&gt;"Closed",N192=Dashboard!$B$3),"Next follow-up due today",IF(AND(LEFT(O192,6)&lt;&gt;"Closed",K192&gt;0,N192="",M192&lt;=Dashboard!$B$3-'Lists &amp; Settings'!$B$4),"No next step / stale","")))))))))</f>
        <v/>
      </c>
      <c r="V192" s="20">
        <f>IF(A192="","",IF(COUNTIF($A$6:$A$205,A192)&gt;1,"Duplicate No-Show ID",IF(E192&gt;Dashboard!$B$3,"Session date is after as-of date",IF(AND(L192&lt;&gt;"",L192&lt;E192),"Attempt before missed session",IF(AND(R192&lt;&gt;"",R192&lt;E192),"Closed date before missed session",IF(AND(Q192&lt;&gt;"",Q192&lt;E192),"Rescheduled date before missed session",IF(AND(LEFT(O192,6)="Closed",N192&lt;&gt;""),"Closed case still has a next follow-up",IF(AND(O192="Rescheduled",Q192=""),"Rescheduled date is required","")))))))</f>
        <v/>
      </c>
    </row>
    <row r="193">
      <c r="A193" s="15" t="n"/>
      <c r="B193" s="15" t="n"/>
      <c r="C193" s="16" t="n"/>
      <c r="D193" s="15" t="n"/>
      <c r="E193" s="32" t="n"/>
      <c r="F193" s="15" t="n"/>
      <c r="G193" s="15" t="n"/>
      <c r="H193" s="15" t="n"/>
      <c r="I193" s="15" t="n"/>
      <c r="J193" s="33">
        <f>IF(E193="","",WORKDAY(E193,'Lists &amp; Settings'!$B$3))</f>
        <v/>
      </c>
      <c r="K193" s="19">
        <f>IF(A193="","",COUNTIF('Follow-Up Log'!$B$6:$B$405,A193))</f>
        <v/>
      </c>
      <c r="L193" s="33">
        <f>IF(A193="","",IF(K193=0,"",IFERROR(MINIFS('Follow-Up Log'!$C$6:$C$405,'Follow-Up Log'!$B$6:$B$405,A193),"")))</f>
        <v/>
      </c>
      <c r="M193" s="33">
        <f>IF(A193="","",IF(K193=0,"",IFERROR(MAXIFS('Follow-Up Log'!$C$6:$C$405,'Follow-Up Log'!$B$6:$B$405,A193),"")))</f>
        <v/>
      </c>
      <c r="N193" s="32" t="n"/>
      <c r="O193" s="15" t="n"/>
      <c r="P193" s="15" t="n"/>
      <c r="Q193" s="32" t="n"/>
      <c r="R193" s="32" t="n"/>
      <c r="S193" s="16" t="n"/>
      <c r="T193" s="19">
        <f>IF(E193="","",IF(LEFT(O193,6)="Closed",IF(R193="","",MAX(0,R193-E193)),MAX(0,Dashboard!$B$3-E193)))</f>
        <v/>
      </c>
      <c r="U193" s="20">
        <f>IF(A193="","",IF(OR(B193="",C193="",D193="",E193="",F193="",G193="",H193="",O193=""),"Missing required fields",IF(AND(O193="Rescheduled",Q193=""),"Rescheduled date missing",IF(AND(LEFT(O193,6)="Closed",P193=""),"Closed outcome missing",IF(AND(LEFT(O193,6)="Closed",R193=""),"Closed date missing",IF(AND(LEFT(O193,6)&lt;&gt;"Closed",K193=0,J193&lt;Dashboard!$B$3),"First follow-up overdue",IF(AND(LEFT(O193,6)&lt;&gt;"Closed",K193=0,J193=Dashboard!$B$3),"First follow-up due today",IF(AND(LEFT(O193,6)&lt;&gt;"Closed",N193&lt;&gt;"",N193&lt;Dashboard!$B$3),"Next follow-up overdue",IF(AND(LEFT(O193,6)&lt;&gt;"Closed",N193=Dashboard!$B$3),"Next follow-up due today",IF(AND(LEFT(O193,6)&lt;&gt;"Closed",K193&gt;0,N193="",M193&lt;=Dashboard!$B$3-'Lists &amp; Settings'!$B$4),"No next step / stale","")))))))))</f>
        <v/>
      </c>
      <c r="V193" s="20">
        <f>IF(A193="","",IF(COUNTIF($A$6:$A$205,A193)&gt;1,"Duplicate No-Show ID",IF(E193&gt;Dashboard!$B$3,"Session date is after as-of date",IF(AND(L193&lt;&gt;"",L193&lt;E193),"Attempt before missed session",IF(AND(R193&lt;&gt;"",R193&lt;E193),"Closed date before missed session",IF(AND(Q193&lt;&gt;"",Q193&lt;E193),"Rescheduled date before missed session",IF(AND(LEFT(O193,6)="Closed",N193&lt;&gt;""),"Closed case still has a next follow-up",IF(AND(O193="Rescheduled",Q193=""),"Rescheduled date is required","")))))))</f>
        <v/>
      </c>
    </row>
    <row r="194">
      <c r="A194" s="15" t="n"/>
      <c r="B194" s="15" t="n"/>
      <c r="C194" s="16" t="n"/>
      <c r="D194" s="15" t="n"/>
      <c r="E194" s="32" t="n"/>
      <c r="F194" s="15" t="n"/>
      <c r="G194" s="15" t="n"/>
      <c r="H194" s="15" t="n"/>
      <c r="I194" s="15" t="n"/>
      <c r="J194" s="33">
        <f>IF(E194="","",WORKDAY(E194,'Lists &amp; Settings'!$B$3))</f>
        <v/>
      </c>
      <c r="K194" s="19">
        <f>IF(A194="","",COUNTIF('Follow-Up Log'!$B$6:$B$405,A194))</f>
        <v/>
      </c>
      <c r="L194" s="33">
        <f>IF(A194="","",IF(K194=0,"",IFERROR(MINIFS('Follow-Up Log'!$C$6:$C$405,'Follow-Up Log'!$B$6:$B$405,A194),"")))</f>
        <v/>
      </c>
      <c r="M194" s="33">
        <f>IF(A194="","",IF(K194=0,"",IFERROR(MAXIFS('Follow-Up Log'!$C$6:$C$405,'Follow-Up Log'!$B$6:$B$405,A194),"")))</f>
        <v/>
      </c>
      <c r="N194" s="32" t="n"/>
      <c r="O194" s="15" t="n"/>
      <c r="P194" s="15" t="n"/>
      <c r="Q194" s="32" t="n"/>
      <c r="R194" s="32" t="n"/>
      <c r="S194" s="16" t="n"/>
      <c r="T194" s="19">
        <f>IF(E194="","",IF(LEFT(O194,6)="Closed",IF(R194="","",MAX(0,R194-E194)),MAX(0,Dashboard!$B$3-E194)))</f>
        <v/>
      </c>
      <c r="U194" s="20">
        <f>IF(A194="","",IF(OR(B194="",C194="",D194="",E194="",F194="",G194="",H194="",O194=""),"Missing required fields",IF(AND(O194="Rescheduled",Q194=""),"Rescheduled date missing",IF(AND(LEFT(O194,6)="Closed",P194=""),"Closed outcome missing",IF(AND(LEFT(O194,6)="Closed",R194=""),"Closed date missing",IF(AND(LEFT(O194,6)&lt;&gt;"Closed",K194=0,J194&lt;Dashboard!$B$3),"First follow-up overdue",IF(AND(LEFT(O194,6)&lt;&gt;"Closed",K194=0,J194=Dashboard!$B$3),"First follow-up due today",IF(AND(LEFT(O194,6)&lt;&gt;"Closed",N194&lt;&gt;"",N194&lt;Dashboard!$B$3),"Next follow-up overdue",IF(AND(LEFT(O194,6)&lt;&gt;"Closed",N194=Dashboard!$B$3),"Next follow-up due today",IF(AND(LEFT(O194,6)&lt;&gt;"Closed",K194&gt;0,N194="",M194&lt;=Dashboard!$B$3-'Lists &amp; Settings'!$B$4),"No next step / stale","")))))))))</f>
        <v/>
      </c>
      <c r="V194" s="20">
        <f>IF(A194="","",IF(COUNTIF($A$6:$A$205,A194)&gt;1,"Duplicate No-Show ID",IF(E194&gt;Dashboard!$B$3,"Session date is after as-of date",IF(AND(L194&lt;&gt;"",L194&lt;E194),"Attempt before missed session",IF(AND(R194&lt;&gt;"",R194&lt;E194),"Closed date before missed session",IF(AND(Q194&lt;&gt;"",Q194&lt;E194),"Rescheduled date before missed session",IF(AND(LEFT(O194,6)="Closed",N194&lt;&gt;""),"Closed case still has a next follow-up",IF(AND(O194="Rescheduled",Q194=""),"Rescheduled date is required","")))))))</f>
        <v/>
      </c>
    </row>
    <row r="195">
      <c r="A195" s="15" t="n"/>
      <c r="B195" s="15" t="n"/>
      <c r="C195" s="16" t="n"/>
      <c r="D195" s="15" t="n"/>
      <c r="E195" s="32" t="n"/>
      <c r="F195" s="15" t="n"/>
      <c r="G195" s="15" t="n"/>
      <c r="H195" s="15" t="n"/>
      <c r="I195" s="15" t="n"/>
      <c r="J195" s="33">
        <f>IF(E195="","",WORKDAY(E195,'Lists &amp; Settings'!$B$3))</f>
        <v/>
      </c>
      <c r="K195" s="19">
        <f>IF(A195="","",COUNTIF('Follow-Up Log'!$B$6:$B$405,A195))</f>
        <v/>
      </c>
      <c r="L195" s="33">
        <f>IF(A195="","",IF(K195=0,"",IFERROR(MINIFS('Follow-Up Log'!$C$6:$C$405,'Follow-Up Log'!$B$6:$B$405,A195),"")))</f>
        <v/>
      </c>
      <c r="M195" s="33">
        <f>IF(A195="","",IF(K195=0,"",IFERROR(MAXIFS('Follow-Up Log'!$C$6:$C$405,'Follow-Up Log'!$B$6:$B$405,A195),"")))</f>
        <v/>
      </c>
      <c r="N195" s="32" t="n"/>
      <c r="O195" s="15" t="n"/>
      <c r="P195" s="15" t="n"/>
      <c r="Q195" s="32" t="n"/>
      <c r="R195" s="32" t="n"/>
      <c r="S195" s="16" t="n"/>
      <c r="T195" s="19">
        <f>IF(E195="","",IF(LEFT(O195,6)="Closed",IF(R195="","",MAX(0,R195-E195)),MAX(0,Dashboard!$B$3-E195)))</f>
        <v/>
      </c>
      <c r="U195" s="20">
        <f>IF(A195="","",IF(OR(B195="",C195="",D195="",E195="",F195="",G195="",H195="",O195=""),"Missing required fields",IF(AND(O195="Rescheduled",Q195=""),"Rescheduled date missing",IF(AND(LEFT(O195,6)="Closed",P195=""),"Closed outcome missing",IF(AND(LEFT(O195,6)="Closed",R195=""),"Closed date missing",IF(AND(LEFT(O195,6)&lt;&gt;"Closed",K195=0,J195&lt;Dashboard!$B$3),"First follow-up overdue",IF(AND(LEFT(O195,6)&lt;&gt;"Closed",K195=0,J195=Dashboard!$B$3),"First follow-up due today",IF(AND(LEFT(O195,6)&lt;&gt;"Closed",N195&lt;&gt;"",N195&lt;Dashboard!$B$3),"Next follow-up overdue",IF(AND(LEFT(O195,6)&lt;&gt;"Closed",N195=Dashboard!$B$3),"Next follow-up due today",IF(AND(LEFT(O195,6)&lt;&gt;"Closed",K195&gt;0,N195="",M195&lt;=Dashboard!$B$3-'Lists &amp; Settings'!$B$4),"No next step / stale","")))))))))</f>
        <v/>
      </c>
      <c r="V195" s="20">
        <f>IF(A195="","",IF(COUNTIF($A$6:$A$205,A195)&gt;1,"Duplicate No-Show ID",IF(E195&gt;Dashboard!$B$3,"Session date is after as-of date",IF(AND(L195&lt;&gt;"",L195&lt;E195),"Attempt before missed session",IF(AND(R195&lt;&gt;"",R195&lt;E195),"Closed date before missed session",IF(AND(Q195&lt;&gt;"",Q195&lt;E195),"Rescheduled date before missed session",IF(AND(LEFT(O195,6)="Closed",N195&lt;&gt;""),"Closed case still has a next follow-up",IF(AND(O195="Rescheduled",Q195=""),"Rescheduled date is required","")))))))</f>
        <v/>
      </c>
    </row>
    <row r="196">
      <c r="A196" s="15" t="n"/>
      <c r="B196" s="15" t="n"/>
      <c r="C196" s="16" t="n"/>
      <c r="D196" s="15" t="n"/>
      <c r="E196" s="32" t="n"/>
      <c r="F196" s="15" t="n"/>
      <c r="G196" s="15" t="n"/>
      <c r="H196" s="15" t="n"/>
      <c r="I196" s="15" t="n"/>
      <c r="J196" s="33">
        <f>IF(E196="","",WORKDAY(E196,'Lists &amp; Settings'!$B$3))</f>
        <v/>
      </c>
      <c r="K196" s="19">
        <f>IF(A196="","",COUNTIF('Follow-Up Log'!$B$6:$B$405,A196))</f>
        <v/>
      </c>
      <c r="L196" s="33">
        <f>IF(A196="","",IF(K196=0,"",IFERROR(MINIFS('Follow-Up Log'!$C$6:$C$405,'Follow-Up Log'!$B$6:$B$405,A196),"")))</f>
        <v/>
      </c>
      <c r="M196" s="33">
        <f>IF(A196="","",IF(K196=0,"",IFERROR(MAXIFS('Follow-Up Log'!$C$6:$C$405,'Follow-Up Log'!$B$6:$B$405,A196),"")))</f>
        <v/>
      </c>
      <c r="N196" s="32" t="n"/>
      <c r="O196" s="15" t="n"/>
      <c r="P196" s="15" t="n"/>
      <c r="Q196" s="32" t="n"/>
      <c r="R196" s="32" t="n"/>
      <c r="S196" s="16" t="n"/>
      <c r="T196" s="19">
        <f>IF(E196="","",IF(LEFT(O196,6)="Closed",IF(R196="","",MAX(0,R196-E196)),MAX(0,Dashboard!$B$3-E196)))</f>
        <v/>
      </c>
      <c r="U196" s="20">
        <f>IF(A196="","",IF(OR(B196="",C196="",D196="",E196="",F196="",G196="",H196="",O196=""),"Missing required fields",IF(AND(O196="Rescheduled",Q196=""),"Rescheduled date missing",IF(AND(LEFT(O196,6)="Closed",P196=""),"Closed outcome missing",IF(AND(LEFT(O196,6)="Closed",R196=""),"Closed date missing",IF(AND(LEFT(O196,6)&lt;&gt;"Closed",K196=0,J196&lt;Dashboard!$B$3),"First follow-up overdue",IF(AND(LEFT(O196,6)&lt;&gt;"Closed",K196=0,J196=Dashboard!$B$3),"First follow-up due today",IF(AND(LEFT(O196,6)&lt;&gt;"Closed",N196&lt;&gt;"",N196&lt;Dashboard!$B$3),"Next follow-up overdue",IF(AND(LEFT(O196,6)&lt;&gt;"Closed",N196=Dashboard!$B$3),"Next follow-up due today",IF(AND(LEFT(O196,6)&lt;&gt;"Closed",K196&gt;0,N196="",M196&lt;=Dashboard!$B$3-'Lists &amp; Settings'!$B$4),"No next step / stale","")))))))))</f>
        <v/>
      </c>
      <c r="V196" s="20">
        <f>IF(A196="","",IF(COUNTIF($A$6:$A$205,A196)&gt;1,"Duplicate No-Show ID",IF(E196&gt;Dashboard!$B$3,"Session date is after as-of date",IF(AND(L196&lt;&gt;"",L196&lt;E196),"Attempt before missed session",IF(AND(R196&lt;&gt;"",R196&lt;E196),"Closed date before missed session",IF(AND(Q196&lt;&gt;"",Q196&lt;E196),"Rescheduled date before missed session",IF(AND(LEFT(O196,6)="Closed",N196&lt;&gt;""),"Closed case still has a next follow-up",IF(AND(O196="Rescheduled",Q196=""),"Rescheduled date is required","")))))))</f>
        <v/>
      </c>
    </row>
    <row r="197">
      <c r="A197" s="15" t="n"/>
      <c r="B197" s="15" t="n"/>
      <c r="C197" s="16" t="n"/>
      <c r="D197" s="15" t="n"/>
      <c r="E197" s="32" t="n"/>
      <c r="F197" s="15" t="n"/>
      <c r="G197" s="15" t="n"/>
      <c r="H197" s="15" t="n"/>
      <c r="I197" s="15" t="n"/>
      <c r="J197" s="33">
        <f>IF(E197="","",WORKDAY(E197,'Lists &amp; Settings'!$B$3))</f>
        <v/>
      </c>
      <c r="K197" s="19">
        <f>IF(A197="","",COUNTIF('Follow-Up Log'!$B$6:$B$405,A197))</f>
        <v/>
      </c>
      <c r="L197" s="33">
        <f>IF(A197="","",IF(K197=0,"",IFERROR(MINIFS('Follow-Up Log'!$C$6:$C$405,'Follow-Up Log'!$B$6:$B$405,A197),"")))</f>
        <v/>
      </c>
      <c r="M197" s="33">
        <f>IF(A197="","",IF(K197=0,"",IFERROR(MAXIFS('Follow-Up Log'!$C$6:$C$405,'Follow-Up Log'!$B$6:$B$405,A197),"")))</f>
        <v/>
      </c>
      <c r="N197" s="32" t="n"/>
      <c r="O197" s="15" t="n"/>
      <c r="P197" s="15" t="n"/>
      <c r="Q197" s="32" t="n"/>
      <c r="R197" s="32" t="n"/>
      <c r="S197" s="16" t="n"/>
      <c r="T197" s="19">
        <f>IF(E197="","",IF(LEFT(O197,6)="Closed",IF(R197="","",MAX(0,R197-E197)),MAX(0,Dashboard!$B$3-E197)))</f>
        <v/>
      </c>
      <c r="U197" s="20">
        <f>IF(A197="","",IF(OR(B197="",C197="",D197="",E197="",F197="",G197="",H197="",O197=""),"Missing required fields",IF(AND(O197="Rescheduled",Q197=""),"Rescheduled date missing",IF(AND(LEFT(O197,6)="Closed",P197=""),"Closed outcome missing",IF(AND(LEFT(O197,6)="Closed",R197=""),"Closed date missing",IF(AND(LEFT(O197,6)&lt;&gt;"Closed",K197=0,J197&lt;Dashboard!$B$3),"First follow-up overdue",IF(AND(LEFT(O197,6)&lt;&gt;"Closed",K197=0,J197=Dashboard!$B$3),"First follow-up due today",IF(AND(LEFT(O197,6)&lt;&gt;"Closed",N197&lt;&gt;"",N197&lt;Dashboard!$B$3),"Next follow-up overdue",IF(AND(LEFT(O197,6)&lt;&gt;"Closed",N197=Dashboard!$B$3),"Next follow-up due today",IF(AND(LEFT(O197,6)&lt;&gt;"Closed",K197&gt;0,N197="",M197&lt;=Dashboard!$B$3-'Lists &amp; Settings'!$B$4),"No next step / stale","")))))))))</f>
        <v/>
      </c>
      <c r="V197" s="20">
        <f>IF(A197="","",IF(COUNTIF($A$6:$A$205,A197)&gt;1,"Duplicate No-Show ID",IF(E197&gt;Dashboard!$B$3,"Session date is after as-of date",IF(AND(L197&lt;&gt;"",L197&lt;E197),"Attempt before missed session",IF(AND(R197&lt;&gt;"",R197&lt;E197),"Closed date before missed session",IF(AND(Q197&lt;&gt;"",Q197&lt;E197),"Rescheduled date before missed session",IF(AND(LEFT(O197,6)="Closed",N197&lt;&gt;""),"Closed case still has a next follow-up",IF(AND(O197="Rescheduled",Q197=""),"Rescheduled date is required","")))))))</f>
        <v/>
      </c>
    </row>
    <row r="198">
      <c r="A198" s="15" t="n"/>
      <c r="B198" s="15" t="n"/>
      <c r="C198" s="16" t="n"/>
      <c r="D198" s="15" t="n"/>
      <c r="E198" s="32" t="n"/>
      <c r="F198" s="15" t="n"/>
      <c r="G198" s="15" t="n"/>
      <c r="H198" s="15" t="n"/>
      <c r="I198" s="15" t="n"/>
      <c r="J198" s="33">
        <f>IF(E198="","",WORKDAY(E198,'Lists &amp; Settings'!$B$3))</f>
        <v/>
      </c>
      <c r="K198" s="19">
        <f>IF(A198="","",COUNTIF('Follow-Up Log'!$B$6:$B$405,A198))</f>
        <v/>
      </c>
      <c r="L198" s="33">
        <f>IF(A198="","",IF(K198=0,"",IFERROR(MINIFS('Follow-Up Log'!$C$6:$C$405,'Follow-Up Log'!$B$6:$B$405,A198),"")))</f>
        <v/>
      </c>
      <c r="M198" s="33">
        <f>IF(A198="","",IF(K198=0,"",IFERROR(MAXIFS('Follow-Up Log'!$C$6:$C$405,'Follow-Up Log'!$B$6:$B$405,A198),"")))</f>
        <v/>
      </c>
      <c r="N198" s="32" t="n"/>
      <c r="O198" s="15" t="n"/>
      <c r="P198" s="15" t="n"/>
      <c r="Q198" s="32" t="n"/>
      <c r="R198" s="32" t="n"/>
      <c r="S198" s="16" t="n"/>
      <c r="T198" s="19">
        <f>IF(E198="","",IF(LEFT(O198,6)="Closed",IF(R198="","",MAX(0,R198-E198)),MAX(0,Dashboard!$B$3-E198)))</f>
        <v/>
      </c>
      <c r="U198" s="20">
        <f>IF(A198="","",IF(OR(B198="",C198="",D198="",E198="",F198="",G198="",H198="",O198=""),"Missing required fields",IF(AND(O198="Rescheduled",Q198=""),"Rescheduled date missing",IF(AND(LEFT(O198,6)="Closed",P198=""),"Closed outcome missing",IF(AND(LEFT(O198,6)="Closed",R198=""),"Closed date missing",IF(AND(LEFT(O198,6)&lt;&gt;"Closed",K198=0,J198&lt;Dashboard!$B$3),"First follow-up overdue",IF(AND(LEFT(O198,6)&lt;&gt;"Closed",K198=0,J198=Dashboard!$B$3),"First follow-up due today",IF(AND(LEFT(O198,6)&lt;&gt;"Closed",N198&lt;&gt;"",N198&lt;Dashboard!$B$3),"Next follow-up overdue",IF(AND(LEFT(O198,6)&lt;&gt;"Closed",N198=Dashboard!$B$3),"Next follow-up due today",IF(AND(LEFT(O198,6)&lt;&gt;"Closed",K198&gt;0,N198="",M198&lt;=Dashboard!$B$3-'Lists &amp; Settings'!$B$4),"No next step / stale","")))))))))</f>
        <v/>
      </c>
      <c r="V198" s="20">
        <f>IF(A198="","",IF(COUNTIF($A$6:$A$205,A198)&gt;1,"Duplicate No-Show ID",IF(E198&gt;Dashboard!$B$3,"Session date is after as-of date",IF(AND(L198&lt;&gt;"",L198&lt;E198),"Attempt before missed session",IF(AND(R198&lt;&gt;"",R198&lt;E198),"Closed date before missed session",IF(AND(Q198&lt;&gt;"",Q198&lt;E198),"Rescheduled date before missed session",IF(AND(LEFT(O198,6)="Closed",N198&lt;&gt;""),"Closed case still has a next follow-up",IF(AND(O198="Rescheduled",Q198=""),"Rescheduled date is required","")))))))</f>
        <v/>
      </c>
    </row>
    <row r="199">
      <c r="A199" s="15" t="n"/>
      <c r="B199" s="15" t="n"/>
      <c r="C199" s="16" t="n"/>
      <c r="D199" s="15" t="n"/>
      <c r="E199" s="32" t="n"/>
      <c r="F199" s="15" t="n"/>
      <c r="G199" s="15" t="n"/>
      <c r="H199" s="15" t="n"/>
      <c r="I199" s="15" t="n"/>
      <c r="J199" s="33">
        <f>IF(E199="","",WORKDAY(E199,'Lists &amp; Settings'!$B$3))</f>
        <v/>
      </c>
      <c r="K199" s="19">
        <f>IF(A199="","",COUNTIF('Follow-Up Log'!$B$6:$B$405,A199))</f>
        <v/>
      </c>
      <c r="L199" s="33">
        <f>IF(A199="","",IF(K199=0,"",IFERROR(MINIFS('Follow-Up Log'!$C$6:$C$405,'Follow-Up Log'!$B$6:$B$405,A199),"")))</f>
        <v/>
      </c>
      <c r="M199" s="33">
        <f>IF(A199="","",IF(K199=0,"",IFERROR(MAXIFS('Follow-Up Log'!$C$6:$C$405,'Follow-Up Log'!$B$6:$B$405,A199),"")))</f>
        <v/>
      </c>
      <c r="N199" s="32" t="n"/>
      <c r="O199" s="15" t="n"/>
      <c r="P199" s="15" t="n"/>
      <c r="Q199" s="32" t="n"/>
      <c r="R199" s="32" t="n"/>
      <c r="S199" s="16" t="n"/>
      <c r="T199" s="19">
        <f>IF(E199="","",IF(LEFT(O199,6)="Closed",IF(R199="","",MAX(0,R199-E199)),MAX(0,Dashboard!$B$3-E199)))</f>
        <v/>
      </c>
      <c r="U199" s="20">
        <f>IF(A199="","",IF(OR(B199="",C199="",D199="",E199="",F199="",G199="",H199="",O199=""),"Missing required fields",IF(AND(O199="Rescheduled",Q199=""),"Rescheduled date missing",IF(AND(LEFT(O199,6)="Closed",P199=""),"Closed outcome missing",IF(AND(LEFT(O199,6)="Closed",R199=""),"Closed date missing",IF(AND(LEFT(O199,6)&lt;&gt;"Closed",K199=0,J199&lt;Dashboard!$B$3),"First follow-up overdue",IF(AND(LEFT(O199,6)&lt;&gt;"Closed",K199=0,J199=Dashboard!$B$3),"First follow-up due today",IF(AND(LEFT(O199,6)&lt;&gt;"Closed",N199&lt;&gt;"",N199&lt;Dashboard!$B$3),"Next follow-up overdue",IF(AND(LEFT(O199,6)&lt;&gt;"Closed",N199=Dashboard!$B$3),"Next follow-up due today",IF(AND(LEFT(O199,6)&lt;&gt;"Closed",K199&gt;0,N199="",M199&lt;=Dashboard!$B$3-'Lists &amp; Settings'!$B$4),"No next step / stale","")))))))))</f>
        <v/>
      </c>
      <c r="V199" s="20">
        <f>IF(A199="","",IF(COUNTIF($A$6:$A$205,A199)&gt;1,"Duplicate No-Show ID",IF(E199&gt;Dashboard!$B$3,"Session date is after as-of date",IF(AND(L199&lt;&gt;"",L199&lt;E199),"Attempt before missed session",IF(AND(R199&lt;&gt;"",R199&lt;E199),"Closed date before missed session",IF(AND(Q199&lt;&gt;"",Q199&lt;E199),"Rescheduled date before missed session",IF(AND(LEFT(O199,6)="Closed",N199&lt;&gt;""),"Closed case still has a next follow-up",IF(AND(O199="Rescheduled",Q199=""),"Rescheduled date is required","")))))))</f>
        <v/>
      </c>
    </row>
    <row r="200">
      <c r="A200" s="15" t="n"/>
      <c r="B200" s="15" t="n"/>
      <c r="C200" s="16" t="n"/>
      <c r="D200" s="15" t="n"/>
      <c r="E200" s="32" t="n"/>
      <c r="F200" s="15" t="n"/>
      <c r="G200" s="15" t="n"/>
      <c r="H200" s="15" t="n"/>
      <c r="I200" s="15" t="n"/>
      <c r="J200" s="33">
        <f>IF(E200="","",WORKDAY(E200,'Lists &amp; Settings'!$B$3))</f>
        <v/>
      </c>
      <c r="K200" s="19">
        <f>IF(A200="","",COUNTIF('Follow-Up Log'!$B$6:$B$405,A200))</f>
        <v/>
      </c>
      <c r="L200" s="33">
        <f>IF(A200="","",IF(K200=0,"",IFERROR(MINIFS('Follow-Up Log'!$C$6:$C$405,'Follow-Up Log'!$B$6:$B$405,A200),"")))</f>
        <v/>
      </c>
      <c r="M200" s="33">
        <f>IF(A200="","",IF(K200=0,"",IFERROR(MAXIFS('Follow-Up Log'!$C$6:$C$405,'Follow-Up Log'!$B$6:$B$405,A200),"")))</f>
        <v/>
      </c>
      <c r="N200" s="32" t="n"/>
      <c r="O200" s="15" t="n"/>
      <c r="P200" s="15" t="n"/>
      <c r="Q200" s="32" t="n"/>
      <c r="R200" s="32" t="n"/>
      <c r="S200" s="16" t="n"/>
      <c r="T200" s="19">
        <f>IF(E200="","",IF(LEFT(O200,6)="Closed",IF(R200="","",MAX(0,R200-E200)),MAX(0,Dashboard!$B$3-E200)))</f>
        <v/>
      </c>
      <c r="U200" s="20">
        <f>IF(A200="","",IF(OR(B200="",C200="",D200="",E200="",F200="",G200="",H200="",O200=""),"Missing required fields",IF(AND(O200="Rescheduled",Q200=""),"Rescheduled date missing",IF(AND(LEFT(O200,6)="Closed",P200=""),"Closed outcome missing",IF(AND(LEFT(O200,6)="Closed",R200=""),"Closed date missing",IF(AND(LEFT(O200,6)&lt;&gt;"Closed",K200=0,J200&lt;Dashboard!$B$3),"First follow-up overdue",IF(AND(LEFT(O200,6)&lt;&gt;"Closed",K200=0,J200=Dashboard!$B$3),"First follow-up due today",IF(AND(LEFT(O200,6)&lt;&gt;"Closed",N200&lt;&gt;"",N200&lt;Dashboard!$B$3),"Next follow-up overdue",IF(AND(LEFT(O200,6)&lt;&gt;"Closed",N200=Dashboard!$B$3),"Next follow-up due today",IF(AND(LEFT(O200,6)&lt;&gt;"Closed",K200&gt;0,N200="",M200&lt;=Dashboard!$B$3-'Lists &amp; Settings'!$B$4),"No next step / stale","")))))))))</f>
        <v/>
      </c>
      <c r="V200" s="20">
        <f>IF(A200="","",IF(COUNTIF($A$6:$A$205,A200)&gt;1,"Duplicate No-Show ID",IF(E200&gt;Dashboard!$B$3,"Session date is after as-of date",IF(AND(L200&lt;&gt;"",L200&lt;E200),"Attempt before missed session",IF(AND(R200&lt;&gt;"",R200&lt;E200),"Closed date before missed session",IF(AND(Q200&lt;&gt;"",Q200&lt;E200),"Rescheduled date before missed session",IF(AND(LEFT(O200,6)="Closed",N200&lt;&gt;""),"Closed case still has a next follow-up",IF(AND(O200="Rescheduled",Q200=""),"Rescheduled date is required","")))))))</f>
        <v/>
      </c>
    </row>
    <row r="201">
      <c r="A201" s="15" t="n"/>
      <c r="B201" s="15" t="n"/>
      <c r="C201" s="16" t="n"/>
      <c r="D201" s="15" t="n"/>
      <c r="E201" s="32" t="n"/>
      <c r="F201" s="15" t="n"/>
      <c r="G201" s="15" t="n"/>
      <c r="H201" s="15" t="n"/>
      <c r="I201" s="15" t="n"/>
      <c r="J201" s="33">
        <f>IF(E201="","",WORKDAY(E201,'Lists &amp; Settings'!$B$3))</f>
        <v/>
      </c>
      <c r="K201" s="19">
        <f>IF(A201="","",COUNTIF('Follow-Up Log'!$B$6:$B$405,A201))</f>
        <v/>
      </c>
      <c r="L201" s="33">
        <f>IF(A201="","",IF(K201=0,"",IFERROR(MINIFS('Follow-Up Log'!$C$6:$C$405,'Follow-Up Log'!$B$6:$B$405,A201),"")))</f>
        <v/>
      </c>
      <c r="M201" s="33">
        <f>IF(A201="","",IF(K201=0,"",IFERROR(MAXIFS('Follow-Up Log'!$C$6:$C$405,'Follow-Up Log'!$B$6:$B$405,A201),"")))</f>
        <v/>
      </c>
      <c r="N201" s="32" t="n"/>
      <c r="O201" s="15" t="n"/>
      <c r="P201" s="15" t="n"/>
      <c r="Q201" s="32" t="n"/>
      <c r="R201" s="32" t="n"/>
      <c r="S201" s="16" t="n"/>
      <c r="T201" s="19">
        <f>IF(E201="","",IF(LEFT(O201,6)="Closed",IF(R201="","",MAX(0,R201-E201)),MAX(0,Dashboard!$B$3-E201)))</f>
        <v/>
      </c>
      <c r="U201" s="20">
        <f>IF(A201="","",IF(OR(B201="",C201="",D201="",E201="",F201="",G201="",H201="",O201=""),"Missing required fields",IF(AND(O201="Rescheduled",Q201=""),"Rescheduled date missing",IF(AND(LEFT(O201,6)="Closed",P201=""),"Closed outcome missing",IF(AND(LEFT(O201,6)="Closed",R201=""),"Closed date missing",IF(AND(LEFT(O201,6)&lt;&gt;"Closed",K201=0,J201&lt;Dashboard!$B$3),"First follow-up overdue",IF(AND(LEFT(O201,6)&lt;&gt;"Closed",K201=0,J201=Dashboard!$B$3),"First follow-up due today",IF(AND(LEFT(O201,6)&lt;&gt;"Closed",N201&lt;&gt;"",N201&lt;Dashboard!$B$3),"Next follow-up overdue",IF(AND(LEFT(O201,6)&lt;&gt;"Closed",N201=Dashboard!$B$3),"Next follow-up due today",IF(AND(LEFT(O201,6)&lt;&gt;"Closed",K201&gt;0,N201="",M201&lt;=Dashboard!$B$3-'Lists &amp; Settings'!$B$4),"No next step / stale","")))))))))</f>
        <v/>
      </c>
      <c r="V201" s="20">
        <f>IF(A201="","",IF(COUNTIF($A$6:$A$205,A201)&gt;1,"Duplicate No-Show ID",IF(E201&gt;Dashboard!$B$3,"Session date is after as-of date",IF(AND(L201&lt;&gt;"",L201&lt;E201),"Attempt before missed session",IF(AND(R201&lt;&gt;"",R201&lt;E201),"Closed date before missed session",IF(AND(Q201&lt;&gt;"",Q201&lt;E201),"Rescheduled date before missed session",IF(AND(LEFT(O201,6)="Closed",N201&lt;&gt;""),"Closed case still has a next follow-up",IF(AND(O201="Rescheduled",Q201=""),"Rescheduled date is required","")))))))</f>
        <v/>
      </c>
    </row>
    <row r="202">
      <c r="A202" s="15" t="n"/>
      <c r="B202" s="15" t="n"/>
      <c r="C202" s="16" t="n"/>
      <c r="D202" s="15" t="n"/>
      <c r="E202" s="32" t="n"/>
      <c r="F202" s="15" t="n"/>
      <c r="G202" s="15" t="n"/>
      <c r="H202" s="15" t="n"/>
      <c r="I202" s="15" t="n"/>
      <c r="J202" s="33">
        <f>IF(E202="","",WORKDAY(E202,'Lists &amp; Settings'!$B$3))</f>
        <v/>
      </c>
      <c r="K202" s="19">
        <f>IF(A202="","",COUNTIF('Follow-Up Log'!$B$6:$B$405,A202))</f>
        <v/>
      </c>
      <c r="L202" s="33">
        <f>IF(A202="","",IF(K202=0,"",IFERROR(MINIFS('Follow-Up Log'!$C$6:$C$405,'Follow-Up Log'!$B$6:$B$405,A202),"")))</f>
        <v/>
      </c>
      <c r="M202" s="33">
        <f>IF(A202="","",IF(K202=0,"",IFERROR(MAXIFS('Follow-Up Log'!$C$6:$C$405,'Follow-Up Log'!$B$6:$B$405,A202),"")))</f>
        <v/>
      </c>
      <c r="N202" s="32" t="n"/>
      <c r="O202" s="15" t="n"/>
      <c r="P202" s="15" t="n"/>
      <c r="Q202" s="32" t="n"/>
      <c r="R202" s="32" t="n"/>
      <c r="S202" s="16" t="n"/>
      <c r="T202" s="19">
        <f>IF(E202="","",IF(LEFT(O202,6)="Closed",IF(R202="","",MAX(0,R202-E202)),MAX(0,Dashboard!$B$3-E202)))</f>
        <v/>
      </c>
      <c r="U202" s="20">
        <f>IF(A202="","",IF(OR(B202="",C202="",D202="",E202="",F202="",G202="",H202="",O202=""),"Missing required fields",IF(AND(O202="Rescheduled",Q202=""),"Rescheduled date missing",IF(AND(LEFT(O202,6)="Closed",P202=""),"Closed outcome missing",IF(AND(LEFT(O202,6)="Closed",R202=""),"Closed date missing",IF(AND(LEFT(O202,6)&lt;&gt;"Closed",K202=0,J202&lt;Dashboard!$B$3),"First follow-up overdue",IF(AND(LEFT(O202,6)&lt;&gt;"Closed",K202=0,J202=Dashboard!$B$3),"First follow-up due today",IF(AND(LEFT(O202,6)&lt;&gt;"Closed",N202&lt;&gt;"",N202&lt;Dashboard!$B$3),"Next follow-up overdue",IF(AND(LEFT(O202,6)&lt;&gt;"Closed",N202=Dashboard!$B$3),"Next follow-up due today",IF(AND(LEFT(O202,6)&lt;&gt;"Closed",K202&gt;0,N202="",M202&lt;=Dashboard!$B$3-'Lists &amp; Settings'!$B$4),"No next step / stale","")))))))))</f>
        <v/>
      </c>
      <c r="V202" s="20">
        <f>IF(A202="","",IF(COUNTIF($A$6:$A$205,A202)&gt;1,"Duplicate No-Show ID",IF(E202&gt;Dashboard!$B$3,"Session date is after as-of date",IF(AND(L202&lt;&gt;"",L202&lt;E202),"Attempt before missed session",IF(AND(R202&lt;&gt;"",R202&lt;E202),"Closed date before missed session",IF(AND(Q202&lt;&gt;"",Q202&lt;E202),"Rescheduled date before missed session",IF(AND(LEFT(O202,6)="Closed",N202&lt;&gt;""),"Closed case still has a next follow-up",IF(AND(O202="Rescheduled",Q202=""),"Rescheduled date is required","")))))))</f>
        <v/>
      </c>
    </row>
    <row r="203">
      <c r="A203" s="15" t="n"/>
      <c r="B203" s="15" t="n"/>
      <c r="C203" s="16" t="n"/>
      <c r="D203" s="15" t="n"/>
      <c r="E203" s="32" t="n"/>
      <c r="F203" s="15" t="n"/>
      <c r="G203" s="15" t="n"/>
      <c r="H203" s="15" t="n"/>
      <c r="I203" s="15" t="n"/>
      <c r="J203" s="33">
        <f>IF(E203="","",WORKDAY(E203,'Lists &amp; Settings'!$B$3))</f>
        <v/>
      </c>
      <c r="K203" s="19">
        <f>IF(A203="","",COUNTIF('Follow-Up Log'!$B$6:$B$405,A203))</f>
        <v/>
      </c>
      <c r="L203" s="33">
        <f>IF(A203="","",IF(K203=0,"",IFERROR(MINIFS('Follow-Up Log'!$C$6:$C$405,'Follow-Up Log'!$B$6:$B$405,A203),"")))</f>
        <v/>
      </c>
      <c r="M203" s="33">
        <f>IF(A203="","",IF(K203=0,"",IFERROR(MAXIFS('Follow-Up Log'!$C$6:$C$405,'Follow-Up Log'!$B$6:$B$405,A203),"")))</f>
        <v/>
      </c>
      <c r="N203" s="32" t="n"/>
      <c r="O203" s="15" t="n"/>
      <c r="P203" s="15" t="n"/>
      <c r="Q203" s="32" t="n"/>
      <c r="R203" s="32" t="n"/>
      <c r="S203" s="16" t="n"/>
      <c r="T203" s="19">
        <f>IF(E203="","",IF(LEFT(O203,6)="Closed",IF(R203="","",MAX(0,R203-E203)),MAX(0,Dashboard!$B$3-E203)))</f>
        <v/>
      </c>
      <c r="U203" s="20">
        <f>IF(A203="","",IF(OR(B203="",C203="",D203="",E203="",F203="",G203="",H203="",O203=""),"Missing required fields",IF(AND(O203="Rescheduled",Q203=""),"Rescheduled date missing",IF(AND(LEFT(O203,6)="Closed",P203=""),"Closed outcome missing",IF(AND(LEFT(O203,6)="Closed",R203=""),"Closed date missing",IF(AND(LEFT(O203,6)&lt;&gt;"Closed",K203=0,J203&lt;Dashboard!$B$3),"First follow-up overdue",IF(AND(LEFT(O203,6)&lt;&gt;"Closed",K203=0,J203=Dashboard!$B$3),"First follow-up due today",IF(AND(LEFT(O203,6)&lt;&gt;"Closed",N203&lt;&gt;"",N203&lt;Dashboard!$B$3),"Next follow-up overdue",IF(AND(LEFT(O203,6)&lt;&gt;"Closed",N203=Dashboard!$B$3),"Next follow-up due today",IF(AND(LEFT(O203,6)&lt;&gt;"Closed",K203&gt;0,N203="",M203&lt;=Dashboard!$B$3-'Lists &amp; Settings'!$B$4),"No next step / stale","")))))))))</f>
        <v/>
      </c>
      <c r="V203" s="20">
        <f>IF(A203="","",IF(COUNTIF($A$6:$A$205,A203)&gt;1,"Duplicate No-Show ID",IF(E203&gt;Dashboard!$B$3,"Session date is after as-of date",IF(AND(L203&lt;&gt;"",L203&lt;E203),"Attempt before missed session",IF(AND(R203&lt;&gt;"",R203&lt;E203),"Closed date before missed session",IF(AND(Q203&lt;&gt;"",Q203&lt;E203),"Rescheduled date before missed session",IF(AND(LEFT(O203,6)="Closed",N203&lt;&gt;""),"Closed case still has a next follow-up",IF(AND(O203="Rescheduled",Q203=""),"Rescheduled date is required","")))))))</f>
        <v/>
      </c>
    </row>
    <row r="204">
      <c r="A204" s="15" t="n"/>
      <c r="B204" s="15" t="n"/>
      <c r="C204" s="16" t="n"/>
      <c r="D204" s="15" t="n"/>
      <c r="E204" s="32" t="n"/>
      <c r="F204" s="15" t="n"/>
      <c r="G204" s="15" t="n"/>
      <c r="H204" s="15" t="n"/>
      <c r="I204" s="15" t="n"/>
      <c r="J204" s="33">
        <f>IF(E204="","",WORKDAY(E204,'Lists &amp; Settings'!$B$3))</f>
        <v/>
      </c>
      <c r="K204" s="19">
        <f>IF(A204="","",COUNTIF('Follow-Up Log'!$B$6:$B$405,A204))</f>
        <v/>
      </c>
      <c r="L204" s="33">
        <f>IF(A204="","",IF(K204=0,"",IFERROR(MINIFS('Follow-Up Log'!$C$6:$C$405,'Follow-Up Log'!$B$6:$B$405,A204),"")))</f>
        <v/>
      </c>
      <c r="M204" s="33">
        <f>IF(A204="","",IF(K204=0,"",IFERROR(MAXIFS('Follow-Up Log'!$C$6:$C$405,'Follow-Up Log'!$B$6:$B$405,A204),"")))</f>
        <v/>
      </c>
      <c r="N204" s="32" t="n"/>
      <c r="O204" s="15" t="n"/>
      <c r="P204" s="15" t="n"/>
      <c r="Q204" s="32" t="n"/>
      <c r="R204" s="32" t="n"/>
      <c r="S204" s="16" t="n"/>
      <c r="T204" s="19">
        <f>IF(E204="","",IF(LEFT(O204,6)="Closed",IF(R204="","",MAX(0,R204-E204)),MAX(0,Dashboard!$B$3-E204)))</f>
        <v/>
      </c>
      <c r="U204" s="20">
        <f>IF(A204="","",IF(OR(B204="",C204="",D204="",E204="",F204="",G204="",H204="",O204=""),"Missing required fields",IF(AND(O204="Rescheduled",Q204=""),"Rescheduled date missing",IF(AND(LEFT(O204,6)="Closed",P204=""),"Closed outcome missing",IF(AND(LEFT(O204,6)="Closed",R204=""),"Closed date missing",IF(AND(LEFT(O204,6)&lt;&gt;"Closed",K204=0,J204&lt;Dashboard!$B$3),"First follow-up overdue",IF(AND(LEFT(O204,6)&lt;&gt;"Closed",K204=0,J204=Dashboard!$B$3),"First follow-up due today",IF(AND(LEFT(O204,6)&lt;&gt;"Closed",N204&lt;&gt;"",N204&lt;Dashboard!$B$3),"Next follow-up overdue",IF(AND(LEFT(O204,6)&lt;&gt;"Closed",N204=Dashboard!$B$3),"Next follow-up due today",IF(AND(LEFT(O204,6)&lt;&gt;"Closed",K204&gt;0,N204="",M204&lt;=Dashboard!$B$3-'Lists &amp; Settings'!$B$4),"No next step / stale","")))))))))</f>
        <v/>
      </c>
      <c r="V204" s="20">
        <f>IF(A204="","",IF(COUNTIF($A$6:$A$205,A204)&gt;1,"Duplicate No-Show ID",IF(E204&gt;Dashboard!$B$3,"Session date is after as-of date",IF(AND(L204&lt;&gt;"",L204&lt;E204),"Attempt before missed session",IF(AND(R204&lt;&gt;"",R204&lt;E204),"Closed date before missed session",IF(AND(Q204&lt;&gt;"",Q204&lt;E204),"Rescheduled date before missed session",IF(AND(LEFT(O204,6)="Closed",N204&lt;&gt;""),"Closed case still has a next follow-up",IF(AND(O204="Rescheduled",Q204=""),"Rescheduled date is required","")))))))</f>
        <v/>
      </c>
    </row>
    <row r="205">
      <c r="A205" s="15" t="n"/>
      <c r="B205" s="15" t="n"/>
      <c r="C205" s="16" t="n"/>
      <c r="D205" s="15" t="n"/>
      <c r="E205" s="32" t="n"/>
      <c r="F205" s="15" t="n"/>
      <c r="G205" s="15" t="n"/>
      <c r="H205" s="15" t="n"/>
      <c r="I205" s="15" t="n"/>
      <c r="J205" s="33">
        <f>IF(E205="","",WORKDAY(E205,'Lists &amp; Settings'!$B$3))</f>
        <v/>
      </c>
      <c r="K205" s="19">
        <f>IF(A205="","",COUNTIF('Follow-Up Log'!$B$6:$B$405,A205))</f>
        <v/>
      </c>
      <c r="L205" s="33">
        <f>IF(A205="","",IF(K205=0,"",IFERROR(MINIFS('Follow-Up Log'!$C$6:$C$405,'Follow-Up Log'!$B$6:$B$405,A205),"")))</f>
        <v/>
      </c>
      <c r="M205" s="33">
        <f>IF(A205="","",IF(K205=0,"",IFERROR(MAXIFS('Follow-Up Log'!$C$6:$C$405,'Follow-Up Log'!$B$6:$B$405,A205),"")))</f>
        <v/>
      </c>
      <c r="N205" s="32" t="n"/>
      <c r="O205" s="15" t="n"/>
      <c r="P205" s="15" t="n"/>
      <c r="Q205" s="32" t="n"/>
      <c r="R205" s="32" t="n"/>
      <c r="S205" s="16" t="n"/>
      <c r="T205" s="19">
        <f>IF(E205="","",IF(LEFT(O205,6)="Closed",IF(R205="","",MAX(0,R205-E205)),MAX(0,Dashboard!$B$3-E205)))</f>
        <v/>
      </c>
      <c r="U205" s="20">
        <f>IF(A205="","",IF(OR(B205="",C205="",D205="",E205="",F205="",G205="",H205="",O205=""),"Missing required fields",IF(AND(O205="Rescheduled",Q205=""),"Rescheduled date missing",IF(AND(LEFT(O205,6)="Closed",P205=""),"Closed outcome missing",IF(AND(LEFT(O205,6)="Closed",R205=""),"Closed date missing",IF(AND(LEFT(O205,6)&lt;&gt;"Closed",K205=0,J205&lt;Dashboard!$B$3),"First follow-up overdue",IF(AND(LEFT(O205,6)&lt;&gt;"Closed",K205=0,J205=Dashboard!$B$3),"First follow-up due today",IF(AND(LEFT(O205,6)&lt;&gt;"Closed",N205&lt;&gt;"",N205&lt;Dashboard!$B$3),"Next follow-up overdue",IF(AND(LEFT(O205,6)&lt;&gt;"Closed",N205=Dashboard!$B$3),"Next follow-up due today",IF(AND(LEFT(O205,6)&lt;&gt;"Closed",K205&gt;0,N205="",M205&lt;=Dashboard!$B$3-'Lists &amp; Settings'!$B$4),"No next step / stale","")))))))))</f>
        <v/>
      </c>
      <c r="V205" s="20">
        <f>IF(A205="","",IF(COUNTIF($A$6:$A$205,A205)&gt;1,"Duplicate No-Show ID",IF(E205&gt;Dashboard!$B$3,"Session date is after as-of date",IF(AND(L205&lt;&gt;"",L205&lt;E205),"Attempt before missed session",IF(AND(R205&lt;&gt;"",R205&lt;E205),"Closed date before missed session",IF(AND(Q205&lt;&gt;"",Q205&lt;E205),"Rescheduled date before missed session",IF(AND(LEFT(O205,6)="Closed",N205&lt;&gt;""),"Closed case still has a next follow-up",IF(AND(O205="Rescheduled",Q205=""),"Rescheduled date is required","")))))))</f>
        <v/>
      </c>
    </row>
  </sheetData>
  <autoFilter ref="A5:V205"/>
  <mergeCells count="1">
    <mergeCell ref="A1:V1"/>
  </mergeCells>
  <conditionalFormatting sqref="A6:V205">
    <cfRule type="expression" priority="1" dxfId="2" stopIfTrue="1">
      <formula>$U6="First follow-up overdue"</formula>
    </cfRule>
    <cfRule type="expression" priority="2" dxfId="2" stopIfTrue="1">
      <formula>$U6="Next follow-up overdue"</formula>
    </cfRule>
    <cfRule type="expression" priority="3" dxfId="3" stopIfTrue="1">
      <formula>OR($U6="First follow-up due today",$U6="Next follow-up due today")</formula>
    </cfRule>
    <cfRule type="expression" priority="4" dxfId="1" stopIfTrue="1">
      <formula>$U6="No next step / stale"</formula>
    </cfRule>
    <cfRule type="expression" priority="5" dxfId="4" stopIfTrue="1">
      <formula>OR($U6="Missing required fields",$U6="Rescheduled date missing",$U6="Closed outcome missing",$U6="Closed date missing")</formula>
    </cfRule>
    <cfRule type="expression" priority="7" dxfId="5">
      <formula>LEFT($O6,6)="Closed"</formula>
    </cfRule>
  </conditionalFormatting>
  <conditionalFormatting sqref="V6:V205">
    <cfRule type="expression" priority="6" dxfId="4" stopIfTrue="1">
      <formula>$V6&lt;&gt;""</formula>
    </cfRule>
  </conditionalFormatting>
  <dataValidations count="12">
    <dataValidation sqref="A6:A205" showDropDown="0" showInputMessage="0" showErrorMessage="0" allowBlank="0" error="Use a unique No-Show ID." type="custom">
      <formula1>=OR(A6="",COUNTIF($A$6:$A$205,A6)=1)</formula1>
    </dataValidation>
    <dataValidation sqref="D6:D205" showDropDown="0" showInputMessage="0" showErrorMessage="0" allowBlank="0" error="Select a value from the list." type="list">
      <formula1>"Medical Office Basics,Workplace Communication,Digital Skills Foundations,Customer Service Essentials,Career Readiness,Supervisory Skills,New Employee Orientation"</formula1>
    </dataValidation>
    <dataValidation sqref="F6:F205" showDropDown="0" showInputMessage="0" showErrorMessage="0" allowBlank="0" error="Select a value from the list." type="list">
      <formula1>"Class Session,Workshop,Lab,Orientation,Coaching Appointment"</formula1>
    </dataValidation>
    <dataValidation sqref="G6:G205" showDropDown="0" showInputMessage="0" showErrorMessage="0" allowBlank="0" error="Select a value from the list." type="list">
      <formula1>"In Person,Virtual,Hybrid"</formula1>
    </dataValidation>
    <dataValidation sqref="H6:H205" showDropDown="0" showInputMessage="0" showErrorMessage="0" allowBlank="0" error="Select a value from the list." type="list">
      <formula1>"Jordan Lee,Casey Morgan,Avery Brooks,Riley Chen,Morgan Price"</formula1>
    </dataValidation>
    <dataValidation sqref="I6:I205" showDropDown="0" showInputMessage="0" showErrorMessage="0" allowBlank="0" error="Select a value from the list." type="list">
      <formula1>"Phone,Email,Text Message,Portal Message,In Person"</formula1>
    </dataValidation>
    <dataValidation sqref="O6:O205" showDropDown="0" showInputMessage="0" showErrorMessage="0" allowBlank="0" error="Select a value from the list." type="list">
      <formula1>"New,Follow-Up In Progress,Awaiting Learner Response,Rescheduled,Closed - Reached,Closed - Unable to Reach,Closed - No Action Needed"</formula1>
    </dataValidation>
    <dataValidation sqref="P6:P205" showDropDown="0" showInputMessage="0" showErrorMessage="0" allowBlank="0" error="Select a value from the list." type="list">
      <formula1>"Pending,Rescheduled,Returned to Program,Withdrew,No Response,Excused or Administrative,Other"</formula1>
    </dataValidation>
    <dataValidation sqref="E6:E205" showDropDown="0" showInputMessage="0" showErrorMessage="0" allowBlank="0" type="date" operator="between">
      <formula1>DATE(2020,1,1)</formula1>
      <formula2>Dashboard!$B$3</formula2>
    </dataValidation>
    <dataValidation sqref="N6:N205" showDropDown="0" showInputMessage="0" showErrorMessage="0" allowBlank="0" type="date" operator="between">
      <formula1>DATE(2020,1,1)</formula1>
      <formula2>DATE(2100,12,31)</formula2>
    </dataValidation>
    <dataValidation sqref="Q6:R205" showDropDown="0" showInputMessage="0" showErrorMessage="0" allowBlank="0" type="date" operator="between">
      <formula1>DATE(2020,1,1)</formula1>
      <formula2>DATE(2100,12,31)</formula2>
    </dataValidation>
    <dataValidation sqref="S6:S205" showDropDown="0" showInputMessage="1" showErrorMessage="0" allowBlank="0" promptTitle="Operational notes only" prompt="Enter only a brief operational summary. Do not enter phone numbers, email addresses, medical details, or other sensitive information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9" customWidth="1" min="4" max="4"/>
    <col width="18" customWidth="1" min="5" max="5"/>
    <col width="25" customWidth="1" min="6" max="6"/>
    <col width="19" customWidth="1" min="7" max="7"/>
    <col width="43" customWidth="1" min="8" max="8"/>
    <col width="34" customWidth="1" min="9" max="9"/>
  </cols>
  <sheetData>
    <row r="1" ht="28" customHeight="1">
      <c r="A1" s="21" t="inlineStr">
        <is>
          <t>Follow-Up Log</t>
        </is>
      </c>
    </row>
    <row r="2" ht="26" customHeight="1">
      <c r="A2" s="2" t="inlineStr">
        <is>
          <t>Enter one row for each contact attempt or documented follow-up action.</t>
        </is>
      </c>
    </row>
    <row r="5" ht="38" customHeight="1">
      <c r="A5" s="14" t="inlineStr">
        <is>
          <t>Attempt ID</t>
        </is>
      </c>
      <c r="B5" s="14" t="inlineStr">
        <is>
          <t>No-Show ID</t>
        </is>
      </c>
      <c r="C5" s="14" t="inlineStr">
        <is>
          <t>Attempt Date</t>
        </is>
      </c>
      <c r="D5" s="14" t="inlineStr">
        <is>
          <t>Contact Method</t>
        </is>
      </c>
      <c r="E5" s="14" t="inlineStr">
        <is>
          <t>Staff Member</t>
        </is>
      </c>
      <c r="F5" s="14" t="inlineStr">
        <is>
          <t>Attempt Result</t>
        </is>
      </c>
      <c r="G5" s="14" t="inlineStr">
        <is>
          <t>Next Follow-Up Date</t>
        </is>
      </c>
      <c r="H5" s="14" t="inlineStr">
        <is>
          <t>Attempt Notes</t>
        </is>
      </c>
      <c r="I5" s="14" t="inlineStr">
        <is>
          <t>Data Quality Check</t>
        </is>
      </c>
    </row>
    <row r="6">
      <c r="A6" s="15" t="inlineStr">
        <is>
          <t>ATT-260001</t>
        </is>
      </c>
      <c r="B6" s="15" t="inlineStr">
        <is>
          <t>NS-26001</t>
        </is>
      </c>
      <c r="C6" s="32" t="n">
        <v>46266</v>
      </c>
      <c r="D6" s="15" t="inlineStr">
        <is>
          <t>Email</t>
        </is>
      </c>
      <c r="E6" s="15" t="inlineStr">
        <is>
          <t>Jordan Lee</t>
        </is>
      </c>
      <c r="F6" s="15" t="inlineStr">
        <is>
          <t>Reached - Rescheduled</t>
        </is>
      </c>
      <c r="G6" s="32" t="n"/>
      <c r="H6" s="16" t="inlineStr">
        <is>
          <t>Confirmed a new workshop date.</t>
        </is>
      </c>
      <c r="I6" s="20">
        <f>IF(A6="","",IF(OR(B6="",C6="",D6="",E6="",F6=""),"Missing required fields",IF(COUNTIF($A$6:$A$405,A6)&gt;1,"Duplicate Attempt ID",IF(COUNTIF('No-Show Cases'!$A$6:$A$205,B6)=0,"No-Show ID not found",IFERROR(IF(C6&lt;INDEX('No-Show Cases'!$E$6:$E$205,MATCH(B6,'No-Show Cases'!$A$6:$A$205,0)),"Attempt before missed session",IF(AND(G6&lt;&gt;"",G6&lt;C6),"Next follow-up before attempt date","")),"No-Show ID not found"))))</f>
        <v/>
      </c>
    </row>
    <row r="7">
      <c r="A7" s="15" t="inlineStr">
        <is>
          <t>ATT-260002</t>
        </is>
      </c>
      <c r="B7" s="15" t="inlineStr">
        <is>
          <t>NS-26003</t>
        </is>
      </c>
      <c r="C7" s="32" t="n">
        <v>46269</v>
      </c>
      <c r="D7" s="15" t="inlineStr">
        <is>
          <t>Phone</t>
        </is>
      </c>
      <c r="E7" s="15" t="inlineStr">
        <is>
          <t>Avery Brooks</t>
        </is>
      </c>
      <c r="F7" s="15" t="inlineStr">
        <is>
          <t>Left Message</t>
        </is>
      </c>
      <c r="G7" s="32" t="n">
        <v>46273</v>
      </c>
      <c r="H7" s="16" t="inlineStr">
        <is>
          <t>Brief callback request left.</t>
        </is>
      </c>
      <c r="I7" s="20">
        <f>IF(A7="","",IF(OR(B7="",C7="",D7="",E7="",F7=""),"Missing required fields",IF(COUNTIF($A$6:$A$405,A7)&gt;1,"Duplicate Attempt ID",IF(COUNTIF('No-Show Cases'!$A$6:$A$205,B7)=0,"No-Show ID not found",IFERROR(IF(C7&lt;INDEX('No-Show Cases'!$E$6:$E$205,MATCH(B7,'No-Show Cases'!$A$6:$A$205,0)),"Attempt before missed session",IF(AND(G7&lt;&gt;"",G7&lt;C7),"Next follow-up before attempt date","")),"No-Show ID not found"))))</f>
        <v/>
      </c>
    </row>
    <row r="8">
      <c r="A8" s="15" t="inlineStr">
        <is>
          <t>ATT-260003</t>
        </is>
      </c>
      <c r="B8" s="15" t="inlineStr">
        <is>
          <t>NS-26005</t>
        </is>
      </c>
      <c r="C8" s="32" t="n">
        <v>46259</v>
      </c>
      <c r="D8" s="15" t="inlineStr">
        <is>
          <t>Text Message</t>
        </is>
      </c>
      <c r="E8" s="15" t="inlineStr">
        <is>
          <t>Morgan Price</t>
        </is>
      </c>
      <c r="F8" s="15" t="inlineStr">
        <is>
          <t>No Response</t>
        </is>
      </c>
      <c r="G8" s="32" t="n">
        <v>46262</v>
      </c>
      <c r="H8" s="16" t="inlineStr">
        <is>
          <t>No response to first message.</t>
        </is>
      </c>
      <c r="I8" s="20">
        <f>IF(A8="","",IF(OR(B8="",C8="",D8="",E8="",F8=""),"Missing required fields",IF(COUNTIF($A$6:$A$405,A8)&gt;1,"Duplicate Attempt ID",IF(COUNTIF('No-Show Cases'!$A$6:$A$205,B8)=0,"No-Show ID not found",IFERROR(IF(C8&lt;INDEX('No-Show Cases'!$E$6:$E$205,MATCH(B8,'No-Show Cases'!$A$6:$A$205,0)),"Attempt before missed session",IF(AND(G8&lt;&gt;"",G8&lt;C8),"Next follow-up before attempt date","")),"No-Show ID not found"))))</f>
        <v/>
      </c>
    </row>
    <row r="9">
      <c r="A9" s="15" t="inlineStr">
        <is>
          <t>ATT-260004</t>
        </is>
      </c>
      <c r="B9" s="15" t="inlineStr">
        <is>
          <t>NS-26005</t>
        </is>
      </c>
      <c r="C9" s="32" t="n">
        <v>46262</v>
      </c>
      <c r="D9" s="15" t="inlineStr">
        <is>
          <t>Email</t>
        </is>
      </c>
      <c r="E9" s="15" t="inlineStr">
        <is>
          <t>Morgan Price</t>
        </is>
      </c>
      <c r="F9" s="15" t="inlineStr">
        <is>
          <t>No Response</t>
        </is>
      </c>
      <c r="G9" s="32" t="n"/>
      <c r="H9" s="16" t="inlineStr">
        <is>
          <t>Second attempt completed.</t>
        </is>
      </c>
      <c r="I9" s="20">
        <f>IF(A9="","",IF(OR(B9="",C9="",D9="",E9="",F9=""),"Missing required fields",IF(COUNTIF($A$6:$A$405,A9)&gt;1,"Duplicate Attempt ID",IF(COUNTIF('No-Show Cases'!$A$6:$A$205,B9)=0,"No-Show ID not found",IFERROR(IF(C9&lt;INDEX('No-Show Cases'!$E$6:$E$205,MATCH(B9,'No-Show Cases'!$A$6:$A$205,0)),"Attempt before missed session",IF(AND(G9&lt;&gt;"",G9&lt;C9),"Next follow-up before attempt date","")),"No-Show ID not found"))))</f>
        <v/>
      </c>
    </row>
    <row r="10">
      <c r="A10" s="15" t="inlineStr">
        <is>
          <t>ATT-260005</t>
        </is>
      </c>
      <c r="B10" s="15" t="inlineStr">
        <is>
          <t>NS-26006</t>
        </is>
      </c>
      <c r="C10" s="32" t="n">
        <v>46267</v>
      </c>
      <c r="D10" s="15" t="inlineStr">
        <is>
          <t>Phone</t>
        </is>
      </c>
      <c r="E10" s="15" t="inlineStr">
        <is>
          <t>Jordan Lee</t>
        </is>
      </c>
      <c r="F10" s="15" t="inlineStr">
        <is>
          <t>Left Message</t>
        </is>
      </c>
      <c r="G10" s="32" t="n">
        <v>46269</v>
      </c>
      <c r="H10" s="16" t="inlineStr">
        <is>
          <t>Message left with callback request.</t>
        </is>
      </c>
      <c r="I10" s="20">
        <f>IF(A10="","",IF(OR(B10="",C10="",D10="",E10="",F10=""),"Missing required fields",IF(COUNTIF($A$6:$A$405,A10)&gt;1,"Duplicate Attempt ID",IF(COUNTIF('No-Show Cases'!$A$6:$A$205,B10)=0,"No-Show ID not found",IFERROR(IF(C10&lt;INDEX('No-Show Cases'!$E$6:$E$205,MATCH(B10,'No-Show Cases'!$A$6:$A$205,0)),"Attempt before missed session",IF(AND(G10&lt;&gt;"",G10&lt;C10),"Next follow-up before attempt date","")),"No-Show ID not found"))))</f>
        <v/>
      </c>
    </row>
    <row r="11">
      <c r="A11" s="15" t="inlineStr">
        <is>
          <t>ATT-260006</t>
        </is>
      </c>
      <c r="B11" s="15" t="inlineStr">
        <is>
          <t>NS-26006</t>
        </is>
      </c>
      <c r="C11" s="32" t="n">
        <v>46269</v>
      </c>
      <c r="D11" s="15" t="inlineStr">
        <is>
          <t>Email</t>
        </is>
      </c>
      <c r="E11" s="15" t="inlineStr">
        <is>
          <t>Jordan Lee</t>
        </is>
      </c>
      <c r="F11" s="15" t="inlineStr">
        <is>
          <t>No Response</t>
        </is>
      </c>
      <c r="G11" s="32" t="n"/>
      <c r="H11" s="16" t="inlineStr">
        <is>
          <t>Final outreach completed.</t>
        </is>
      </c>
      <c r="I11" s="20">
        <f>IF(A11="","",IF(OR(B11="",C11="",D11="",E11="",F11=""),"Missing required fields",IF(COUNTIF($A$6:$A$405,A11)&gt;1,"Duplicate Attempt ID",IF(COUNTIF('No-Show Cases'!$A$6:$A$205,B11)=0,"No-Show ID not found",IFERROR(IF(C11&lt;INDEX('No-Show Cases'!$E$6:$E$205,MATCH(B11,'No-Show Cases'!$A$6:$A$205,0)),"Attempt before missed session",IF(AND(G11&lt;&gt;"",G11&lt;C11),"Next follow-up before attempt date","")),"No-Show ID not found"))))</f>
        <v/>
      </c>
    </row>
    <row r="12">
      <c r="A12" s="15" t="inlineStr">
        <is>
          <t>ATT-260007</t>
        </is>
      </c>
      <c r="B12" s="15" t="inlineStr">
        <is>
          <t>NS-26010</t>
        </is>
      </c>
      <c r="C12" s="32" t="n">
        <v>46255</v>
      </c>
      <c r="D12" s="15" t="inlineStr">
        <is>
          <t>Phone</t>
        </is>
      </c>
      <c r="E12" s="15" t="inlineStr">
        <is>
          <t>Morgan Price</t>
        </is>
      </c>
      <c r="F12" s="15" t="inlineStr">
        <is>
          <t>Reached - Rescheduled</t>
        </is>
      </c>
      <c r="G12" s="32" t="n"/>
      <c r="H12" s="16" t="inlineStr">
        <is>
          <t>New coaching appointment selected.</t>
        </is>
      </c>
      <c r="I12" s="20">
        <f>IF(A12="","",IF(OR(B12="",C12="",D12="",E12="",F12=""),"Missing required fields",IF(COUNTIF($A$6:$A$405,A12)&gt;1,"Duplicate Attempt ID",IF(COUNTIF('No-Show Cases'!$A$6:$A$205,B12)=0,"No-Show ID not found",IFERROR(IF(C12&lt;INDEX('No-Show Cases'!$E$6:$E$205,MATCH(B12,'No-Show Cases'!$A$6:$A$205,0)),"Attempt before missed session",IF(AND(G12&lt;&gt;"",G12&lt;C12),"Next follow-up before attempt date","")),"No-Show ID not found"))))</f>
        <v/>
      </c>
    </row>
    <row r="13">
      <c r="A13" s="15" t="inlineStr">
        <is>
          <t>ATT-260008</t>
        </is>
      </c>
      <c r="B13" s="15" t="inlineStr">
        <is>
          <t>NS-26001</t>
        </is>
      </c>
      <c r="C13" s="32" t="n">
        <v>46266</v>
      </c>
      <c r="D13" s="15" t="inlineStr">
        <is>
          <t>Portal Message</t>
        </is>
      </c>
      <c r="E13" s="15" t="inlineStr">
        <is>
          <t>Jordan Lee</t>
        </is>
      </c>
      <c r="F13" s="15" t="inlineStr">
        <is>
          <t>Confirmation Sent</t>
        </is>
      </c>
      <c r="G13" s="32" t="n"/>
      <c r="H13" s="16" t="inlineStr">
        <is>
          <t>Rescheduled session details sent.</t>
        </is>
      </c>
      <c r="I13" s="20">
        <f>IF(A13="","",IF(OR(B13="",C13="",D13="",E13="",F13=""),"Missing required fields",IF(COUNTIF($A$6:$A$405,A13)&gt;1,"Duplicate Attempt ID",IF(COUNTIF('No-Show Cases'!$A$6:$A$205,B13)=0,"No-Show ID not found",IFERROR(IF(C13&lt;INDEX('No-Show Cases'!$E$6:$E$205,MATCH(B13,'No-Show Cases'!$A$6:$A$205,0)),"Attempt before missed session",IF(AND(G13&lt;&gt;"",G13&lt;C13),"Next follow-up before attempt date","")),"No-Show ID not found"))))</f>
        <v/>
      </c>
    </row>
    <row r="14">
      <c r="A14" s="15" t="inlineStr">
        <is>
          <t>ATT-260009</t>
        </is>
      </c>
      <c r="B14" s="15" t="inlineStr">
        <is>
          <t>NS-26003</t>
        </is>
      </c>
      <c r="C14" s="32" t="n">
        <v>46269</v>
      </c>
      <c r="D14" s="15" t="inlineStr">
        <is>
          <t>Email</t>
        </is>
      </c>
      <c r="E14" s="15" t="inlineStr">
        <is>
          <t>Avery Brooks</t>
        </is>
      </c>
      <c r="F14" s="15" t="inlineStr">
        <is>
          <t>Follow-Up Sent</t>
        </is>
      </c>
      <c r="G14" s="32" t="n">
        <v>46273</v>
      </c>
      <c r="H14" s="16" t="inlineStr">
        <is>
          <t>Follow-up message sent after phone attempt.</t>
        </is>
      </c>
      <c r="I14" s="20">
        <f>IF(A14="","",IF(OR(B14="",C14="",D14="",E14="",F14=""),"Missing required fields",IF(COUNTIF($A$6:$A$405,A14)&gt;1,"Duplicate Attempt ID",IF(COUNTIF('No-Show Cases'!$A$6:$A$205,B14)=0,"No-Show ID not found",IFERROR(IF(C14&lt;INDEX('No-Show Cases'!$E$6:$E$205,MATCH(B14,'No-Show Cases'!$A$6:$A$205,0)),"Attempt before missed session",IF(AND(G14&lt;&gt;"",G14&lt;C14),"Next follow-up before attempt date","")),"No-Show ID not found"))))</f>
        <v/>
      </c>
    </row>
    <row r="15">
      <c r="A15" s="15" t="inlineStr">
        <is>
          <t>ATT-260010</t>
        </is>
      </c>
      <c r="B15" s="15" t="inlineStr">
        <is>
          <t>NS-26006</t>
        </is>
      </c>
      <c r="C15" s="32" t="n">
        <v>46268</v>
      </c>
      <c r="D15" s="15" t="inlineStr">
        <is>
          <t>Text Message</t>
        </is>
      </c>
      <c r="E15" s="15" t="inlineStr">
        <is>
          <t>Jordan Lee</t>
        </is>
      </c>
      <c r="F15" s="15" t="inlineStr">
        <is>
          <t>No Response</t>
        </is>
      </c>
      <c r="G15" s="32" t="n">
        <v>46269</v>
      </c>
      <c r="H15" s="16" t="inlineStr">
        <is>
          <t>No response received.</t>
        </is>
      </c>
      <c r="I15" s="20">
        <f>IF(A15="","",IF(OR(B15="",C15="",D15="",E15="",F15=""),"Missing required fields",IF(COUNTIF($A$6:$A$405,A15)&gt;1,"Duplicate Attempt ID",IF(COUNTIF('No-Show Cases'!$A$6:$A$205,B15)=0,"No-Show ID not found",IFERROR(IF(C15&lt;INDEX('No-Show Cases'!$E$6:$E$205,MATCH(B15,'No-Show Cases'!$A$6:$A$205,0)),"Attempt before missed session",IF(AND(G15&lt;&gt;"",G15&lt;C15),"Next follow-up before attempt date","")),"No-Show ID not found"))))</f>
        <v/>
      </c>
    </row>
    <row r="16">
      <c r="A16" s="15" t="inlineStr">
        <is>
          <t>ATT-260011</t>
        </is>
      </c>
      <c r="B16" s="15" t="inlineStr">
        <is>
          <t>NS-26008</t>
        </is>
      </c>
      <c r="C16" s="32" t="n">
        <v>46272</v>
      </c>
      <c r="D16" s="15" t="inlineStr">
        <is>
          <t>Portal Message</t>
        </is>
      </c>
      <c r="E16" s="15" t="inlineStr">
        <is>
          <t>Avery Brooks</t>
        </is>
      </c>
      <c r="F16" s="15" t="inlineStr">
        <is>
          <t>Administrative Review</t>
        </is>
      </c>
      <c r="G16" s="32" t="n"/>
      <c r="H16" s="16" t="inlineStr">
        <is>
          <t>Attendance record corrected.</t>
        </is>
      </c>
      <c r="I16" s="20">
        <f>IF(A16="","",IF(OR(B16="",C16="",D16="",E16="",F16=""),"Missing required fields",IF(COUNTIF($A$6:$A$405,A16)&gt;1,"Duplicate Attempt ID",IF(COUNTIF('No-Show Cases'!$A$6:$A$205,B16)=0,"No-Show ID not found",IFERROR(IF(C16&lt;INDEX('No-Show Cases'!$E$6:$E$205,MATCH(B16,'No-Show Cases'!$A$6:$A$205,0)),"Attempt before missed session",IF(AND(G16&lt;&gt;"",G16&lt;C16),"Next follow-up before attempt date","")),"No-Show ID not found"))))</f>
        <v/>
      </c>
    </row>
    <row r="17">
      <c r="A17" s="15" t="inlineStr">
        <is>
          <t>ATT-260012</t>
        </is>
      </c>
      <c r="B17" s="15" t="inlineStr">
        <is>
          <t>NS-26010</t>
        </is>
      </c>
      <c r="C17" s="32" t="n">
        <v>46255</v>
      </c>
      <c r="D17" s="15" t="inlineStr">
        <is>
          <t>Email</t>
        </is>
      </c>
      <c r="E17" s="15" t="inlineStr">
        <is>
          <t>Morgan Price</t>
        </is>
      </c>
      <c r="F17" s="15" t="inlineStr">
        <is>
          <t>Confirmation Sent</t>
        </is>
      </c>
      <c r="G17" s="32" t="n"/>
      <c r="H17" s="16" t="inlineStr">
        <is>
          <t>Appointment confirmation sent.</t>
        </is>
      </c>
      <c r="I17" s="20">
        <f>IF(A17="","",IF(OR(B17="",C17="",D17="",E17="",F17=""),"Missing required fields",IF(COUNTIF($A$6:$A$405,A17)&gt;1,"Duplicate Attempt ID",IF(COUNTIF('No-Show Cases'!$A$6:$A$205,B17)=0,"No-Show ID not found",IFERROR(IF(C17&lt;INDEX('No-Show Cases'!$E$6:$E$205,MATCH(B17,'No-Show Cases'!$A$6:$A$205,0)),"Attempt before missed session",IF(AND(G17&lt;&gt;"",G17&lt;C17),"Next follow-up before attempt date","")),"No-Show ID not found"))))</f>
        <v/>
      </c>
    </row>
    <row r="18">
      <c r="A18" s="15" t="inlineStr">
        <is>
          <t>ATT-260013</t>
        </is>
      </c>
      <c r="B18" s="15" t="inlineStr">
        <is>
          <t>NS-26005</t>
        </is>
      </c>
      <c r="C18" s="32" t="n">
        <v>46260</v>
      </c>
      <c r="D18" s="15" t="inlineStr">
        <is>
          <t>Phone</t>
        </is>
      </c>
      <c r="E18" s="15" t="inlineStr">
        <is>
          <t>Morgan Price</t>
        </is>
      </c>
      <c r="F18" s="15" t="inlineStr">
        <is>
          <t>Left Message</t>
        </is>
      </c>
      <c r="G18" s="32" t="n">
        <v>46262</v>
      </c>
      <c r="H18" s="16" t="inlineStr">
        <is>
          <t>Voicemail left.</t>
        </is>
      </c>
      <c r="I18" s="20">
        <f>IF(A18="","",IF(OR(B18="",C18="",D18="",E18="",F18=""),"Missing required fields",IF(COUNTIF($A$6:$A$405,A18)&gt;1,"Duplicate Attempt ID",IF(COUNTIF('No-Show Cases'!$A$6:$A$205,B18)=0,"No-Show ID not found",IFERROR(IF(C18&lt;INDEX('No-Show Cases'!$E$6:$E$205,MATCH(B18,'No-Show Cases'!$A$6:$A$205,0)),"Attempt before missed session",IF(AND(G18&lt;&gt;"",G18&lt;C18),"Next follow-up before attempt date","")),"No-Show ID not found"))))</f>
        <v/>
      </c>
    </row>
    <row r="19">
      <c r="A19" s="15" t="inlineStr">
        <is>
          <t>ATT-260014</t>
        </is>
      </c>
      <c r="B19" s="15" t="inlineStr">
        <is>
          <t>NS-26003</t>
        </is>
      </c>
      <c r="C19" s="32" t="n">
        <v>46270</v>
      </c>
      <c r="D19" s="15" t="inlineStr">
        <is>
          <t>Portal Message</t>
        </is>
      </c>
      <c r="E19" s="15" t="inlineStr">
        <is>
          <t>Avery Brooks</t>
        </is>
      </c>
      <c r="F19" s="15" t="inlineStr">
        <is>
          <t>No Response</t>
        </is>
      </c>
      <c r="G19" s="32" t="n">
        <v>46273</v>
      </c>
      <c r="H19" s="16" t="inlineStr">
        <is>
          <t>Portal message remains unread.</t>
        </is>
      </c>
      <c r="I19" s="20">
        <f>IF(A19="","",IF(OR(B19="",C19="",D19="",E19="",F19=""),"Missing required fields",IF(COUNTIF($A$6:$A$405,A19)&gt;1,"Duplicate Attempt ID",IF(COUNTIF('No-Show Cases'!$A$6:$A$205,B19)=0,"No-Show ID not found",IFERROR(IF(C19&lt;INDEX('No-Show Cases'!$E$6:$E$205,MATCH(B19,'No-Show Cases'!$A$6:$A$205,0)),"Attempt before missed session",IF(AND(G19&lt;&gt;"",G19&lt;C19),"Next follow-up before attempt date","")),"No-Show ID not found"))))</f>
        <v/>
      </c>
    </row>
    <row r="20">
      <c r="A20" s="15" t="n"/>
      <c r="B20" s="15" t="n"/>
      <c r="C20" s="32" t="n"/>
      <c r="D20" s="15" t="n"/>
      <c r="E20" s="15" t="n"/>
      <c r="F20" s="15" t="n"/>
      <c r="G20" s="32" t="n"/>
      <c r="H20" s="16" t="n"/>
      <c r="I20" s="20">
        <f>IF(A20="","",IF(OR(B20="",C20="",D20="",E20="",F20=""),"Missing required fields",IF(COUNTIF($A$6:$A$405,A20)&gt;1,"Duplicate Attempt ID",IF(COUNTIF('No-Show Cases'!$A$6:$A$205,B20)=0,"No-Show ID not found",IFERROR(IF(C20&lt;INDEX('No-Show Cases'!$E$6:$E$205,MATCH(B20,'No-Show Cases'!$A$6:$A$205,0)),"Attempt before missed session",IF(AND(G20&lt;&gt;"",G20&lt;C20),"Next follow-up before attempt date","")),"No-Show ID not found"))))</f>
        <v/>
      </c>
    </row>
    <row r="21">
      <c r="A21" s="15" t="n"/>
      <c r="B21" s="15" t="n"/>
      <c r="C21" s="32" t="n"/>
      <c r="D21" s="15" t="n"/>
      <c r="E21" s="15" t="n"/>
      <c r="F21" s="15" t="n"/>
      <c r="G21" s="32" t="n"/>
      <c r="H21" s="16" t="n"/>
      <c r="I21" s="20">
        <f>IF(A21="","",IF(OR(B21="",C21="",D21="",E21="",F21=""),"Missing required fields",IF(COUNTIF($A$6:$A$405,A21)&gt;1,"Duplicate Attempt ID",IF(COUNTIF('No-Show Cases'!$A$6:$A$205,B21)=0,"No-Show ID not found",IFERROR(IF(C21&lt;INDEX('No-Show Cases'!$E$6:$E$205,MATCH(B21,'No-Show Cases'!$A$6:$A$205,0)),"Attempt before missed session",IF(AND(G21&lt;&gt;"",G21&lt;C21),"Next follow-up before attempt date","")),"No-Show ID not found"))))</f>
        <v/>
      </c>
    </row>
    <row r="22">
      <c r="A22" s="15" t="n"/>
      <c r="B22" s="15" t="n"/>
      <c r="C22" s="32" t="n"/>
      <c r="D22" s="15" t="n"/>
      <c r="E22" s="15" t="n"/>
      <c r="F22" s="15" t="n"/>
      <c r="G22" s="32" t="n"/>
      <c r="H22" s="16" t="n"/>
      <c r="I22" s="20">
        <f>IF(A22="","",IF(OR(B22="",C22="",D22="",E22="",F22=""),"Missing required fields",IF(COUNTIF($A$6:$A$405,A22)&gt;1,"Duplicate Attempt ID",IF(COUNTIF('No-Show Cases'!$A$6:$A$205,B22)=0,"No-Show ID not found",IFERROR(IF(C22&lt;INDEX('No-Show Cases'!$E$6:$E$205,MATCH(B22,'No-Show Cases'!$A$6:$A$205,0)),"Attempt before missed session",IF(AND(G22&lt;&gt;"",G22&lt;C22),"Next follow-up before attempt date","")),"No-Show ID not found"))))</f>
        <v/>
      </c>
    </row>
    <row r="23">
      <c r="A23" s="15" t="n"/>
      <c r="B23" s="15" t="n"/>
      <c r="C23" s="32" t="n"/>
      <c r="D23" s="15" t="n"/>
      <c r="E23" s="15" t="n"/>
      <c r="F23" s="15" t="n"/>
      <c r="G23" s="32" t="n"/>
      <c r="H23" s="16" t="n"/>
      <c r="I23" s="20">
        <f>IF(A23="","",IF(OR(B23="",C23="",D23="",E23="",F23=""),"Missing required fields",IF(COUNTIF($A$6:$A$405,A23)&gt;1,"Duplicate Attempt ID",IF(COUNTIF('No-Show Cases'!$A$6:$A$205,B23)=0,"No-Show ID not found",IFERROR(IF(C23&lt;INDEX('No-Show Cases'!$E$6:$E$205,MATCH(B23,'No-Show Cases'!$A$6:$A$205,0)),"Attempt before missed session",IF(AND(G23&lt;&gt;"",G23&lt;C23),"Next follow-up before attempt date","")),"No-Show ID not found"))))</f>
        <v/>
      </c>
    </row>
    <row r="24">
      <c r="A24" s="15" t="n"/>
      <c r="B24" s="15" t="n"/>
      <c r="C24" s="32" t="n"/>
      <c r="D24" s="15" t="n"/>
      <c r="E24" s="15" t="n"/>
      <c r="F24" s="15" t="n"/>
      <c r="G24" s="32" t="n"/>
      <c r="H24" s="16" t="n"/>
      <c r="I24" s="20">
        <f>IF(A24="","",IF(OR(B24="",C24="",D24="",E24="",F24=""),"Missing required fields",IF(COUNTIF($A$6:$A$405,A24)&gt;1,"Duplicate Attempt ID",IF(COUNTIF('No-Show Cases'!$A$6:$A$205,B24)=0,"No-Show ID not found",IFERROR(IF(C24&lt;INDEX('No-Show Cases'!$E$6:$E$205,MATCH(B24,'No-Show Cases'!$A$6:$A$205,0)),"Attempt before missed session",IF(AND(G24&lt;&gt;"",G24&lt;C24),"Next follow-up before attempt date","")),"No-Show ID not found"))))</f>
        <v/>
      </c>
    </row>
    <row r="25">
      <c r="A25" s="15" t="n"/>
      <c r="B25" s="15" t="n"/>
      <c r="C25" s="32" t="n"/>
      <c r="D25" s="15" t="n"/>
      <c r="E25" s="15" t="n"/>
      <c r="F25" s="15" t="n"/>
      <c r="G25" s="32" t="n"/>
      <c r="H25" s="16" t="n"/>
      <c r="I25" s="20">
        <f>IF(A25="","",IF(OR(B25="",C25="",D25="",E25="",F25=""),"Missing required fields",IF(COUNTIF($A$6:$A$405,A25)&gt;1,"Duplicate Attempt ID",IF(COUNTIF('No-Show Cases'!$A$6:$A$205,B25)=0,"No-Show ID not found",IFERROR(IF(C25&lt;INDEX('No-Show Cases'!$E$6:$E$205,MATCH(B25,'No-Show Cases'!$A$6:$A$205,0)),"Attempt before missed session",IF(AND(G25&lt;&gt;"",G25&lt;C25),"Next follow-up before attempt date","")),"No-Show ID not found"))))</f>
        <v/>
      </c>
    </row>
    <row r="26">
      <c r="A26" s="15" t="n"/>
      <c r="B26" s="15" t="n"/>
      <c r="C26" s="32" t="n"/>
      <c r="D26" s="15" t="n"/>
      <c r="E26" s="15" t="n"/>
      <c r="F26" s="15" t="n"/>
      <c r="G26" s="32" t="n"/>
      <c r="H26" s="16" t="n"/>
      <c r="I26" s="20">
        <f>IF(A26="","",IF(OR(B26="",C26="",D26="",E26="",F26=""),"Missing required fields",IF(COUNTIF($A$6:$A$405,A26)&gt;1,"Duplicate Attempt ID",IF(COUNTIF('No-Show Cases'!$A$6:$A$205,B26)=0,"No-Show ID not found",IFERROR(IF(C26&lt;INDEX('No-Show Cases'!$E$6:$E$205,MATCH(B26,'No-Show Cases'!$A$6:$A$205,0)),"Attempt before missed session",IF(AND(G26&lt;&gt;"",G26&lt;C26),"Next follow-up before attempt date","")),"No-Show ID not found"))))</f>
        <v/>
      </c>
    </row>
    <row r="27">
      <c r="A27" s="15" t="n"/>
      <c r="B27" s="15" t="n"/>
      <c r="C27" s="32" t="n"/>
      <c r="D27" s="15" t="n"/>
      <c r="E27" s="15" t="n"/>
      <c r="F27" s="15" t="n"/>
      <c r="G27" s="32" t="n"/>
      <c r="H27" s="16" t="n"/>
      <c r="I27" s="20">
        <f>IF(A27="","",IF(OR(B27="",C27="",D27="",E27="",F27=""),"Missing required fields",IF(COUNTIF($A$6:$A$405,A27)&gt;1,"Duplicate Attempt ID",IF(COUNTIF('No-Show Cases'!$A$6:$A$205,B27)=0,"No-Show ID not found",IFERROR(IF(C27&lt;INDEX('No-Show Cases'!$E$6:$E$205,MATCH(B27,'No-Show Cases'!$A$6:$A$205,0)),"Attempt before missed session",IF(AND(G27&lt;&gt;"",G27&lt;C27),"Next follow-up before attempt date","")),"No-Show ID not found"))))</f>
        <v/>
      </c>
    </row>
    <row r="28">
      <c r="A28" s="15" t="n"/>
      <c r="B28" s="15" t="n"/>
      <c r="C28" s="32" t="n"/>
      <c r="D28" s="15" t="n"/>
      <c r="E28" s="15" t="n"/>
      <c r="F28" s="15" t="n"/>
      <c r="G28" s="32" t="n"/>
      <c r="H28" s="16" t="n"/>
      <c r="I28" s="20">
        <f>IF(A28="","",IF(OR(B28="",C28="",D28="",E28="",F28=""),"Missing required fields",IF(COUNTIF($A$6:$A$405,A28)&gt;1,"Duplicate Attempt ID",IF(COUNTIF('No-Show Cases'!$A$6:$A$205,B28)=0,"No-Show ID not found",IFERROR(IF(C28&lt;INDEX('No-Show Cases'!$E$6:$E$205,MATCH(B28,'No-Show Cases'!$A$6:$A$205,0)),"Attempt before missed session",IF(AND(G28&lt;&gt;"",G28&lt;C28),"Next follow-up before attempt date","")),"No-Show ID not found"))))</f>
        <v/>
      </c>
    </row>
    <row r="29">
      <c r="A29" s="15" t="n"/>
      <c r="B29" s="15" t="n"/>
      <c r="C29" s="32" t="n"/>
      <c r="D29" s="15" t="n"/>
      <c r="E29" s="15" t="n"/>
      <c r="F29" s="15" t="n"/>
      <c r="G29" s="32" t="n"/>
      <c r="H29" s="16" t="n"/>
      <c r="I29" s="20">
        <f>IF(A29="","",IF(OR(B29="",C29="",D29="",E29="",F29=""),"Missing required fields",IF(COUNTIF($A$6:$A$405,A29)&gt;1,"Duplicate Attempt ID",IF(COUNTIF('No-Show Cases'!$A$6:$A$205,B29)=0,"No-Show ID not found",IFERROR(IF(C29&lt;INDEX('No-Show Cases'!$E$6:$E$205,MATCH(B29,'No-Show Cases'!$A$6:$A$205,0)),"Attempt before missed session",IF(AND(G29&lt;&gt;"",G29&lt;C29),"Next follow-up before attempt date","")),"No-Show ID not found"))))</f>
        <v/>
      </c>
    </row>
    <row r="30">
      <c r="A30" s="15" t="n"/>
      <c r="B30" s="15" t="n"/>
      <c r="C30" s="32" t="n"/>
      <c r="D30" s="15" t="n"/>
      <c r="E30" s="15" t="n"/>
      <c r="F30" s="15" t="n"/>
      <c r="G30" s="32" t="n"/>
      <c r="H30" s="16" t="n"/>
      <c r="I30" s="20">
        <f>IF(A30="","",IF(OR(B30="",C30="",D30="",E30="",F30=""),"Missing required fields",IF(COUNTIF($A$6:$A$405,A30)&gt;1,"Duplicate Attempt ID",IF(COUNTIF('No-Show Cases'!$A$6:$A$205,B30)=0,"No-Show ID not found",IFERROR(IF(C30&lt;INDEX('No-Show Cases'!$E$6:$E$205,MATCH(B30,'No-Show Cases'!$A$6:$A$205,0)),"Attempt before missed session",IF(AND(G30&lt;&gt;"",G30&lt;C30),"Next follow-up before attempt date","")),"No-Show ID not found"))))</f>
        <v/>
      </c>
    </row>
    <row r="31">
      <c r="A31" s="15" t="n"/>
      <c r="B31" s="15" t="n"/>
      <c r="C31" s="32" t="n"/>
      <c r="D31" s="15" t="n"/>
      <c r="E31" s="15" t="n"/>
      <c r="F31" s="15" t="n"/>
      <c r="G31" s="32" t="n"/>
      <c r="H31" s="16" t="n"/>
      <c r="I31" s="20">
        <f>IF(A31="","",IF(OR(B31="",C31="",D31="",E31="",F31=""),"Missing required fields",IF(COUNTIF($A$6:$A$405,A31)&gt;1,"Duplicate Attempt ID",IF(COUNTIF('No-Show Cases'!$A$6:$A$205,B31)=0,"No-Show ID not found",IFERROR(IF(C31&lt;INDEX('No-Show Cases'!$E$6:$E$205,MATCH(B31,'No-Show Cases'!$A$6:$A$205,0)),"Attempt before missed session",IF(AND(G31&lt;&gt;"",G31&lt;C31),"Next follow-up before attempt date","")),"No-Show ID not found"))))</f>
        <v/>
      </c>
    </row>
    <row r="32">
      <c r="A32" s="15" t="n"/>
      <c r="B32" s="15" t="n"/>
      <c r="C32" s="32" t="n"/>
      <c r="D32" s="15" t="n"/>
      <c r="E32" s="15" t="n"/>
      <c r="F32" s="15" t="n"/>
      <c r="G32" s="32" t="n"/>
      <c r="H32" s="16" t="n"/>
      <c r="I32" s="20">
        <f>IF(A32="","",IF(OR(B32="",C32="",D32="",E32="",F32=""),"Missing required fields",IF(COUNTIF($A$6:$A$405,A32)&gt;1,"Duplicate Attempt ID",IF(COUNTIF('No-Show Cases'!$A$6:$A$205,B32)=0,"No-Show ID not found",IFERROR(IF(C32&lt;INDEX('No-Show Cases'!$E$6:$E$205,MATCH(B32,'No-Show Cases'!$A$6:$A$205,0)),"Attempt before missed session",IF(AND(G32&lt;&gt;"",G32&lt;C32),"Next follow-up before attempt date","")),"No-Show ID not found"))))</f>
        <v/>
      </c>
    </row>
    <row r="33">
      <c r="A33" s="15" t="n"/>
      <c r="B33" s="15" t="n"/>
      <c r="C33" s="32" t="n"/>
      <c r="D33" s="15" t="n"/>
      <c r="E33" s="15" t="n"/>
      <c r="F33" s="15" t="n"/>
      <c r="G33" s="32" t="n"/>
      <c r="H33" s="16" t="n"/>
      <c r="I33" s="20">
        <f>IF(A33="","",IF(OR(B33="",C33="",D33="",E33="",F33=""),"Missing required fields",IF(COUNTIF($A$6:$A$405,A33)&gt;1,"Duplicate Attempt ID",IF(COUNTIF('No-Show Cases'!$A$6:$A$205,B33)=0,"No-Show ID not found",IFERROR(IF(C33&lt;INDEX('No-Show Cases'!$E$6:$E$205,MATCH(B33,'No-Show Cases'!$A$6:$A$205,0)),"Attempt before missed session",IF(AND(G33&lt;&gt;"",G33&lt;C33),"Next follow-up before attempt date","")),"No-Show ID not found"))))</f>
        <v/>
      </c>
    </row>
    <row r="34">
      <c r="A34" s="15" t="n"/>
      <c r="B34" s="15" t="n"/>
      <c r="C34" s="32" t="n"/>
      <c r="D34" s="15" t="n"/>
      <c r="E34" s="15" t="n"/>
      <c r="F34" s="15" t="n"/>
      <c r="G34" s="32" t="n"/>
      <c r="H34" s="16" t="n"/>
      <c r="I34" s="20">
        <f>IF(A34="","",IF(OR(B34="",C34="",D34="",E34="",F34=""),"Missing required fields",IF(COUNTIF($A$6:$A$405,A34)&gt;1,"Duplicate Attempt ID",IF(COUNTIF('No-Show Cases'!$A$6:$A$205,B34)=0,"No-Show ID not found",IFERROR(IF(C34&lt;INDEX('No-Show Cases'!$E$6:$E$205,MATCH(B34,'No-Show Cases'!$A$6:$A$205,0)),"Attempt before missed session",IF(AND(G34&lt;&gt;"",G34&lt;C34),"Next follow-up before attempt date","")),"No-Show ID not found"))))</f>
        <v/>
      </c>
    </row>
    <row r="35">
      <c r="A35" s="15" t="n"/>
      <c r="B35" s="15" t="n"/>
      <c r="C35" s="32" t="n"/>
      <c r="D35" s="15" t="n"/>
      <c r="E35" s="15" t="n"/>
      <c r="F35" s="15" t="n"/>
      <c r="G35" s="32" t="n"/>
      <c r="H35" s="16" t="n"/>
      <c r="I35" s="20">
        <f>IF(A35="","",IF(OR(B35="",C35="",D35="",E35="",F35=""),"Missing required fields",IF(COUNTIF($A$6:$A$405,A35)&gt;1,"Duplicate Attempt ID",IF(COUNTIF('No-Show Cases'!$A$6:$A$205,B35)=0,"No-Show ID not found",IFERROR(IF(C35&lt;INDEX('No-Show Cases'!$E$6:$E$205,MATCH(B35,'No-Show Cases'!$A$6:$A$205,0)),"Attempt before missed session",IF(AND(G35&lt;&gt;"",G35&lt;C35),"Next follow-up before attempt date","")),"No-Show ID not found"))))</f>
        <v/>
      </c>
    </row>
    <row r="36">
      <c r="A36" s="15" t="n"/>
      <c r="B36" s="15" t="n"/>
      <c r="C36" s="32" t="n"/>
      <c r="D36" s="15" t="n"/>
      <c r="E36" s="15" t="n"/>
      <c r="F36" s="15" t="n"/>
      <c r="G36" s="32" t="n"/>
      <c r="H36" s="16" t="n"/>
      <c r="I36" s="20">
        <f>IF(A36="","",IF(OR(B36="",C36="",D36="",E36="",F36=""),"Missing required fields",IF(COUNTIF($A$6:$A$405,A36)&gt;1,"Duplicate Attempt ID",IF(COUNTIF('No-Show Cases'!$A$6:$A$205,B36)=0,"No-Show ID not found",IFERROR(IF(C36&lt;INDEX('No-Show Cases'!$E$6:$E$205,MATCH(B36,'No-Show Cases'!$A$6:$A$205,0)),"Attempt before missed session",IF(AND(G36&lt;&gt;"",G36&lt;C36),"Next follow-up before attempt date","")),"No-Show ID not found"))))</f>
        <v/>
      </c>
    </row>
    <row r="37">
      <c r="A37" s="15" t="n"/>
      <c r="B37" s="15" t="n"/>
      <c r="C37" s="32" t="n"/>
      <c r="D37" s="15" t="n"/>
      <c r="E37" s="15" t="n"/>
      <c r="F37" s="15" t="n"/>
      <c r="G37" s="32" t="n"/>
      <c r="H37" s="16" t="n"/>
      <c r="I37" s="20">
        <f>IF(A37="","",IF(OR(B37="",C37="",D37="",E37="",F37=""),"Missing required fields",IF(COUNTIF($A$6:$A$405,A37)&gt;1,"Duplicate Attempt ID",IF(COUNTIF('No-Show Cases'!$A$6:$A$205,B37)=0,"No-Show ID not found",IFERROR(IF(C37&lt;INDEX('No-Show Cases'!$E$6:$E$205,MATCH(B37,'No-Show Cases'!$A$6:$A$205,0)),"Attempt before missed session",IF(AND(G37&lt;&gt;"",G37&lt;C37),"Next follow-up before attempt date","")),"No-Show ID not found"))))</f>
        <v/>
      </c>
    </row>
    <row r="38">
      <c r="A38" s="15" t="n"/>
      <c r="B38" s="15" t="n"/>
      <c r="C38" s="32" t="n"/>
      <c r="D38" s="15" t="n"/>
      <c r="E38" s="15" t="n"/>
      <c r="F38" s="15" t="n"/>
      <c r="G38" s="32" t="n"/>
      <c r="H38" s="16" t="n"/>
      <c r="I38" s="20">
        <f>IF(A38="","",IF(OR(B38="",C38="",D38="",E38="",F38=""),"Missing required fields",IF(COUNTIF($A$6:$A$405,A38)&gt;1,"Duplicate Attempt ID",IF(COUNTIF('No-Show Cases'!$A$6:$A$205,B38)=0,"No-Show ID not found",IFERROR(IF(C38&lt;INDEX('No-Show Cases'!$E$6:$E$205,MATCH(B38,'No-Show Cases'!$A$6:$A$205,0)),"Attempt before missed session",IF(AND(G38&lt;&gt;"",G38&lt;C38),"Next follow-up before attempt date","")),"No-Show ID not found"))))</f>
        <v/>
      </c>
    </row>
    <row r="39">
      <c r="A39" s="15" t="n"/>
      <c r="B39" s="15" t="n"/>
      <c r="C39" s="32" t="n"/>
      <c r="D39" s="15" t="n"/>
      <c r="E39" s="15" t="n"/>
      <c r="F39" s="15" t="n"/>
      <c r="G39" s="32" t="n"/>
      <c r="H39" s="16" t="n"/>
      <c r="I39" s="20">
        <f>IF(A39="","",IF(OR(B39="",C39="",D39="",E39="",F39=""),"Missing required fields",IF(COUNTIF($A$6:$A$405,A39)&gt;1,"Duplicate Attempt ID",IF(COUNTIF('No-Show Cases'!$A$6:$A$205,B39)=0,"No-Show ID not found",IFERROR(IF(C39&lt;INDEX('No-Show Cases'!$E$6:$E$205,MATCH(B39,'No-Show Cases'!$A$6:$A$205,0)),"Attempt before missed session",IF(AND(G39&lt;&gt;"",G39&lt;C39),"Next follow-up before attempt date","")),"No-Show ID not found"))))</f>
        <v/>
      </c>
    </row>
    <row r="40">
      <c r="A40" s="15" t="n"/>
      <c r="B40" s="15" t="n"/>
      <c r="C40" s="32" t="n"/>
      <c r="D40" s="15" t="n"/>
      <c r="E40" s="15" t="n"/>
      <c r="F40" s="15" t="n"/>
      <c r="G40" s="32" t="n"/>
      <c r="H40" s="16" t="n"/>
      <c r="I40" s="20">
        <f>IF(A40="","",IF(OR(B40="",C40="",D40="",E40="",F40=""),"Missing required fields",IF(COUNTIF($A$6:$A$405,A40)&gt;1,"Duplicate Attempt ID",IF(COUNTIF('No-Show Cases'!$A$6:$A$205,B40)=0,"No-Show ID not found",IFERROR(IF(C40&lt;INDEX('No-Show Cases'!$E$6:$E$205,MATCH(B40,'No-Show Cases'!$A$6:$A$205,0)),"Attempt before missed session",IF(AND(G40&lt;&gt;"",G40&lt;C40),"Next follow-up before attempt date","")),"No-Show ID not found"))))</f>
        <v/>
      </c>
    </row>
    <row r="41">
      <c r="A41" s="15" t="n"/>
      <c r="B41" s="15" t="n"/>
      <c r="C41" s="32" t="n"/>
      <c r="D41" s="15" t="n"/>
      <c r="E41" s="15" t="n"/>
      <c r="F41" s="15" t="n"/>
      <c r="G41" s="32" t="n"/>
      <c r="H41" s="16" t="n"/>
      <c r="I41" s="20">
        <f>IF(A41="","",IF(OR(B41="",C41="",D41="",E41="",F41=""),"Missing required fields",IF(COUNTIF($A$6:$A$405,A41)&gt;1,"Duplicate Attempt ID",IF(COUNTIF('No-Show Cases'!$A$6:$A$205,B41)=0,"No-Show ID not found",IFERROR(IF(C41&lt;INDEX('No-Show Cases'!$E$6:$E$205,MATCH(B41,'No-Show Cases'!$A$6:$A$205,0)),"Attempt before missed session",IF(AND(G41&lt;&gt;"",G41&lt;C41),"Next follow-up before attempt date","")),"No-Show ID not found"))))</f>
        <v/>
      </c>
    </row>
    <row r="42">
      <c r="A42" s="15" t="n"/>
      <c r="B42" s="15" t="n"/>
      <c r="C42" s="32" t="n"/>
      <c r="D42" s="15" t="n"/>
      <c r="E42" s="15" t="n"/>
      <c r="F42" s="15" t="n"/>
      <c r="G42" s="32" t="n"/>
      <c r="H42" s="16" t="n"/>
      <c r="I42" s="20">
        <f>IF(A42="","",IF(OR(B42="",C42="",D42="",E42="",F42=""),"Missing required fields",IF(COUNTIF($A$6:$A$405,A42)&gt;1,"Duplicate Attempt ID",IF(COUNTIF('No-Show Cases'!$A$6:$A$205,B42)=0,"No-Show ID not found",IFERROR(IF(C42&lt;INDEX('No-Show Cases'!$E$6:$E$205,MATCH(B42,'No-Show Cases'!$A$6:$A$205,0)),"Attempt before missed session",IF(AND(G42&lt;&gt;"",G42&lt;C42),"Next follow-up before attempt date","")),"No-Show ID not found"))))</f>
        <v/>
      </c>
    </row>
    <row r="43">
      <c r="A43" s="15" t="n"/>
      <c r="B43" s="15" t="n"/>
      <c r="C43" s="32" t="n"/>
      <c r="D43" s="15" t="n"/>
      <c r="E43" s="15" t="n"/>
      <c r="F43" s="15" t="n"/>
      <c r="G43" s="32" t="n"/>
      <c r="H43" s="16" t="n"/>
      <c r="I43" s="20">
        <f>IF(A43="","",IF(OR(B43="",C43="",D43="",E43="",F43=""),"Missing required fields",IF(COUNTIF($A$6:$A$405,A43)&gt;1,"Duplicate Attempt ID",IF(COUNTIF('No-Show Cases'!$A$6:$A$205,B43)=0,"No-Show ID not found",IFERROR(IF(C43&lt;INDEX('No-Show Cases'!$E$6:$E$205,MATCH(B43,'No-Show Cases'!$A$6:$A$205,0)),"Attempt before missed session",IF(AND(G43&lt;&gt;"",G43&lt;C43),"Next follow-up before attempt date","")),"No-Show ID not found"))))</f>
        <v/>
      </c>
    </row>
    <row r="44">
      <c r="A44" s="15" t="n"/>
      <c r="B44" s="15" t="n"/>
      <c r="C44" s="32" t="n"/>
      <c r="D44" s="15" t="n"/>
      <c r="E44" s="15" t="n"/>
      <c r="F44" s="15" t="n"/>
      <c r="G44" s="32" t="n"/>
      <c r="H44" s="16" t="n"/>
      <c r="I44" s="20">
        <f>IF(A44="","",IF(OR(B44="",C44="",D44="",E44="",F44=""),"Missing required fields",IF(COUNTIF($A$6:$A$405,A44)&gt;1,"Duplicate Attempt ID",IF(COUNTIF('No-Show Cases'!$A$6:$A$205,B44)=0,"No-Show ID not found",IFERROR(IF(C44&lt;INDEX('No-Show Cases'!$E$6:$E$205,MATCH(B44,'No-Show Cases'!$A$6:$A$205,0)),"Attempt before missed session",IF(AND(G44&lt;&gt;"",G44&lt;C44),"Next follow-up before attempt date","")),"No-Show ID not found"))))</f>
        <v/>
      </c>
    </row>
    <row r="45">
      <c r="A45" s="15" t="n"/>
      <c r="B45" s="15" t="n"/>
      <c r="C45" s="32" t="n"/>
      <c r="D45" s="15" t="n"/>
      <c r="E45" s="15" t="n"/>
      <c r="F45" s="15" t="n"/>
      <c r="G45" s="32" t="n"/>
      <c r="H45" s="16" t="n"/>
      <c r="I45" s="20">
        <f>IF(A45="","",IF(OR(B45="",C45="",D45="",E45="",F45=""),"Missing required fields",IF(COUNTIF($A$6:$A$405,A45)&gt;1,"Duplicate Attempt ID",IF(COUNTIF('No-Show Cases'!$A$6:$A$205,B45)=0,"No-Show ID not found",IFERROR(IF(C45&lt;INDEX('No-Show Cases'!$E$6:$E$205,MATCH(B45,'No-Show Cases'!$A$6:$A$205,0)),"Attempt before missed session",IF(AND(G45&lt;&gt;"",G45&lt;C45),"Next follow-up before attempt date","")),"No-Show ID not found"))))</f>
        <v/>
      </c>
    </row>
    <row r="46">
      <c r="A46" s="15" t="n"/>
      <c r="B46" s="15" t="n"/>
      <c r="C46" s="32" t="n"/>
      <c r="D46" s="15" t="n"/>
      <c r="E46" s="15" t="n"/>
      <c r="F46" s="15" t="n"/>
      <c r="G46" s="32" t="n"/>
      <c r="H46" s="16" t="n"/>
      <c r="I46" s="20">
        <f>IF(A46="","",IF(OR(B46="",C46="",D46="",E46="",F46=""),"Missing required fields",IF(COUNTIF($A$6:$A$405,A46)&gt;1,"Duplicate Attempt ID",IF(COUNTIF('No-Show Cases'!$A$6:$A$205,B46)=0,"No-Show ID not found",IFERROR(IF(C46&lt;INDEX('No-Show Cases'!$E$6:$E$205,MATCH(B46,'No-Show Cases'!$A$6:$A$205,0)),"Attempt before missed session",IF(AND(G46&lt;&gt;"",G46&lt;C46),"Next follow-up before attempt date","")),"No-Show ID not found"))))</f>
        <v/>
      </c>
    </row>
    <row r="47">
      <c r="A47" s="15" t="n"/>
      <c r="B47" s="15" t="n"/>
      <c r="C47" s="32" t="n"/>
      <c r="D47" s="15" t="n"/>
      <c r="E47" s="15" t="n"/>
      <c r="F47" s="15" t="n"/>
      <c r="G47" s="32" t="n"/>
      <c r="H47" s="16" t="n"/>
      <c r="I47" s="20">
        <f>IF(A47="","",IF(OR(B47="",C47="",D47="",E47="",F47=""),"Missing required fields",IF(COUNTIF($A$6:$A$405,A47)&gt;1,"Duplicate Attempt ID",IF(COUNTIF('No-Show Cases'!$A$6:$A$205,B47)=0,"No-Show ID not found",IFERROR(IF(C47&lt;INDEX('No-Show Cases'!$E$6:$E$205,MATCH(B47,'No-Show Cases'!$A$6:$A$205,0)),"Attempt before missed session",IF(AND(G47&lt;&gt;"",G47&lt;C47),"Next follow-up before attempt date","")),"No-Show ID not found"))))</f>
        <v/>
      </c>
    </row>
    <row r="48">
      <c r="A48" s="15" t="n"/>
      <c r="B48" s="15" t="n"/>
      <c r="C48" s="32" t="n"/>
      <c r="D48" s="15" t="n"/>
      <c r="E48" s="15" t="n"/>
      <c r="F48" s="15" t="n"/>
      <c r="G48" s="32" t="n"/>
      <c r="H48" s="16" t="n"/>
      <c r="I48" s="20">
        <f>IF(A48="","",IF(OR(B48="",C48="",D48="",E48="",F48=""),"Missing required fields",IF(COUNTIF($A$6:$A$405,A48)&gt;1,"Duplicate Attempt ID",IF(COUNTIF('No-Show Cases'!$A$6:$A$205,B48)=0,"No-Show ID not found",IFERROR(IF(C48&lt;INDEX('No-Show Cases'!$E$6:$E$205,MATCH(B48,'No-Show Cases'!$A$6:$A$205,0)),"Attempt before missed session",IF(AND(G48&lt;&gt;"",G48&lt;C48),"Next follow-up before attempt date","")),"No-Show ID not found"))))</f>
        <v/>
      </c>
    </row>
    <row r="49">
      <c r="A49" s="15" t="n"/>
      <c r="B49" s="15" t="n"/>
      <c r="C49" s="32" t="n"/>
      <c r="D49" s="15" t="n"/>
      <c r="E49" s="15" t="n"/>
      <c r="F49" s="15" t="n"/>
      <c r="G49" s="32" t="n"/>
      <c r="H49" s="16" t="n"/>
      <c r="I49" s="20">
        <f>IF(A49="","",IF(OR(B49="",C49="",D49="",E49="",F49=""),"Missing required fields",IF(COUNTIF($A$6:$A$405,A49)&gt;1,"Duplicate Attempt ID",IF(COUNTIF('No-Show Cases'!$A$6:$A$205,B49)=0,"No-Show ID not found",IFERROR(IF(C49&lt;INDEX('No-Show Cases'!$E$6:$E$205,MATCH(B49,'No-Show Cases'!$A$6:$A$205,0)),"Attempt before missed session",IF(AND(G49&lt;&gt;"",G49&lt;C49),"Next follow-up before attempt date","")),"No-Show ID not found"))))</f>
        <v/>
      </c>
    </row>
    <row r="50">
      <c r="A50" s="15" t="n"/>
      <c r="B50" s="15" t="n"/>
      <c r="C50" s="32" t="n"/>
      <c r="D50" s="15" t="n"/>
      <c r="E50" s="15" t="n"/>
      <c r="F50" s="15" t="n"/>
      <c r="G50" s="32" t="n"/>
      <c r="H50" s="16" t="n"/>
      <c r="I50" s="20">
        <f>IF(A50="","",IF(OR(B50="",C50="",D50="",E50="",F50=""),"Missing required fields",IF(COUNTIF($A$6:$A$405,A50)&gt;1,"Duplicate Attempt ID",IF(COUNTIF('No-Show Cases'!$A$6:$A$205,B50)=0,"No-Show ID not found",IFERROR(IF(C50&lt;INDEX('No-Show Cases'!$E$6:$E$205,MATCH(B50,'No-Show Cases'!$A$6:$A$205,0)),"Attempt before missed session",IF(AND(G50&lt;&gt;"",G50&lt;C50),"Next follow-up before attempt date","")),"No-Show ID not found"))))</f>
        <v/>
      </c>
    </row>
    <row r="51">
      <c r="A51" s="15" t="n"/>
      <c r="B51" s="15" t="n"/>
      <c r="C51" s="32" t="n"/>
      <c r="D51" s="15" t="n"/>
      <c r="E51" s="15" t="n"/>
      <c r="F51" s="15" t="n"/>
      <c r="G51" s="32" t="n"/>
      <c r="H51" s="16" t="n"/>
      <c r="I51" s="20">
        <f>IF(A51="","",IF(OR(B51="",C51="",D51="",E51="",F51=""),"Missing required fields",IF(COUNTIF($A$6:$A$405,A51)&gt;1,"Duplicate Attempt ID",IF(COUNTIF('No-Show Cases'!$A$6:$A$205,B51)=0,"No-Show ID not found",IFERROR(IF(C51&lt;INDEX('No-Show Cases'!$E$6:$E$205,MATCH(B51,'No-Show Cases'!$A$6:$A$205,0)),"Attempt before missed session",IF(AND(G51&lt;&gt;"",G51&lt;C51),"Next follow-up before attempt date","")),"No-Show ID not found"))))</f>
        <v/>
      </c>
    </row>
    <row r="52">
      <c r="A52" s="15" t="n"/>
      <c r="B52" s="15" t="n"/>
      <c r="C52" s="32" t="n"/>
      <c r="D52" s="15" t="n"/>
      <c r="E52" s="15" t="n"/>
      <c r="F52" s="15" t="n"/>
      <c r="G52" s="32" t="n"/>
      <c r="H52" s="16" t="n"/>
      <c r="I52" s="20">
        <f>IF(A52="","",IF(OR(B52="",C52="",D52="",E52="",F52=""),"Missing required fields",IF(COUNTIF($A$6:$A$405,A52)&gt;1,"Duplicate Attempt ID",IF(COUNTIF('No-Show Cases'!$A$6:$A$205,B52)=0,"No-Show ID not found",IFERROR(IF(C52&lt;INDEX('No-Show Cases'!$E$6:$E$205,MATCH(B52,'No-Show Cases'!$A$6:$A$205,0)),"Attempt before missed session",IF(AND(G52&lt;&gt;"",G52&lt;C52),"Next follow-up before attempt date","")),"No-Show ID not found"))))</f>
        <v/>
      </c>
    </row>
    <row r="53">
      <c r="A53" s="15" t="n"/>
      <c r="B53" s="15" t="n"/>
      <c r="C53" s="32" t="n"/>
      <c r="D53" s="15" t="n"/>
      <c r="E53" s="15" t="n"/>
      <c r="F53" s="15" t="n"/>
      <c r="G53" s="32" t="n"/>
      <c r="H53" s="16" t="n"/>
      <c r="I53" s="20">
        <f>IF(A53="","",IF(OR(B53="",C53="",D53="",E53="",F53=""),"Missing required fields",IF(COUNTIF($A$6:$A$405,A53)&gt;1,"Duplicate Attempt ID",IF(COUNTIF('No-Show Cases'!$A$6:$A$205,B53)=0,"No-Show ID not found",IFERROR(IF(C53&lt;INDEX('No-Show Cases'!$E$6:$E$205,MATCH(B53,'No-Show Cases'!$A$6:$A$205,0)),"Attempt before missed session",IF(AND(G53&lt;&gt;"",G53&lt;C53),"Next follow-up before attempt date","")),"No-Show ID not found"))))</f>
        <v/>
      </c>
    </row>
    <row r="54">
      <c r="A54" s="15" t="n"/>
      <c r="B54" s="15" t="n"/>
      <c r="C54" s="32" t="n"/>
      <c r="D54" s="15" t="n"/>
      <c r="E54" s="15" t="n"/>
      <c r="F54" s="15" t="n"/>
      <c r="G54" s="32" t="n"/>
      <c r="H54" s="16" t="n"/>
      <c r="I54" s="20">
        <f>IF(A54="","",IF(OR(B54="",C54="",D54="",E54="",F54=""),"Missing required fields",IF(COUNTIF($A$6:$A$405,A54)&gt;1,"Duplicate Attempt ID",IF(COUNTIF('No-Show Cases'!$A$6:$A$205,B54)=0,"No-Show ID not found",IFERROR(IF(C54&lt;INDEX('No-Show Cases'!$E$6:$E$205,MATCH(B54,'No-Show Cases'!$A$6:$A$205,0)),"Attempt before missed session",IF(AND(G54&lt;&gt;"",G54&lt;C54),"Next follow-up before attempt date","")),"No-Show ID not found"))))</f>
        <v/>
      </c>
    </row>
    <row r="55">
      <c r="A55" s="15" t="n"/>
      <c r="B55" s="15" t="n"/>
      <c r="C55" s="32" t="n"/>
      <c r="D55" s="15" t="n"/>
      <c r="E55" s="15" t="n"/>
      <c r="F55" s="15" t="n"/>
      <c r="G55" s="32" t="n"/>
      <c r="H55" s="16" t="n"/>
      <c r="I55" s="20">
        <f>IF(A55="","",IF(OR(B55="",C55="",D55="",E55="",F55=""),"Missing required fields",IF(COUNTIF($A$6:$A$405,A55)&gt;1,"Duplicate Attempt ID",IF(COUNTIF('No-Show Cases'!$A$6:$A$205,B55)=0,"No-Show ID not found",IFERROR(IF(C55&lt;INDEX('No-Show Cases'!$E$6:$E$205,MATCH(B55,'No-Show Cases'!$A$6:$A$205,0)),"Attempt before missed session",IF(AND(G55&lt;&gt;"",G55&lt;C55),"Next follow-up before attempt date","")),"No-Show ID not found"))))</f>
        <v/>
      </c>
    </row>
    <row r="56">
      <c r="A56" s="15" t="n"/>
      <c r="B56" s="15" t="n"/>
      <c r="C56" s="32" t="n"/>
      <c r="D56" s="15" t="n"/>
      <c r="E56" s="15" t="n"/>
      <c r="F56" s="15" t="n"/>
      <c r="G56" s="32" t="n"/>
      <c r="H56" s="16" t="n"/>
      <c r="I56" s="20">
        <f>IF(A56="","",IF(OR(B56="",C56="",D56="",E56="",F56=""),"Missing required fields",IF(COUNTIF($A$6:$A$405,A56)&gt;1,"Duplicate Attempt ID",IF(COUNTIF('No-Show Cases'!$A$6:$A$205,B56)=0,"No-Show ID not found",IFERROR(IF(C56&lt;INDEX('No-Show Cases'!$E$6:$E$205,MATCH(B56,'No-Show Cases'!$A$6:$A$205,0)),"Attempt before missed session",IF(AND(G56&lt;&gt;"",G56&lt;C56),"Next follow-up before attempt date","")),"No-Show ID not found"))))</f>
        <v/>
      </c>
    </row>
    <row r="57">
      <c r="A57" s="15" t="n"/>
      <c r="B57" s="15" t="n"/>
      <c r="C57" s="32" t="n"/>
      <c r="D57" s="15" t="n"/>
      <c r="E57" s="15" t="n"/>
      <c r="F57" s="15" t="n"/>
      <c r="G57" s="32" t="n"/>
      <c r="H57" s="16" t="n"/>
      <c r="I57" s="20">
        <f>IF(A57="","",IF(OR(B57="",C57="",D57="",E57="",F57=""),"Missing required fields",IF(COUNTIF($A$6:$A$405,A57)&gt;1,"Duplicate Attempt ID",IF(COUNTIF('No-Show Cases'!$A$6:$A$205,B57)=0,"No-Show ID not found",IFERROR(IF(C57&lt;INDEX('No-Show Cases'!$E$6:$E$205,MATCH(B57,'No-Show Cases'!$A$6:$A$205,0)),"Attempt before missed session",IF(AND(G57&lt;&gt;"",G57&lt;C57),"Next follow-up before attempt date","")),"No-Show ID not found"))))</f>
        <v/>
      </c>
    </row>
    <row r="58">
      <c r="A58" s="15" t="n"/>
      <c r="B58" s="15" t="n"/>
      <c r="C58" s="32" t="n"/>
      <c r="D58" s="15" t="n"/>
      <c r="E58" s="15" t="n"/>
      <c r="F58" s="15" t="n"/>
      <c r="G58" s="32" t="n"/>
      <c r="H58" s="16" t="n"/>
      <c r="I58" s="20">
        <f>IF(A58="","",IF(OR(B58="",C58="",D58="",E58="",F58=""),"Missing required fields",IF(COUNTIF($A$6:$A$405,A58)&gt;1,"Duplicate Attempt ID",IF(COUNTIF('No-Show Cases'!$A$6:$A$205,B58)=0,"No-Show ID not found",IFERROR(IF(C58&lt;INDEX('No-Show Cases'!$E$6:$E$205,MATCH(B58,'No-Show Cases'!$A$6:$A$205,0)),"Attempt before missed session",IF(AND(G58&lt;&gt;"",G58&lt;C58),"Next follow-up before attempt date","")),"No-Show ID not found"))))</f>
        <v/>
      </c>
    </row>
    <row r="59">
      <c r="A59" s="15" t="n"/>
      <c r="B59" s="15" t="n"/>
      <c r="C59" s="32" t="n"/>
      <c r="D59" s="15" t="n"/>
      <c r="E59" s="15" t="n"/>
      <c r="F59" s="15" t="n"/>
      <c r="G59" s="32" t="n"/>
      <c r="H59" s="16" t="n"/>
      <c r="I59" s="20">
        <f>IF(A59="","",IF(OR(B59="",C59="",D59="",E59="",F59=""),"Missing required fields",IF(COUNTIF($A$6:$A$405,A59)&gt;1,"Duplicate Attempt ID",IF(COUNTIF('No-Show Cases'!$A$6:$A$205,B59)=0,"No-Show ID not found",IFERROR(IF(C59&lt;INDEX('No-Show Cases'!$E$6:$E$205,MATCH(B59,'No-Show Cases'!$A$6:$A$205,0)),"Attempt before missed session",IF(AND(G59&lt;&gt;"",G59&lt;C59),"Next follow-up before attempt date","")),"No-Show ID not found"))))</f>
        <v/>
      </c>
    </row>
    <row r="60">
      <c r="A60" s="15" t="n"/>
      <c r="B60" s="15" t="n"/>
      <c r="C60" s="32" t="n"/>
      <c r="D60" s="15" t="n"/>
      <c r="E60" s="15" t="n"/>
      <c r="F60" s="15" t="n"/>
      <c r="G60" s="32" t="n"/>
      <c r="H60" s="16" t="n"/>
      <c r="I60" s="20">
        <f>IF(A60="","",IF(OR(B60="",C60="",D60="",E60="",F60=""),"Missing required fields",IF(COUNTIF($A$6:$A$405,A60)&gt;1,"Duplicate Attempt ID",IF(COUNTIF('No-Show Cases'!$A$6:$A$205,B60)=0,"No-Show ID not found",IFERROR(IF(C60&lt;INDEX('No-Show Cases'!$E$6:$E$205,MATCH(B60,'No-Show Cases'!$A$6:$A$205,0)),"Attempt before missed session",IF(AND(G60&lt;&gt;"",G60&lt;C60),"Next follow-up before attempt date","")),"No-Show ID not found"))))</f>
        <v/>
      </c>
    </row>
    <row r="61">
      <c r="A61" s="15" t="n"/>
      <c r="B61" s="15" t="n"/>
      <c r="C61" s="32" t="n"/>
      <c r="D61" s="15" t="n"/>
      <c r="E61" s="15" t="n"/>
      <c r="F61" s="15" t="n"/>
      <c r="G61" s="32" t="n"/>
      <c r="H61" s="16" t="n"/>
      <c r="I61" s="20">
        <f>IF(A61="","",IF(OR(B61="",C61="",D61="",E61="",F61=""),"Missing required fields",IF(COUNTIF($A$6:$A$405,A61)&gt;1,"Duplicate Attempt ID",IF(COUNTIF('No-Show Cases'!$A$6:$A$205,B61)=0,"No-Show ID not found",IFERROR(IF(C61&lt;INDEX('No-Show Cases'!$E$6:$E$205,MATCH(B61,'No-Show Cases'!$A$6:$A$205,0)),"Attempt before missed session",IF(AND(G61&lt;&gt;"",G61&lt;C61),"Next follow-up before attempt date","")),"No-Show ID not found"))))</f>
        <v/>
      </c>
    </row>
    <row r="62">
      <c r="A62" s="15" t="n"/>
      <c r="B62" s="15" t="n"/>
      <c r="C62" s="32" t="n"/>
      <c r="D62" s="15" t="n"/>
      <c r="E62" s="15" t="n"/>
      <c r="F62" s="15" t="n"/>
      <c r="G62" s="32" t="n"/>
      <c r="H62" s="16" t="n"/>
      <c r="I62" s="20">
        <f>IF(A62="","",IF(OR(B62="",C62="",D62="",E62="",F62=""),"Missing required fields",IF(COUNTIF($A$6:$A$405,A62)&gt;1,"Duplicate Attempt ID",IF(COUNTIF('No-Show Cases'!$A$6:$A$205,B62)=0,"No-Show ID not found",IFERROR(IF(C62&lt;INDEX('No-Show Cases'!$E$6:$E$205,MATCH(B62,'No-Show Cases'!$A$6:$A$205,0)),"Attempt before missed session",IF(AND(G62&lt;&gt;"",G62&lt;C62),"Next follow-up before attempt date","")),"No-Show ID not found"))))</f>
        <v/>
      </c>
    </row>
    <row r="63">
      <c r="A63" s="15" t="n"/>
      <c r="B63" s="15" t="n"/>
      <c r="C63" s="32" t="n"/>
      <c r="D63" s="15" t="n"/>
      <c r="E63" s="15" t="n"/>
      <c r="F63" s="15" t="n"/>
      <c r="G63" s="32" t="n"/>
      <c r="H63" s="16" t="n"/>
      <c r="I63" s="20">
        <f>IF(A63="","",IF(OR(B63="",C63="",D63="",E63="",F63=""),"Missing required fields",IF(COUNTIF($A$6:$A$405,A63)&gt;1,"Duplicate Attempt ID",IF(COUNTIF('No-Show Cases'!$A$6:$A$205,B63)=0,"No-Show ID not found",IFERROR(IF(C63&lt;INDEX('No-Show Cases'!$E$6:$E$205,MATCH(B63,'No-Show Cases'!$A$6:$A$205,0)),"Attempt before missed session",IF(AND(G63&lt;&gt;"",G63&lt;C63),"Next follow-up before attempt date","")),"No-Show ID not found"))))</f>
        <v/>
      </c>
    </row>
    <row r="64">
      <c r="A64" s="15" t="n"/>
      <c r="B64" s="15" t="n"/>
      <c r="C64" s="32" t="n"/>
      <c r="D64" s="15" t="n"/>
      <c r="E64" s="15" t="n"/>
      <c r="F64" s="15" t="n"/>
      <c r="G64" s="32" t="n"/>
      <c r="H64" s="16" t="n"/>
      <c r="I64" s="20">
        <f>IF(A64="","",IF(OR(B64="",C64="",D64="",E64="",F64=""),"Missing required fields",IF(COUNTIF($A$6:$A$405,A64)&gt;1,"Duplicate Attempt ID",IF(COUNTIF('No-Show Cases'!$A$6:$A$205,B64)=0,"No-Show ID not found",IFERROR(IF(C64&lt;INDEX('No-Show Cases'!$E$6:$E$205,MATCH(B64,'No-Show Cases'!$A$6:$A$205,0)),"Attempt before missed session",IF(AND(G64&lt;&gt;"",G64&lt;C64),"Next follow-up before attempt date","")),"No-Show ID not found"))))</f>
        <v/>
      </c>
    </row>
    <row r="65">
      <c r="A65" s="15" t="n"/>
      <c r="B65" s="15" t="n"/>
      <c r="C65" s="32" t="n"/>
      <c r="D65" s="15" t="n"/>
      <c r="E65" s="15" t="n"/>
      <c r="F65" s="15" t="n"/>
      <c r="G65" s="32" t="n"/>
      <c r="H65" s="16" t="n"/>
      <c r="I65" s="20">
        <f>IF(A65="","",IF(OR(B65="",C65="",D65="",E65="",F65=""),"Missing required fields",IF(COUNTIF($A$6:$A$405,A65)&gt;1,"Duplicate Attempt ID",IF(COUNTIF('No-Show Cases'!$A$6:$A$205,B65)=0,"No-Show ID not found",IFERROR(IF(C65&lt;INDEX('No-Show Cases'!$E$6:$E$205,MATCH(B65,'No-Show Cases'!$A$6:$A$205,0)),"Attempt before missed session",IF(AND(G65&lt;&gt;"",G65&lt;C65),"Next follow-up before attempt date","")),"No-Show ID not found"))))</f>
        <v/>
      </c>
    </row>
    <row r="66">
      <c r="A66" s="15" t="n"/>
      <c r="B66" s="15" t="n"/>
      <c r="C66" s="32" t="n"/>
      <c r="D66" s="15" t="n"/>
      <c r="E66" s="15" t="n"/>
      <c r="F66" s="15" t="n"/>
      <c r="G66" s="32" t="n"/>
      <c r="H66" s="16" t="n"/>
      <c r="I66" s="20">
        <f>IF(A66="","",IF(OR(B66="",C66="",D66="",E66="",F66=""),"Missing required fields",IF(COUNTIF($A$6:$A$405,A66)&gt;1,"Duplicate Attempt ID",IF(COUNTIF('No-Show Cases'!$A$6:$A$205,B66)=0,"No-Show ID not found",IFERROR(IF(C66&lt;INDEX('No-Show Cases'!$E$6:$E$205,MATCH(B66,'No-Show Cases'!$A$6:$A$205,0)),"Attempt before missed session",IF(AND(G66&lt;&gt;"",G66&lt;C66),"Next follow-up before attempt date","")),"No-Show ID not found"))))</f>
        <v/>
      </c>
    </row>
    <row r="67">
      <c r="A67" s="15" t="n"/>
      <c r="B67" s="15" t="n"/>
      <c r="C67" s="32" t="n"/>
      <c r="D67" s="15" t="n"/>
      <c r="E67" s="15" t="n"/>
      <c r="F67" s="15" t="n"/>
      <c r="G67" s="32" t="n"/>
      <c r="H67" s="16" t="n"/>
      <c r="I67" s="20">
        <f>IF(A67="","",IF(OR(B67="",C67="",D67="",E67="",F67=""),"Missing required fields",IF(COUNTIF($A$6:$A$405,A67)&gt;1,"Duplicate Attempt ID",IF(COUNTIF('No-Show Cases'!$A$6:$A$205,B67)=0,"No-Show ID not found",IFERROR(IF(C67&lt;INDEX('No-Show Cases'!$E$6:$E$205,MATCH(B67,'No-Show Cases'!$A$6:$A$205,0)),"Attempt before missed session",IF(AND(G67&lt;&gt;"",G67&lt;C67),"Next follow-up before attempt date","")),"No-Show ID not found"))))</f>
        <v/>
      </c>
    </row>
    <row r="68">
      <c r="A68" s="15" t="n"/>
      <c r="B68" s="15" t="n"/>
      <c r="C68" s="32" t="n"/>
      <c r="D68" s="15" t="n"/>
      <c r="E68" s="15" t="n"/>
      <c r="F68" s="15" t="n"/>
      <c r="G68" s="32" t="n"/>
      <c r="H68" s="16" t="n"/>
      <c r="I68" s="20">
        <f>IF(A68="","",IF(OR(B68="",C68="",D68="",E68="",F68=""),"Missing required fields",IF(COUNTIF($A$6:$A$405,A68)&gt;1,"Duplicate Attempt ID",IF(COUNTIF('No-Show Cases'!$A$6:$A$205,B68)=0,"No-Show ID not found",IFERROR(IF(C68&lt;INDEX('No-Show Cases'!$E$6:$E$205,MATCH(B68,'No-Show Cases'!$A$6:$A$205,0)),"Attempt before missed session",IF(AND(G68&lt;&gt;"",G68&lt;C68),"Next follow-up before attempt date","")),"No-Show ID not found"))))</f>
        <v/>
      </c>
    </row>
    <row r="69">
      <c r="A69" s="15" t="n"/>
      <c r="B69" s="15" t="n"/>
      <c r="C69" s="32" t="n"/>
      <c r="D69" s="15" t="n"/>
      <c r="E69" s="15" t="n"/>
      <c r="F69" s="15" t="n"/>
      <c r="G69" s="32" t="n"/>
      <c r="H69" s="16" t="n"/>
      <c r="I69" s="20">
        <f>IF(A69="","",IF(OR(B69="",C69="",D69="",E69="",F69=""),"Missing required fields",IF(COUNTIF($A$6:$A$405,A69)&gt;1,"Duplicate Attempt ID",IF(COUNTIF('No-Show Cases'!$A$6:$A$205,B69)=0,"No-Show ID not found",IFERROR(IF(C69&lt;INDEX('No-Show Cases'!$E$6:$E$205,MATCH(B69,'No-Show Cases'!$A$6:$A$205,0)),"Attempt before missed session",IF(AND(G69&lt;&gt;"",G69&lt;C69),"Next follow-up before attempt date","")),"No-Show ID not found"))))</f>
        <v/>
      </c>
    </row>
    <row r="70">
      <c r="A70" s="15" t="n"/>
      <c r="B70" s="15" t="n"/>
      <c r="C70" s="32" t="n"/>
      <c r="D70" s="15" t="n"/>
      <c r="E70" s="15" t="n"/>
      <c r="F70" s="15" t="n"/>
      <c r="G70" s="32" t="n"/>
      <c r="H70" s="16" t="n"/>
      <c r="I70" s="20">
        <f>IF(A70="","",IF(OR(B70="",C70="",D70="",E70="",F70=""),"Missing required fields",IF(COUNTIF($A$6:$A$405,A70)&gt;1,"Duplicate Attempt ID",IF(COUNTIF('No-Show Cases'!$A$6:$A$205,B70)=0,"No-Show ID not found",IFERROR(IF(C70&lt;INDEX('No-Show Cases'!$E$6:$E$205,MATCH(B70,'No-Show Cases'!$A$6:$A$205,0)),"Attempt before missed session",IF(AND(G70&lt;&gt;"",G70&lt;C70),"Next follow-up before attempt date","")),"No-Show ID not found"))))</f>
        <v/>
      </c>
    </row>
    <row r="71">
      <c r="A71" s="15" t="n"/>
      <c r="B71" s="15" t="n"/>
      <c r="C71" s="32" t="n"/>
      <c r="D71" s="15" t="n"/>
      <c r="E71" s="15" t="n"/>
      <c r="F71" s="15" t="n"/>
      <c r="G71" s="32" t="n"/>
      <c r="H71" s="16" t="n"/>
      <c r="I71" s="20">
        <f>IF(A71="","",IF(OR(B71="",C71="",D71="",E71="",F71=""),"Missing required fields",IF(COUNTIF($A$6:$A$405,A71)&gt;1,"Duplicate Attempt ID",IF(COUNTIF('No-Show Cases'!$A$6:$A$205,B71)=0,"No-Show ID not found",IFERROR(IF(C71&lt;INDEX('No-Show Cases'!$E$6:$E$205,MATCH(B71,'No-Show Cases'!$A$6:$A$205,0)),"Attempt before missed session",IF(AND(G71&lt;&gt;"",G71&lt;C71),"Next follow-up before attempt date","")),"No-Show ID not found"))))</f>
        <v/>
      </c>
    </row>
    <row r="72">
      <c r="A72" s="15" t="n"/>
      <c r="B72" s="15" t="n"/>
      <c r="C72" s="32" t="n"/>
      <c r="D72" s="15" t="n"/>
      <c r="E72" s="15" t="n"/>
      <c r="F72" s="15" t="n"/>
      <c r="G72" s="32" t="n"/>
      <c r="H72" s="16" t="n"/>
      <c r="I72" s="20">
        <f>IF(A72="","",IF(OR(B72="",C72="",D72="",E72="",F72=""),"Missing required fields",IF(COUNTIF($A$6:$A$405,A72)&gt;1,"Duplicate Attempt ID",IF(COUNTIF('No-Show Cases'!$A$6:$A$205,B72)=0,"No-Show ID not found",IFERROR(IF(C72&lt;INDEX('No-Show Cases'!$E$6:$E$205,MATCH(B72,'No-Show Cases'!$A$6:$A$205,0)),"Attempt before missed session",IF(AND(G72&lt;&gt;"",G72&lt;C72),"Next follow-up before attempt date","")),"No-Show ID not found"))))</f>
        <v/>
      </c>
    </row>
    <row r="73">
      <c r="A73" s="15" t="n"/>
      <c r="B73" s="15" t="n"/>
      <c r="C73" s="32" t="n"/>
      <c r="D73" s="15" t="n"/>
      <c r="E73" s="15" t="n"/>
      <c r="F73" s="15" t="n"/>
      <c r="G73" s="32" t="n"/>
      <c r="H73" s="16" t="n"/>
      <c r="I73" s="20">
        <f>IF(A73="","",IF(OR(B73="",C73="",D73="",E73="",F73=""),"Missing required fields",IF(COUNTIF($A$6:$A$405,A73)&gt;1,"Duplicate Attempt ID",IF(COUNTIF('No-Show Cases'!$A$6:$A$205,B73)=0,"No-Show ID not found",IFERROR(IF(C73&lt;INDEX('No-Show Cases'!$E$6:$E$205,MATCH(B73,'No-Show Cases'!$A$6:$A$205,0)),"Attempt before missed session",IF(AND(G73&lt;&gt;"",G73&lt;C73),"Next follow-up before attempt date","")),"No-Show ID not found"))))</f>
        <v/>
      </c>
    </row>
    <row r="74">
      <c r="A74" s="15" t="n"/>
      <c r="B74" s="15" t="n"/>
      <c r="C74" s="32" t="n"/>
      <c r="D74" s="15" t="n"/>
      <c r="E74" s="15" t="n"/>
      <c r="F74" s="15" t="n"/>
      <c r="G74" s="32" t="n"/>
      <c r="H74" s="16" t="n"/>
      <c r="I74" s="20">
        <f>IF(A74="","",IF(OR(B74="",C74="",D74="",E74="",F74=""),"Missing required fields",IF(COUNTIF($A$6:$A$405,A74)&gt;1,"Duplicate Attempt ID",IF(COUNTIF('No-Show Cases'!$A$6:$A$205,B74)=0,"No-Show ID not found",IFERROR(IF(C74&lt;INDEX('No-Show Cases'!$E$6:$E$205,MATCH(B74,'No-Show Cases'!$A$6:$A$205,0)),"Attempt before missed session",IF(AND(G74&lt;&gt;"",G74&lt;C74),"Next follow-up before attempt date","")),"No-Show ID not found"))))</f>
        <v/>
      </c>
    </row>
    <row r="75">
      <c r="A75" s="15" t="n"/>
      <c r="B75" s="15" t="n"/>
      <c r="C75" s="32" t="n"/>
      <c r="D75" s="15" t="n"/>
      <c r="E75" s="15" t="n"/>
      <c r="F75" s="15" t="n"/>
      <c r="G75" s="32" t="n"/>
      <c r="H75" s="16" t="n"/>
      <c r="I75" s="20">
        <f>IF(A75="","",IF(OR(B75="",C75="",D75="",E75="",F75=""),"Missing required fields",IF(COUNTIF($A$6:$A$405,A75)&gt;1,"Duplicate Attempt ID",IF(COUNTIF('No-Show Cases'!$A$6:$A$205,B75)=0,"No-Show ID not found",IFERROR(IF(C75&lt;INDEX('No-Show Cases'!$E$6:$E$205,MATCH(B75,'No-Show Cases'!$A$6:$A$205,0)),"Attempt before missed session",IF(AND(G75&lt;&gt;"",G75&lt;C75),"Next follow-up before attempt date","")),"No-Show ID not found"))))</f>
        <v/>
      </c>
    </row>
    <row r="76">
      <c r="A76" s="15" t="n"/>
      <c r="B76" s="15" t="n"/>
      <c r="C76" s="32" t="n"/>
      <c r="D76" s="15" t="n"/>
      <c r="E76" s="15" t="n"/>
      <c r="F76" s="15" t="n"/>
      <c r="G76" s="32" t="n"/>
      <c r="H76" s="16" t="n"/>
      <c r="I76" s="20">
        <f>IF(A76="","",IF(OR(B76="",C76="",D76="",E76="",F76=""),"Missing required fields",IF(COUNTIF($A$6:$A$405,A76)&gt;1,"Duplicate Attempt ID",IF(COUNTIF('No-Show Cases'!$A$6:$A$205,B76)=0,"No-Show ID not found",IFERROR(IF(C76&lt;INDEX('No-Show Cases'!$E$6:$E$205,MATCH(B76,'No-Show Cases'!$A$6:$A$205,0)),"Attempt before missed session",IF(AND(G76&lt;&gt;"",G76&lt;C76),"Next follow-up before attempt date","")),"No-Show ID not found"))))</f>
        <v/>
      </c>
    </row>
    <row r="77">
      <c r="A77" s="15" t="n"/>
      <c r="B77" s="15" t="n"/>
      <c r="C77" s="32" t="n"/>
      <c r="D77" s="15" t="n"/>
      <c r="E77" s="15" t="n"/>
      <c r="F77" s="15" t="n"/>
      <c r="G77" s="32" t="n"/>
      <c r="H77" s="16" t="n"/>
      <c r="I77" s="20">
        <f>IF(A77="","",IF(OR(B77="",C77="",D77="",E77="",F77=""),"Missing required fields",IF(COUNTIF($A$6:$A$405,A77)&gt;1,"Duplicate Attempt ID",IF(COUNTIF('No-Show Cases'!$A$6:$A$205,B77)=0,"No-Show ID not found",IFERROR(IF(C77&lt;INDEX('No-Show Cases'!$E$6:$E$205,MATCH(B77,'No-Show Cases'!$A$6:$A$205,0)),"Attempt before missed session",IF(AND(G77&lt;&gt;"",G77&lt;C77),"Next follow-up before attempt date","")),"No-Show ID not found"))))</f>
        <v/>
      </c>
    </row>
    <row r="78">
      <c r="A78" s="15" t="n"/>
      <c r="B78" s="15" t="n"/>
      <c r="C78" s="32" t="n"/>
      <c r="D78" s="15" t="n"/>
      <c r="E78" s="15" t="n"/>
      <c r="F78" s="15" t="n"/>
      <c r="G78" s="32" t="n"/>
      <c r="H78" s="16" t="n"/>
      <c r="I78" s="20">
        <f>IF(A78="","",IF(OR(B78="",C78="",D78="",E78="",F78=""),"Missing required fields",IF(COUNTIF($A$6:$A$405,A78)&gt;1,"Duplicate Attempt ID",IF(COUNTIF('No-Show Cases'!$A$6:$A$205,B78)=0,"No-Show ID not found",IFERROR(IF(C78&lt;INDEX('No-Show Cases'!$E$6:$E$205,MATCH(B78,'No-Show Cases'!$A$6:$A$205,0)),"Attempt before missed session",IF(AND(G78&lt;&gt;"",G78&lt;C78),"Next follow-up before attempt date","")),"No-Show ID not found"))))</f>
        <v/>
      </c>
    </row>
    <row r="79">
      <c r="A79" s="15" t="n"/>
      <c r="B79" s="15" t="n"/>
      <c r="C79" s="32" t="n"/>
      <c r="D79" s="15" t="n"/>
      <c r="E79" s="15" t="n"/>
      <c r="F79" s="15" t="n"/>
      <c r="G79" s="32" t="n"/>
      <c r="H79" s="16" t="n"/>
      <c r="I79" s="20">
        <f>IF(A79="","",IF(OR(B79="",C79="",D79="",E79="",F79=""),"Missing required fields",IF(COUNTIF($A$6:$A$405,A79)&gt;1,"Duplicate Attempt ID",IF(COUNTIF('No-Show Cases'!$A$6:$A$205,B79)=0,"No-Show ID not found",IFERROR(IF(C79&lt;INDEX('No-Show Cases'!$E$6:$E$205,MATCH(B79,'No-Show Cases'!$A$6:$A$205,0)),"Attempt before missed session",IF(AND(G79&lt;&gt;"",G79&lt;C79),"Next follow-up before attempt date","")),"No-Show ID not found"))))</f>
        <v/>
      </c>
    </row>
    <row r="80">
      <c r="A80" s="15" t="n"/>
      <c r="B80" s="15" t="n"/>
      <c r="C80" s="32" t="n"/>
      <c r="D80" s="15" t="n"/>
      <c r="E80" s="15" t="n"/>
      <c r="F80" s="15" t="n"/>
      <c r="G80" s="32" t="n"/>
      <c r="H80" s="16" t="n"/>
      <c r="I80" s="20">
        <f>IF(A80="","",IF(OR(B80="",C80="",D80="",E80="",F80=""),"Missing required fields",IF(COUNTIF($A$6:$A$405,A80)&gt;1,"Duplicate Attempt ID",IF(COUNTIF('No-Show Cases'!$A$6:$A$205,B80)=0,"No-Show ID not found",IFERROR(IF(C80&lt;INDEX('No-Show Cases'!$E$6:$E$205,MATCH(B80,'No-Show Cases'!$A$6:$A$205,0)),"Attempt before missed session",IF(AND(G80&lt;&gt;"",G80&lt;C80),"Next follow-up before attempt date","")),"No-Show ID not found"))))</f>
        <v/>
      </c>
    </row>
    <row r="81">
      <c r="A81" s="15" t="n"/>
      <c r="B81" s="15" t="n"/>
      <c r="C81" s="32" t="n"/>
      <c r="D81" s="15" t="n"/>
      <c r="E81" s="15" t="n"/>
      <c r="F81" s="15" t="n"/>
      <c r="G81" s="32" t="n"/>
      <c r="H81" s="16" t="n"/>
      <c r="I81" s="20">
        <f>IF(A81="","",IF(OR(B81="",C81="",D81="",E81="",F81=""),"Missing required fields",IF(COUNTIF($A$6:$A$405,A81)&gt;1,"Duplicate Attempt ID",IF(COUNTIF('No-Show Cases'!$A$6:$A$205,B81)=0,"No-Show ID not found",IFERROR(IF(C81&lt;INDEX('No-Show Cases'!$E$6:$E$205,MATCH(B81,'No-Show Cases'!$A$6:$A$205,0)),"Attempt before missed session",IF(AND(G81&lt;&gt;"",G81&lt;C81),"Next follow-up before attempt date","")),"No-Show ID not found"))))</f>
        <v/>
      </c>
    </row>
    <row r="82">
      <c r="A82" s="15" t="n"/>
      <c r="B82" s="15" t="n"/>
      <c r="C82" s="32" t="n"/>
      <c r="D82" s="15" t="n"/>
      <c r="E82" s="15" t="n"/>
      <c r="F82" s="15" t="n"/>
      <c r="G82" s="32" t="n"/>
      <c r="H82" s="16" t="n"/>
      <c r="I82" s="20">
        <f>IF(A82="","",IF(OR(B82="",C82="",D82="",E82="",F82=""),"Missing required fields",IF(COUNTIF($A$6:$A$405,A82)&gt;1,"Duplicate Attempt ID",IF(COUNTIF('No-Show Cases'!$A$6:$A$205,B82)=0,"No-Show ID not found",IFERROR(IF(C82&lt;INDEX('No-Show Cases'!$E$6:$E$205,MATCH(B82,'No-Show Cases'!$A$6:$A$205,0)),"Attempt before missed session",IF(AND(G82&lt;&gt;"",G82&lt;C82),"Next follow-up before attempt date","")),"No-Show ID not found"))))</f>
        <v/>
      </c>
    </row>
    <row r="83">
      <c r="A83" s="15" t="n"/>
      <c r="B83" s="15" t="n"/>
      <c r="C83" s="32" t="n"/>
      <c r="D83" s="15" t="n"/>
      <c r="E83" s="15" t="n"/>
      <c r="F83" s="15" t="n"/>
      <c r="G83" s="32" t="n"/>
      <c r="H83" s="16" t="n"/>
      <c r="I83" s="20">
        <f>IF(A83="","",IF(OR(B83="",C83="",D83="",E83="",F83=""),"Missing required fields",IF(COUNTIF($A$6:$A$405,A83)&gt;1,"Duplicate Attempt ID",IF(COUNTIF('No-Show Cases'!$A$6:$A$205,B83)=0,"No-Show ID not found",IFERROR(IF(C83&lt;INDEX('No-Show Cases'!$E$6:$E$205,MATCH(B83,'No-Show Cases'!$A$6:$A$205,0)),"Attempt before missed session",IF(AND(G83&lt;&gt;"",G83&lt;C83),"Next follow-up before attempt date","")),"No-Show ID not found"))))</f>
        <v/>
      </c>
    </row>
    <row r="84">
      <c r="A84" s="15" t="n"/>
      <c r="B84" s="15" t="n"/>
      <c r="C84" s="32" t="n"/>
      <c r="D84" s="15" t="n"/>
      <c r="E84" s="15" t="n"/>
      <c r="F84" s="15" t="n"/>
      <c r="G84" s="32" t="n"/>
      <c r="H84" s="16" t="n"/>
      <c r="I84" s="20">
        <f>IF(A84="","",IF(OR(B84="",C84="",D84="",E84="",F84=""),"Missing required fields",IF(COUNTIF($A$6:$A$405,A84)&gt;1,"Duplicate Attempt ID",IF(COUNTIF('No-Show Cases'!$A$6:$A$205,B84)=0,"No-Show ID not found",IFERROR(IF(C84&lt;INDEX('No-Show Cases'!$E$6:$E$205,MATCH(B84,'No-Show Cases'!$A$6:$A$205,0)),"Attempt before missed session",IF(AND(G84&lt;&gt;"",G84&lt;C84),"Next follow-up before attempt date","")),"No-Show ID not found"))))</f>
        <v/>
      </c>
    </row>
    <row r="85">
      <c r="A85" s="15" t="n"/>
      <c r="B85" s="15" t="n"/>
      <c r="C85" s="32" t="n"/>
      <c r="D85" s="15" t="n"/>
      <c r="E85" s="15" t="n"/>
      <c r="F85" s="15" t="n"/>
      <c r="G85" s="32" t="n"/>
      <c r="H85" s="16" t="n"/>
      <c r="I85" s="20">
        <f>IF(A85="","",IF(OR(B85="",C85="",D85="",E85="",F85=""),"Missing required fields",IF(COUNTIF($A$6:$A$405,A85)&gt;1,"Duplicate Attempt ID",IF(COUNTIF('No-Show Cases'!$A$6:$A$205,B85)=0,"No-Show ID not found",IFERROR(IF(C85&lt;INDEX('No-Show Cases'!$E$6:$E$205,MATCH(B85,'No-Show Cases'!$A$6:$A$205,0)),"Attempt before missed session",IF(AND(G85&lt;&gt;"",G85&lt;C85),"Next follow-up before attempt date","")),"No-Show ID not found"))))</f>
        <v/>
      </c>
    </row>
    <row r="86">
      <c r="A86" s="15" t="n"/>
      <c r="B86" s="15" t="n"/>
      <c r="C86" s="32" t="n"/>
      <c r="D86" s="15" t="n"/>
      <c r="E86" s="15" t="n"/>
      <c r="F86" s="15" t="n"/>
      <c r="G86" s="32" t="n"/>
      <c r="H86" s="16" t="n"/>
      <c r="I86" s="20">
        <f>IF(A86="","",IF(OR(B86="",C86="",D86="",E86="",F86=""),"Missing required fields",IF(COUNTIF($A$6:$A$405,A86)&gt;1,"Duplicate Attempt ID",IF(COUNTIF('No-Show Cases'!$A$6:$A$205,B86)=0,"No-Show ID not found",IFERROR(IF(C86&lt;INDEX('No-Show Cases'!$E$6:$E$205,MATCH(B86,'No-Show Cases'!$A$6:$A$205,0)),"Attempt before missed session",IF(AND(G86&lt;&gt;"",G86&lt;C86),"Next follow-up before attempt date","")),"No-Show ID not found"))))</f>
        <v/>
      </c>
    </row>
    <row r="87">
      <c r="A87" s="15" t="n"/>
      <c r="B87" s="15" t="n"/>
      <c r="C87" s="32" t="n"/>
      <c r="D87" s="15" t="n"/>
      <c r="E87" s="15" t="n"/>
      <c r="F87" s="15" t="n"/>
      <c r="G87" s="32" t="n"/>
      <c r="H87" s="16" t="n"/>
      <c r="I87" s="20">
        <f>IF(A87="","",IF(OR(B87="",C87="",D87="",E87="",F87=""),"Missing required fields",IF(COUNTIF($A$6:$A$405,A87)&gt;1,"Duplicate Attempt ID",IF(COUNTIF('No-Show Cases'!$A$6:$A$205,B87)=0,"No-Show ID not found",IFERROR(IF(C87&lt;INDEX('No-Show Cases'!$E$6:$E$205,MATCH(B87,'No-Show Cases'!$A$6:$A$205,0)),"Attempt before missed session",IF(AND(G87&lt;&gt;"",G87&lt;C87),"Next follow-up before attempt date","")),"No-Show ID not found"))))</f>
        <v/>
      </c>
    </row>
    <row r="88">
      <c r="A88" s="15" t="n"/>
      <c r="B88" s="15" t="n"/>
      <c r="C88" s="32" t="n"/>
      <c r="D88" s="15" t="n"/>
      <c r="E88" s="15" t="n"/>
      <c r="F88" s="15" t="n"/>
      <c r="G88" s="32" t="n"/>
      <c r="H88" s="16" t="n"/>
      <c r="I88" s="20">
        <f>IF(A88="","",IF(OR(B88="",C88="",D88="",E88="",F88=""),"Missing required fields",IF(COUNTIF($A$6:$A$405,A88)&gt;1,"Duplicate Attempt ID",IF(COUNTIF('No-Show Cases'!$A$6:$A$205,B88)=0,"No-Show ID not found",IFERROR(IF(C88&lt;INDEX('No-Show Cases'!$E$6:$E$205,MATCH(B88,'No-Show Cases'!$A$6:$A$205,0)),"Attempt before missed session",IF(AND(G88&lt;&gt;"",G88&lt;C88),"Next follow-up before attempt date","")),"No-Show ID not found"))))</f>
        <v/>
      </c>
    </row>
    <row r="89">
      <c r="A89" s="15" t="n"/>
      <c r="B89" s="15" t="n"/>
      <c r="C89" s="32" t="n"/>
      <c r="D89" s="15" t="n"/>
      <c r="E89" s="15" t="n"/>
      <c r="F89" s="15" t="n"/>
      <c r="G89" s="32" t="n"/>
      <c r="H89" s="16" t="n"/>
      <c r="I89" s="20">
        <f>IF(A89="","",IF(OR(B89="",C89="",D89="",E89="",F89=""),"Missing required fields",IF(COUNTIF($A$6:$A$405,A89)&gt;1,"Duplicate Attempt ID",IF(COUNTIF('No-Show Cases'!$A$6:$A$205,B89)=0,"No-Show ID not found",IFERROR(IF(C89&lt;INDEX('No-Show Cases'!$E$6:$E$205,MATCH(B89,'No-Show Cases'!$A$6:$A$205,0)),"Attempt before missed session",IF(AND(G89&lt;&gt;"",G89&lt;C89),"Next follow-up before attempt date","")),"No-Show ID not found"))))</f>
        <v/>
      </c>
    </row>
    <row r="90">
      <c r="A90" s="15" t="n"/>
      <c r="B90" s="15" t="n"/>
      <c r="C90" s="32" t="n"/>
      <c r="D90" s="15" t="n"/>
      <c r="E90" s="15" t="n"/>
      <c r="F90" s="15" t="n"/>
      <c r="G90" s="32" t="n"/>
      <c r="H90" s="16" t="n"/>
      <c r="I90" s="20">
        <f>IF(A90="","",IF(OR(B90="",C90="",D90="",E90="",F90=""),"Missing required fields",IF(COUNTIF($A$6:$A$405,A90)&gt;1,"Duplicate Attempt ID",IF(COUNTIF('No-Show Cases'!$A$6:$A$205,B90)=0,"No-Show ID not found",IFERROR(IF(C90&lt;INDEX('No-Show Cases'!$E$6:$E$205,MATCH(B90,'No-Show Cases'!$A$6:$A$205,0)),"Attempt before missed session",IF(AND(G90&lt;&gt;"",G90&lt;C90),"Next follow-up before attempt date","")),"No-Show ID not found"))))</f>
        <v/>
      </c>
    </row>
    <row r="91">
      <c r="A91" s="15" t="n"/>
      <c r="B91" s="15" t="n"/>
      <c r="C91" s="32" t="n"/>
      <c r="D91" s="15" t="n"/>
      <c r="E91" s="15" t="n"/>
      <c r="F91" s="15" t="n"/>
      <c r="G91" s="32" t="n"/>
      <c r="H91" s="16" t="n"/>
      <c r="I91" s="20">
        <f>IF(A91="","",IF(OR(B91="",C91="",D91="",E91="",F91=""),"Missing required fields",IF(COUNTIF($A$6:$A$405,A91)&gt;1,"Duplicate Attempt ID",IF(COUNTIF('No-Show Cases'!$A$6:$A$205,B91)=0,"No-Show ID not found",IFERROR(IF(C91&lt;INDEX('No-Show Cases'!$E$6:$E$205,MATCH(B91,'No-Show Cases'!$A$6:$A$205,0)),"Attempt before missed session",IF(AND(G91&lt;&gt;"",G91&lt;C91),"Next follow-up before attempt date","")),"No-Show ID not found"))))</f>
        <v/>
      </c>
    </row>
    <row r="92">
      <c r="A92" s="15" t="n"/>
      <c r="B92" s="15" t="n"/>
      <c r="C92" s="32" t="n"/>
      <c r="D92" s="15" t="n"/>
      <c r="E92" s="15" t="n"/>
      <c r="F92" s="15" t="n"/>
      <c r="G92" s="32" t="n"/>
      <c r="H92" s="16" t="n"/>
      <c r="I92" s="20">
        <f>IF(A92="","",IF(OR(B92="",C92="",D92="",E92="",F92=""),"Missing required fields",IF(COUNTIF($A$6:$A$405,A92)&gt;1,"Duplicate Attempt ID",IF(COUNTIF('No-Show Cases'!$A$6:$A$205,B92)=0,"No-Show ID not found",IFERROR(IF(C92&lt;INDEX('No-Show Cases'!$E$6:$E$205,MATCH(B92,'No-Show Cases'!$A$6:$A$205,0)),"Attempt before missed session",IF(AND(G92&lt;&gt;"",G92&lt;C92),"Next follow-up before attempt date","")),"No-Show ID not found"))))</f>
        <v/>
      </c>
    </row>
    <row r="93">
      <c r="A93" s="15" t="n"/>
      <c r="B93" s="15" t="n"/>
      <c r="C93" s="32" t="n"/>
      <c r="D93" s="15" t="n"/>
      <c r="E93" s="15" t="n"/>
      <c r="F93" s="15" t="n"/>
      <c r="G93" s="32" t="n"/>
      <c r="H93" s="16" t="n"/>
      <c r="I93" s="20">
        <f>IF(A93="","",IF(OR(B93="",C93="",D93="",E93="",F93=""),"Missing required fields",IF(COUNTIF($A$6:$A$405,A93)&gt;1,"Duplicate Attempt ID",IF(COUNTIF('No-Show Cases'!$A$6:$A$205,B93)=0,"No-Show ID not found",IFERROR(IF(C93&lt;INDEX('No-Show Cases'!$E$6:$E$205,MATCH(B93,'No-Show Cases'!$A$6:$A$205,0)),"Attempt before missed session",IF(AND(G93&lt;&gt;"",G93&lt;C93),"Next follow-up before attempt date","")),"No-Show ID not found"))))</f>
        <v/>
      </c>
    </row>
    <row r="94">
      <c r="A94" s="15" t="n"/>
      <c r="B94" s="15" t="n"/>
      <c r="C94" s="32" t="n"/>
      <c r="D94" s="15" t="n"/>
      <c r="E94" s="15" t="n"/>
      <c r="F94" s="15" t="n"/>
      <c r="G94" s="32" t="n"/>
      <c r="H94" s="16" t="n"/>
      <c r="I94" s="20">
        <f>IF(A94="","",IF(OR(B94="",C94="",D94="",E94="",F94=""),"Missing required fields",IF(COUNTIF($A$6:$A$405,A94)&gt;1,"Duplicate Attempt ID",IF(COUNTIF('No-Show Cases'!$A$6:$A$205,B94)=0,"No-Show ID not found",IFERROR(IF(C94&lt;INDEX('No-Show Cases'!$E$6:$E$205,MATCH(B94,'No-Show Cases'!$A$6:$A$205,0)),"Attempt before missed session",IF(AND(G94&lt;&gt;"",G94&lt;C94),"Next follow-up before attempt date","")),"No-Show ID not found"))))</f>
        <v/>
      </c>
    </row>
    <row r="95">
      <c r="A95" s="15" t="n"/>
      <c r="B95" s="15" t="n"/>
      <c r="C95" s="32" t="n"/>
      <c r="D95" s="15" t="n"/>
      <c r="E95" s="15" t="n"/>
      <c r="F95" s="15" t="n"/>
      <c r="G95" s="32" t="n"/>
      <c r="H95" s="16" t="n"/>
      <c r="I95" s="20">
        <f>IF(A95="","",IF(OR(B95="",C95="",D95="",E95="",F95=""),"Missing required fields",IF(COUNTIF($A$6:$A$405,A95)&gt;1,"Duplicate Attempt ID",IF(COUNTIF('No-Show Cases'!$A$6:$A$205,B95)=0,"No-Show ID not found",IFERROR(IF(C95&lt;INDEX('No-Show Cases'!$E$6:$E$205,MATCH(B95,'No-Show Cases'!$A$6:$A$205,0)),"Attempt before missed session",IF(AND(G95&lt;&gt;"",G95&lt;C95),"Next follow-up before attempt date","")),"No-Show ID not found"))))</f>
        <v/>
      </c>
    </row>
    <row r="96">
      <c r="A96" s="15" t="n"/>
      <c r="B96" s="15" t="n"/>
      <c r="C96" s="32" t="n"/>
      <c r="D96" s="15" t="n"/>
      <c r="E96" s="15" t="n"/>
      <c r="F96" s="15" t="n"/>
      <c r="G96" s="32" t="n"/>
      <c r="H96" s="16" t="n"/>
      <c r="I96" s="20">
        <f>IF(A96="","",IF(OR(B96="",C96="",D96="",E96="",F96=""),"Missing required fields",IF(COUNTIF($A$6:$A$405,A96)&gt;1,"Duplicate Attempt ID",IF(COUNTIF('No-Show Cases'!$A$6:$A$205,B96)=0,"No-Show ID not found",IFERROR(IF(C96&lt;INDEX('No-Show Cases'!$E$6:$E$205,MATCH(B96,'No-Show Cases'!$A$6:$A$205,0)),"Attempt before missed session",IF(AND(G96&lt;&gt;"",G96&lt;C96),"Next follow-up before attempt date","")),"No-Show ID not found"))))</f>
        <v/>
      </c>
    </row>
    <row r="97">
      <c r="A97" s="15" t="n"/>
      <c r="B97" s="15" t="n"/>
      <c r="C97" s="32" t="n"/>
      <c r="D97" s="15" t="n"/>
      <c r="E97" s="15" t="n"/>
      <c r="F97" s="15" t="n"/>
      <c r="G97" s="32" t="n"/>
      <c r="H97" s="16" t="n"/>
      <c r="I97" s="20">
        <f>IF(A97="","",IF(OR(B97="",C97="",D97="",E97="",F97=""),"Missing required fields",IF(COUNTIF($A$6:$A$405,A97)&gt;1,"Duplicate Attempt ID",IF(COUNTIF('No-Show Cases'!$A$6:$A$205,B97)=0,"No-Show ID not found",IFERROR(IF(C97&lt;INDEX('No-Show Cases'!$E$6:$E$205,MATCH(B97,'No-Show Cases'!$A$6:$A$205,0)),"Attempt before missed session",IF(AND(G97&lt;&gt;"",G97&lt;C97),"Next follow-up before attempt date","")),"No-Show ID not found"))))</f>
        <v/>
      </c>
    </row>
    <row r="98">
      <c r="A98" s="15" t="n"/>
      <c r="B98" s="15" t="n"/>
      <c r="C98" s="32" t="n"/>
      <c r="D98" s="15" t="n"/>
      <c r="E98" s="15" t="n"/>
      <c r="F98" s="15" t="n"/>
      <c r="G98" s="32" t="n"/>
      <c r="H98" s="16" t="n"/>
      <c r="I98" s="20">
        <f>IF(A98="","",IF(OR(B98="",C98="",D98="",E98="",F98=""),"Missing required fields",IF(COUNTIF($A$6:$A$405,A98)&gt;1,"Duplicate Attempt ID",IF(COUNTIF('No-Show Cases'!$A$6:$A$205,B98)=0,"No-Show ID not found",IFERROR(IF(C98&lt;INDEX('No-Show Cases'!$E$6:$E$205,MATCH(B98,'No-Show Cases'!$A$6:$A$205,0)),"Attempt before missed session",IF(AND(G98&lt;&gt;"",G98&lt;C98),"Next follow-up before attempt date","")),"No-Show ID not found"))))</f>
        <v/>
      </c>
    </row>
    <row r="99">
      <c r="A99" s="15" t="n"/>
      <c r="B99" s="15" t="n"/>
      <c r="C99" s="32" t="n"/>
      <c r="D99" s="15" t="n"/>
      <c r="E99" s="15" t="n"/>
      <c r="F99" s="15" t="n"/>
      <c r="G99" s="32" t="n"/>
      <c r="H99" s="16" t="n"/>
      <c r="I99" s="20">
        <f>IF(A99="","",IF(OR(B99="",C99="",D99="",E99="",F99=""),"Missing required fields",IF(COUNTIF($A$6:$A$405,A99)&gt;1,"Duplicate Attempt ID",IF(COUNTIF('No-Show Cases'!$A$6:$A$205,B99)=0,"No-Show ID not found",IFERROR(IF(C99&lt;INDEX('No-Show Cases'!$E$6:$E$205,MATCH(B99,'No-Show Cases'!$A$6:$A$205,0)),"Attempt before missed session",IF(AND(G99&lt;&gt;"",G99&lt;C99),"Next follow-up before attempt date","")),"No-Show ID not found"))))</f>
        <v/>
      </c>
    </row>
    <row r="100">
      <c r="A100" s="15" t="n"/>
      <c r="B100" s="15" t="n"/>
      <c r="C100" s="32" t="n"/>
      <c r="D100" s="15" t="n"/>
      <c r="E100" s="15" t="n"/>
      <c r="F100" s="15" t="n"/>
      <c r="G100" s="32" t="n"/>
      <c r="H100" s="16" t="n"/>
      <c r="I100" s="20">
        <f>IF(A100="","",IF(OR(B100="",C100="",D100="",E100="",F100=""),"Missing required fields",IF(COUNTIF($A$6:$A$405,A100)&gt;1,"Duplicate Attempt ID",IF(COUNTIF('No-Show Cases'!$A$6:$A$205,B100)=0,"No-Show ID not found",IFERROR(IF(C100&lt;INDEX('No-Show Cases'!$E$6:$E$205,MATCH(B100,'No-Show Cases'!$A$6:$A$205,0)),"Attempt before missed session",IF(AND(G100&lt;&gt;"",G100&lt;C100),"Next follow-up before attempt date","")),"No-Show ID not found"))))</f>
        <v/>
      </c>
    </row>
    <row r="101">
      <c r="A101" s="15" t="n"/>
      <c r="B101" s="15" t="n"/>
      <c r="C101" s="32" t="n"/>
      <c r="D101" s="15" t="n"/>
      <c r="E101" s="15" t="n"/>
      <c r="F101" s="15" t="n"/>
      <c r="G101" s="32" t="n"/>
      <c r="H101" s="16" t="n"/>
      <c r="I101" s="20">
        <f>IF(A101="","",IF(OR(B101="",C101="",D101="",E101="",F101=""),"Missing required fields",IF(COUNTIF($A$6:$A$405,A101)&gt;1,"Duplicate Attempt ID",IF(COUNTIF('No-Show Cases'!$A$6:$A$205,B101)=0,"No-Show ID not found",IFERROR(IF(C101&lt;INDEX('No-Show Cases'!$E$6:$E$205,MATCH(B101,'No-Show Cases'!$A$6:$A$205,0)),"Attempt before missed session",IF(AND(G101&lt;&gt;"",G101&lt;C101),"Next follow-up before attempt date","")),"No-Show ID not found"))))</f>
        <v/>
      </c>
    </row>
    <row r="102">
      <c r="A102" s="15" t="n"/>
      <c r="B102" s="15" t="n"/>
      <c r="C102" s="32" t="n"/>
      <c r="D102" s="15" t="n"/>
      <c r="E102" s="15" t="n"/>
      <c r="F102" s="15" t="n"/>
      <c r="G102" s="32" t="n"/>
      <c r="H102" s="16" t="n"/>
      <c r="I102" s="20">
        <f>IF(A102="","",IF(OR(B102="",C102="",D102="",E102="",F102=""),"Missing required fields",IF(COUNTIF($A$6:$A$405,A102)&gt;1,"Duplicate Attempt ID",IF(COUNTIF('No-Show Cases'!$A$6:$A$205,B102)=0,"No-Show ID not found",IFERROR(IF(C102&lt;INDEX('No-Show Cases'!$E$6:$E$205,MATCH(B102,'No-Show Cases'!$A$6:$A$205,0)),"Attempt before missed session",IF(AND(G102&lt;&gt;"",G102&lt;C102),"Next follow-up before attempt date","")),"No-Show ID not found"))))</f>
        <v/>
      </c>
    </row>
    <row r="103">
      <c r="A103" s="15" t="n"/>
      <c r="B103" s="15" t="n"/>
      <c r="C103" s="32" t="n"/>
      <c r="D103" s="15" t="n"/>
      <c r="E103" s="15" t="n"/>
      <c r="F103" s="15" t="n"/>
      <c r="G103" s="32" t="n"/>
      <c r="H103" s="16" t="n"/>
      <c r="I103" s="20">
        <f>IF(A103="","",IF(OR(B103="",C103="",D103="",E103="",F103=""),"Missing required fields",IF(COUNTIF($A$6:$A$405,A103)&gt;1,"Duplicate Attempt ID",IF(COUNTIF('No-Show Cases'!$A$6:$A$205,B103)=0,"No-Show ID not found",IFERROR(IF(C103&lt;INDEX('No-Show Cases'!$E$6:$E$205,MATCH(B103,'No-Show Cases'!$A$6:$A$205,0)),"Attempt before missed session",IF(AND(G103&lt;&gt;"",G103&lt;C103),"Next follow-up before attempt date","")),"No-Show ID not found"))))</f>
        <v/>
      </c>
    </row>
    <row r="104">
      <c r="A104" s="15" t="n"/>
      <c r="B104" s="15" t="n"/>
      <c r="C104" s="32" t="n"/>
      <c r="D104" s="15" t="n"/>
      <c r="E104" s="15" t="n"/>
      <c r="F104" s="15" t="n"/>
      <c r="G104" s="32" t="n"/>
      <c r="H104" s="16" t="n"/>
      <c r="I104" s="20">
        <f>IF(A104="","",IF(OR(B104="",C104="",D104="",E104="",F104=""),"Missing required fields",IF(COUNTIF($A$6:$A$405,A104)&gt;1,"Duplicate Attempt ID",IF(COUNTIF('No-Show Cases'!$A$6:$A$205,B104)=0,"No-Show ID not found",IFERROR(IF(C104&lt;INDEX('No-Show Cases'!$E$6:$E$205,MATCH(B104,'No-Show Cases'!$A$6:$A$205,0)),"Attempt before missed session",IF(AND(G104&lt;&gt;"",G104&lt;C104),"Next follow-up before attempt date","")),"No-Show ID not found"))))</f>
        <v/>
      </c>
    </row>
    <row r="105">
      <c r="A105" s="15" t="n"/>
      <c r="B105" s="15" t="n"/>
      <c r="C105" s="32" t="n"/>
      <c r="D105" s="15" t="n"/>
      <c r="E105" s="15" t="n"/>
      <c r="F105" s="15" t="n"/>
      <c r="G105" s="32" t="n"/>
      <c r="H105" s="16" t="n"/>
      <c r="I105" s="20">
        <f>IF(A105="","",IF(OR(B105="",C105="",D105="",E105="",F105=""),"Missing required fields",IF(COUNTIF($A$6:$A$405,A105)&gt;1,"Duplicate Attempt ID",IF(COUNTIF('No-Show Cases'!$A$6:$A$205,B105)=0,"No-Show ID not found",IFERROR(IF(C105&lt;INDEX('No-Show Cases'!$E$6:$E$205,MATCH(B105,'No-Show Cases'!$A$6:$A$205,0)),"Attempt before missed session",IF(AND(G105&lt;&gt;"",G105&lt;C105),"Next follow-up before attempt date","")),"No-Show ID not found"))))</f>
        <v/>
      </c>
    </row>
    <row r="106">
      <c r="A106" s="15" t="n"/>
      <c r="B106" s="15" t="n"/>
      <c r="C106" s="32" t="n"/>
      <c r="D106" s="15" t="n"/>
      <c r="E106" s="15" t="n"/>
      <c r="F106" s="15" t="n"/>
      <c r="G106" s="32" t="n"/>
      <c r="H106" s="16" t="n"/>
      <c r="I106" s="20">
        <f>IF(A106="","",IF(OR(B106="",C106="",D106="",E106="",F106=""),"Missing required fields",IF(COUNTIF($A$6:$A$405,A106)&gt;1,"Duplicate Attempt ID",IF(COUNTIF('No-Show Cases'!$A$6:$A$205,B106)=0,"No-Show ID not found",IFERROR(IF(C106&lt;INDEX('No-Show Cases'!$E$6:$E$205,MATCH(B106,'No-Show Cases'!$A$6:$A$205,0)),"Attempt before missed session",IF(AND(G106&lt;&gt;"",G106&lt;C106),"Next follow-up before attempt date","")),"No-Show ID not found"))))</f>
        <v/>
      </c>
    </row>
    <row r="107">
      <c r="A107" s="15" t="n"/>
      <c r="B107" s="15" t="n"/>
      <c r="C107" s="32" t="n"/>
      <c r="D107" s="15" t="n"/>
      <c r="E107" s="15" t="n"/>
      <c r="F107" s="15" t="n"/>
      <c r="G107" s="32" t="n"/>
      <c r="H107" s="16" t="n"/>
      <c r="I107" s="20">
        <f>IF(A107="","",IF(OR(B107="",C107="",D107="",E107="",F107=""),"Missing required fields",IF(COUNTIF($A$6:$A$405,A107)&gt;1,"Duplicate Attempt ID",IF(COUNTIF('No-Show Cases'!$A$6:$A$205,B107)=0,"No-Show ID not found",IFERROR(IF(C107&lt;INDEX('No-Show Cases'!$E$6:$E$205,MATCH(B107,'No-Show Cases'!$A$6:$A$205,0)),"Attempt before missed session",IF(AND(G107&lt;&gt;"",G107&lt;C107),"Next follow-up before attempt date","")),"No-Show ID not found"))))</f>
        <v/>
      </c>
    </row>
    <row r="108">
      <c r="A108" s="15" t="n"/>
      <c r="B108" s="15" t="n"/>
      <c r="C108" s="32" t="n"/>
      <c r="D108" s="15" t="n"/>
      <c r="E108" s="15" t="n"/>
      <c r="F108" s="15" t="n"/>
      <c r="G108" s="32" t="n"/>
      <c r="H108" s="16" t="n"/>
      <c r="I108" s="20">
        <f>IF(A108="","",IF(OR(B108="",C108="",D108="",E108="",F108=""),"Missing required fields",IF(COUNTIF($A$6:$A$405,A108)&gt;1,"Duplicate Attempt ID",IF(COUNTIF('No-Show Cases'!$A$6:$A$205,B108)=0,"No-Show ID not found",IFERROR(IF(C108&lt;INDEX('No-Show Cases'!$E$6:$E$205,MATCH(B108,'No-Show Cases'!$A$6:$A$205,0)),"Attempt before missed session",IF(AND(G108&lt;&gt;"",G108&lt;C108),"Next follow-up before attempt date","")),"No-Show ID not found"))))</f>
        <v/>
      </c>
    </row>
    <row r="109">
      <c r="A109" s="15" t="n"/>
      <c r="B109" s="15" t="n"/>
      <c r="C109" s="32" t="n"/>
      <c r="D109" s="15" t="n"/>
      <c r="E109" s="15" t="n"/>
      <c r="F109" s="15" t="n"/>
      <c r="G109" s="32" t="n"/>
      <c r="H109" s="16" t="n"/>
      <c r="I109" s="20">
        <f>IF(A109="","",IF(OR(B109="",C109="",D109="",E109="",F109=""),"Missing required fields",IF(COUNTIF($A$6:$A$405,A109)&gt;1,"Duplicate Attempt ID",IF(COUNTIF('No-Show Cases'!$A$6:$A$205,B109)=0,"No-Show ID not found",IFERROR(IF(C109&lt;INDEX('No-Show Cases'!$E$6:$E$205,MATCH(B109,'No-Show Cases'!$A$6:$A$205,0)),"Attempt before missed session",IF(AND(G109&lt;&gt;"",G109&lt;C109),"Next follow-up before attempt date","")),"No-Show ID not found"))))</f>
        <v/>
      </c>
    </row>
    <row r="110">
      <c r="A110" s="15" t="n"/>
      <c r="B110" s="15" t="n"/>
      <c r="C110" s="32" t="n"/>
      <c r="D110" s="15" t="n"/>
      <c r="E110" s="15" t="n"/>
      <c r="F110" s="15" t="n"/>
      <c r="G110" s="32" t="n"/>
      <c r="H110" s="16" t="n"/>
      <c r="I110" s="20">
        <f>IF(A110="","",IF(OR(B110="",C110="",D110="",E110="",F110=""),"Missing required fields",IF(COUNTIF($A$6:$A$405,A110)&gt;1,"Duplicate Attempt ID",IF(COUNTIF('No-Show Cases'!$A$6:$A$205,B110)=0,"No-Show ID not found",IFERROR(IF(C110&lt;INDEX('No-Show Cases'!$E$6:$E$205,MATCH(B110,'No-Show Cases'!$A$6:$A$205,0)),"Attempt before missed session",IF(AND(G110&lt;&gt;"",G110&lt;C110),"Next follow-up before attempt date","")),"No-Show ID not found"))))</f>
        <v/>
      </c>
    </row>
    <row r="111">
      <c r="A111" s="15" t="n"/>
      <c r="B111" s="15" t="n"/>
      <c r="C111" s="32" t="n"/>
      <c r="D111" s="15" t="n"/>
      <c r="E111" s="15" t="n"/>
      <c r="F111" s="15" t="n"/>
      <c r="G111" s="32" t="n"/>
      <c r="H111" s="16" t="n"/>
      <c r="I111" s="20">
        <f>IF(A111="","",IF(OR(B111="",C111="",D111="",E111="",F111=""),"Missing required fields",IF(COUNTIF($A$6:$A$405,A111)&gt;1,"Duplicate Attempt ID",IF(COUNTIF('No-Show Cases'!$A$6:$A$205,B111)=0,"No-Show ID not found",IFERROR(IF(C111&lt;INDEX('No-Show Cases'!$E$6:$E$205,MATCH(B111,'No-Show Cases'!$A$6:$A$205,0)),"Attempt before missed session",IF(AND(G111&lt;&gt;"",G111&lt;C111),"Next follow-up before attempt date","")),"No-Show ID not found"))))</f>
        <v/>
      </c>
    </row>
    <row r="112">
      <c r="A112" s="15" t="n"/>
      <c r="B112" s="15" t="n"/>
      <c r="C112" s="32" t="n"/>
      <c r="D112" s="15" t="n"/>
      <c r="E112" s="15" t="n"/>
      <c r="F112" s="15" t="n"/>
      <c r="G112" s="32" t="n"/>
      <c r="H112" s="16" t="n"/>
      <c r="I112" s="20">
        <f>IF(A112="","",IF(OR(B112="",C112="",D112="",E112="",F112=""),"Missing required fields",IF(COUNTIF($A$6:$A$405,A112)&gt;1,"Duplicate Attempt ID",IF(COUNTIF('No-Show Cases'!$A$6:$A$205,B112)=0,"No-Show ID not found",IFERROR(IF(C112&lt;INDEX('No-Show Cases'!$E$6:$E$205,MATCH(B112,'No-Show Cases'!$A$6:$A$205,0)),"Attempt before missed session",IF(AND(G112&lt;&gt;"",G112&lt;C112),"Next follow-up before attempt date","")),"No-Show ID not found"))))</f>
        <v/>
      </c>
    </row>
    <row r="113">
      <c r="A113" s="15" t="n"/>
      <c r="B113" s="15" t="n"/>
      <c r="C113" s="32" t="n"/>
      <c r="D113" s="15" t="n"/>
      <c r="E113" s="15" t="n"/>
      <c r="F113" s="15" t="n"/>
      <c r="G113" s="32" t="n"/>
      <c r="H113" s="16" t="n"/>
      <c r="I113" s="20">
        <f>IF(A113="","",IF(OR(B113="",C113="",D113="",E113="",F113=""),"Missing required fields",IF(COUNTIF($A$6:$A$405,A113)&gt;1,"Duplicate Attempt ID",IF(COUNTIF('No-Show Cases'!$A$6:$A$205,B113)=0,"No-Show ID not found",IFERROR(IF(C113&lt;INDEX('No-Show Cases'!$E$6:$E$205,MATCH(B113,'No-Show Cases'!$A$6:$A$205,0)),"Attempt before missed session",IF(AND(G113&lt;&gt;"",G113&lt;C113),"Next follow-up before attempt date","")),"No-Show ID not found"))))</f>
        <v/>
      </c>
    </row>
    <row r="114">
      <c r="A114" s="15" t="n"/>
      <c r="B114" s="15" t="n"/>
      <c r="C114" s="32" t="n"/>
      <c r="D114" s="15" t="n"/>
      <c r="E114" s="15" t="n"/>
      <c r="F114" s="15" t="n"/>
      <c r="G114" s="32" t="n"/>
      <c r="H114" s="16" t="n"/>
      <c r="I114" s="20">
        <f>IF(A114="","",IF(OR(B114="",C114="",D114="",E114="",F114=""),"Missing required fields",IF(COUNTIF($A$6:$A$405,A114)&gt;1,"Duplicate Attempt ID",IF(COUNTIF('No-Show Cases'!$A$6:$A$205,B114)=0,"No-Show ID not found",IFERROR(IF(C114&lt;INDEX('No-Show Cases'!$E$6:$E$205,MATCH(B114,'No-Show Cases'!$A$6:$A$205,0)),"Attempt before missed session",IF(AND(G114&lt;&gt;"",G114&lt;C114),"Next follow-up before attempt date","")),"No-Show ID not found"))))</f>
        <v/>
      </c>
    </row>
    <row r="115">
      <c r="A115" s="15" t="n"/>
      <c r="B115" s="15" t="n"/>
      <c r="C115" s="32" t="n"/>
      <c r="D115" s="15" t="n"/>
      <c r="E115" s="15" t="n"/>
      <c r="F115" s="15" t="n"/>
      <c r="G115" s="32" t="n"/>
      <c r="H115" s="16" t="n"/>
      <c r="I115" s="20">
        <f>IF(A115="","",IF(OR(B115="",C115="",D115="",E115="",F115=""),"Missing required fields",IF(COUNTIF($A$6:$A$405,A115)&gt;1,"Duplicate Attempt ID",IF(COUNTIF('No-Show Cases'!$A$6:$A$205,B115)=0,"No-Show ID not found",IFERROR(IF(C115&lt;INDEX('No-Show Cases'!$E$6:$E$205,MATCH(B115,'No-Show Cases'!$A$6:$A$205,0)),"Attempt before missed session",IF(AND(G115&lt;&gt;"",G115&lt;C115),"Next follow-up before attempt date","")),"No-Show ID not found"))))</f>
        <v/>
      </c>
    </row>
    <row r="116">
      <c r="A116" s="15" t="n"/>
      <c r="B116" s="15" t="n"/>
      <c r="C116" s="32" t="n"/>
      <c r="D116" s="15" t="n"/>
      <c r="E116" s="15" t="n"/>
      <c r="F116" s="15" t="n"/>
      <c r="G116" s="32" t="n"/>
      <c r="H116" s="16" t="n"/>
      <c r="I116" s="20">
        <f>IF(A116="","",IF(OR(B116="",C116="",D116="",E116="",F116=""),"Missing required fields",IF(COUNTIF($A$6:$A$405,A116)&gt;1,"Duplicate Attempt ID",IF(COUNTIF('No-Show Cases'!$A$6:$A$205,B116)=0,"No-Show ID not found",IFERROR(IF(C116&lt;INDEX('No-Show Cases'!$E$6:$E$205,MATCH(B116,'No-Show Cases'!$A$6:$A$205,0)),"Attempt before missed session",IF(AND(G116&lt;&gt;"",G116&lt;C116),"Next follow-up before attempt date","")),"No-Show ID not found"))))</f>
        <v/>
      </c>
    </row>
    <row r="117">
      <c r="A117" s="15" t="n"/>
      <c r="B117" s="15" t="n"/>
      <c r="C117" s="32" t="n"/>
      <c r="D117" s="15" t="n"/>
      <c r="E117" s="15" t="n"/>
      <c r="F117" s="15" t="n"/>
      <c r="G117" s="32" t="n"/>
      <c r="H117" s="16" t="n"/>
      <c r="I117" s="20">
        <f>IF(A117="","",IF(OR(B117="",C117="",D117="",E117="",F117=""),"Missing required fields",IF(COUNTIF($A$6:$A$405,A117)&gt;1,"Duplicate Attempt ID",IF(COUNTIF('No-Show Cases'!$A$6:$A$205,B117)=0,"No-Show ID not found",IFERROR(IF(C117&lt;INDEX('No-Show Cases'!$E$6:$E$205,MATCH(B117,'No-Show Cases'!$A$6:$A$205,0)),"Attempt before missed session",IF(AND(G117&lt;&gt;"",G117&lt;C117),"Next follow-up before attempt date","")),"No-Show ID not found"))))</f>
        <v/>
      </c>
    </row>
    <row r="118">
      <c r="A118" s="15" t="n"/>
      <c r="B118" s="15" t="n"/>
      <c r="C118" s="32" t="n"/>
      <c r="D118" s="15" t="n"/>
      <c r="E118" s="15" t="n"/>
      <c r="F118" s="15" t="n"/>
      <c r="G118" s="32" t="n"/>
      <c r="H118" s="16" t="n"/>
      <c r="I118" s="20">
        <f>IF(A118="","",IF(OR(B118="",C118="",D118="",E118="",F118=""),"Missing required fields",IF(COUNTIF($A$6:$A$405,A118)&gt;1,"Duplicate Attempt ID",IF(COUNTIF('No-Show Cases'!$A$6:$A$205,B118)=0,"No-Show ID not found",IFERROR(IF(C118&lt;INDEX('No-Show Cases'!$E$6:$E$205,MATCH(B118,'No-Show Cases'!$A$6:$A$205,0)),"Attempt before missed session",IF(AND(G118&lt;&gt;"",G118&lt;C118),"Next follow-up before attempt date","")),"No-Show ID not found"))))</f>
        <v/>
      </c>
    </row>
    <row r="119">
      <c r="A119" s="15" t="n"/>
      <c r="B119" s="15" t="n"/>
      <c r="C119" s="32" t="n"/>
      <c r="D119" s="15" t="n"/>
      <c r="E119" s="15" t="n"/>
      <c r="F119" s="15" t="n"/>
      <c r="G119" s="32" t="n"/>
      <c r="H119" s="16" t="n"/>
      <c r="I119" s="20">
        <f>IF(A119="","",IF(OR(B119="",C119="",D119="",E119="",F119=""),"Missing required fields",IF(COUNTIF($A$6:$A$405,A119)&gt;1,"Duplicate Attempt ID",IF(COUNTIF('No-Show Cases'!$A$6:$A$205,B119)=0,"No-Show ID not found",IFERROR(IF(C119&lt;INDEX('No-Show Cases'!$E$6:$E$205,MATCH(B119,'No-Show Cases'!$A$6:$A$205,0)),"Attempt before missed session",IF(AND(G119&lt;&gt;"",G119&lt;C119),"Next follow-up before attempt date","")),"No-Show ID not found"))))</f>
        <v/>
      </c>
    </row>
    <row r="120">
      <c r="A120" s="15" t="n"/>
      <c r="B120" s="15" t="n"/>
      <c r="C120" s="32" t="n"/>
      <c r="D120" s="15" t="n"/>
      <c r="E120" s="15" t="n"/>
      <c r="F120" s="15" t="n"/>
      <c r="G120" s="32" t="n"/>
      <c r="H120" s="16" t="n"/>
      <c r="I120" s="20">
        <f>IF(A120="","",IF(OR(B120="",C120="",D120="",E120="",F120=""),"Missing required fields",IF(COUNTIF($A$6:$A$405,A120)&gt;1,"Duplicate Attempt ID",IF(COUNTIF('No-Show Cases'!$A$6:$A$205,B120)=0,"No-Show ID not found",IFERROR(IF(C120&lt;INDEX('No-Show Cases'!$E$6:$E$205,MATCH(B120,'No-Show Cases'!$A$6:$A$205,0)),"Attempt before missed session",IF(AND(G120&lt;&gt;"",G120&lt;C120),"Next follow-up before attempt date","")),"No-Show ID not found"))))</f>
        <v/>
      </c>
    </row>
    <row r="121">
      <c r="A121" s="15" t="n"/>
      <c r="B121" s="15" t="n"/>
      <c r="C121" s="32" t="n"/>
      <c r="D121" s="15" t="n"/>
      <c r="E121" s="15" t="n"/>
      <c r="F121" s="15" t="n"/>
      <c r="G121" s="32" t="n"/>
      <c r="H121" s="16" t="n"/>
      <c r="I121" s="20">
        <f>IF(A121="","",IF(OR(B121="",C121="",D121="",E121="",F121=""),"Missing required fields",IF(COUNTIF($A$6:$A$405,A121)&gt;1,"Duplicate Attempt ID",IF(COUNTIF('No-Show Cases'!$A$6:$A$205,B121)=0,"No-Show ID not found",IFERROR(IF(C121&lt;INDEX('No-Show Cases'!$E$6:$E$205,MATCH(B121,'No-Show Cases'!$A$6:$A$205,0)),"Attempt before missed session",IF(AND(G121&lt;&gt;"",G121&lt;C121),"Next follow-up before attempt date","")),"No-Show ID not found"))))</f>
        <v/>
      </c>
    </row>
    <row r="122">
      <c r="A122" s="15" t="n"/>
      <c r="B122" s="15" t="n"/>
      <c r="C122" s="32" t="n"/>
      <c r="D122" s="15" t="n"/>
      <c r="E122" s="15" t="n"/>
      <c r="F122" s="15" t="n"/>
      <c r="G122" s="32" t="n"/>
      <c r="H122" s="16" t="n"/>
      <c r="I122" s="20">
        <f>IF(A122="","",IF(OR(B122="",C122="",D122="",E122="",F122=""),"Missing required fields",IF(COUNTIF($A$6:$A$405,A122)&gt;1,"Duplicate Attempt ID",IF(COUNTIF('No-Show Cases'!$A$6:$A$205,B122)=0,"No-Show ID not found",IFERROR(IF(C122&lt;INDEX('No-Show Cases'!$E$6:$E$205,MATCH(B122,'No-Show Cases'!$A$6:$A$205,0)),"Attempt before missed session",IF(AND(G122&lt;&gt;"",G122&lt;C122),"Next follow-up before attempt date","")),"No-Show ID not found"))))</f>
        <v/>
      </c>
    </row>
    <row r="123">
      <c r="A123" s="15" t="n"/>
      <c r="B123" s="15" t="n"/>
      <c r="C123" s="32" t="n"/>
      <c r="D123" s="15" t="n"/>
      <c r="E123" s="15" t="n"/>
      <c r="F123" s="15" t="n"/>
      <c r="G123" s="32" t="n"/>
      <c r="H123" s="16" t="n"/>
      <c r="I123" s="20">
        <f>IF(A123="","",IF(OR(B123="",C123="",D123="",E123="",F123=""),"Missing required fields",IF(COUNTIF($A$6:$A$405,A123)&gt;1,"Duplicate Attempt ID",IF(COUNTIF('No-Show Cases'!$A$6:$A$205,B123)=0,"No-Show ID not found",IFERROR(IF(C123&lt;INDEX('No-Show Cases'!$E$6:$E$205,MATCH(B123,'No-Show Cases'!$A$6:$A$205,0)),"Attempt before missed session",IF(AND(G123&lt;&gt;"",G123&lt;C123),"Next follow-up before attempt date","")),"No-Show ID not found"))))</f>
        <v/>
      </c>
    </row>
    <row r="124">
      <c r="A124" s="15" t="n"/>
      <c r="B124" s="15" t="n"/>
      <c r="C124" s="32" t="n"/>
      <c r="D124" s="15" t="n"/>
      <c r="E124" s="15" t="n"/>
      <c r="F124" s="15" t="n"/>
      <c r="G124" s="32" t="n"/>
      <c r="H124" s="16" t="n"/>
      <c r="I124" s="20">
        <f>IF(A124="","",IF(OR(B124="",C124="",D124="",E124="",F124=""),"Missing required fields",IF(COUNTIF($A$6:$A$405,A124)&gt;1,"Duplicate Attempt ID",IF(COUNTIF('No-Show Cases'!$A$6:$A$205,B124)=0,"No-Show ID not found",IFERROR(IF(C124&lt;INDEX('No-Show Cases'!$E$6:$E$205,MATCH(B124,'No-Show Cases'!$A$6:$A$205,0)),"Attempt before missed session",IF(AND(G124&lt;&gt;"",G124&lt;C124),"Next follow-up before attempt date","")),"No-Show ID not found"))))</f>
        <v/>
      </c>
    </row>
    <row r="125">
      <c r="A125" s="15" t="n"/>
      <c r="B125" s="15" t="n"/>
      <c r="C125" s="32" t="n"/>
      <c r="D125" s="15" t="n"/>
      <c r="E125" s="15" t="n"/>
      <c r="F125" s="15" t="n"/>
      <c r="G125" s="32" t="n"/>
      <c r="H125" s="16" t="n"/>
      <c r="I125" s="20">
        <f>IF(A125="","",IF(OR(B125="",C125="",D125="",E125="",F125=""),"Missing required fields",IF(COUNTIF($A$6:$A$405,A125)&gt;1,"Duplicate Attempt ID",IF(COUNTIF('No-Show Cases'!$A$6:$A$205,B125)=0,"No-Show ID not found",IFERROR(IF(C125&lt;INDEX('No-Show Cases'!$E$6:$E$205,MATCH(B125,'No-Show Cases'!$A$6:$A$205,0)),"Attempt before missed session",IF(AND(G125&lt;&gt;"",G125&lt;C125),"Next follow-up before attempt date","")),"No-Show ID not found"))))</f>
        <v/>
      </c>
    </row>
    <row r="126">
      <c r="A126" s="15" t="n"/>
      <c r="B126" s="15" t="n"/>
      <c r="C126" s="32" t="n"/>
      <c r="D126" s="15" t="n"/>
      <c r="E126" s="15" t="n"/>
      <c r="F126" s="15" t="n"/>
      <c r="G126" s="32" t="n"/>
      <c r="H126" s="16" t="n"/>
      <c r="I126" s="20">
        <f>IF(A126="","",IF(OR(B126="",C126="",D126="",E126="",F126=""),"Missing required fields",IF(COUNTIF($A$6:$A$405,A126)&gt;1,"Duplicate Attempt ID",IF(COUNTIF('No-Show Cases'!$A$6:$A$205,B126)=0,"No-Show ID not found",IFERROR(IF(C126&lt;INDEX('No-Show Cases'!$E$6:$E$205,MATCH(B126,'No-Show Cases'!$A$6:$A$205,0)),"Attempt before missed session",IF(AND(G126&lt;&gt;"",G126&lt;C126),"Next follow-up before attempt date","")),"No-Show ID not found"))))</f>
        <v/>
      </c>
    </row>
    <row r="127">
      <c r="A127" s="15" t="n"/>
      <c r="B127" s="15" t="n"/>
      <c r="C127" s="32" t="n"/>
      <c r="D127" s="15" t="n"/>
      <c r="E127" s="15" t="n"/>
      <c r="F127" s="15" t="n"/>
      <c r="G127" s="32" t="n"/>
      <c r="H127" s="16" t="n"/>
      <c r="I127" s="20">
        <f>IF(A127="","",IF(OR(B127="",C127="",D127="",E127="",F127=""),"Missing required fields",IF(COUNTIF($A$6:$A$405,A127)&gt;1,"Duplicate Attempt ID",IF(COUNTIF('No-Show Cases'!$A$6:$A$205,B127)=0,"No-Show ID not found",IFERROR(IF(C127&lt;INDEX('No-Show Cases'!$E$6:$E$205,MATCH(B127,'No-Show Cases'!$A$6:$A$205,0)),"Attempt before missed session",IF(AND(G127&lt;&gt;"",G127&lt;C127),"Next follow-up before attempt date","")),"No-Show ID not found"))))</f>
        <v/>
      </c>
    </row>
    <row r="128">
      <c r="A128" s="15" t="n"/>
      <c r="B128" s="15" t="n"/>
      <c r="C128" s="32" t="n"/>
      <c r="D128" s="15" t="n"/>
      <c r="E128" s="15" t="n"/>
      <c r="F128" s="15" t="n"/>
      <c r="G128" s="32" t="n"/>
      <c r="H128" s="16" t="n"/>
      <c r="I128" s="20">
        <f>IF(A128="","",IF(OR(B128="",C128="",D128="",E128="",F128=""),"Missing required fields",IF(COUNTIF($A$6:$A$405,A128)&gt;1,"Duplicate Attempt ID",IF(COUNTIF('No-Show Cases'!$A$6:$A$205,B128)=0,"No-Show ID not found",IFERROR(IF(C128&lt;INDEX('No-Show Cases'!$E$6:$E$205,MATCH(B128,'No-Show Cases'!$A$6:$A$205,0)),"Attempt before missed session",IF(AND(G128&lt;&gt;"",G128&lt;C128),"Next follow-up before attempt date","")),"No-Show ID not found"))))</f>
        <v/>
      </c>
    </row>
    <row r="129">
      <c r="A129" s="15" t="n"/>
      <c r="B129" s="15" t="n"/>
      <c r="C129" s="32" t="n"/>
      <c r="D129" s="15" t="n"/>
      <c r="E129" s="15" t="n"/>
      <c r="F129" s="15" t="n"/>
      <c r="G129" s="32" t="n"/>
      <c r="H129" s="16" t="n"/>
      <c r="I129" s="20">
        <f>IF(A129="","",IF(OR(B129="",C129="",D129="",E129="",F129=""),"Missing required fields",IF(COUNTIF($A$6:$A$405,A129)&gt;1,"Duplicate Attempt ID",IF(COUNTIF('No-Show Cases'!$A$6:$A$205,B129)=0,"No-Show ID not found",IFERROR(IF(C129&lt;INDEX('No-Show Cases'!$E$6:$E$205,MATCH(B129,'No-Show Cases'!$A$6:$A$205,0)),"Attempt before missed session",IF(AND(G129&lt;&gt;"",G129&lt;C129),"Next follow-up before attempt date","")),"No-Show ID not found"))))</f>
        <v/>
      </c>
    </row>
    <row r="130">
      <c r="A130" s="15" t="n"/>
      <c r="B130" s="15" t="n"/>
      <c r="C130" s="32" t="n"/>
      <c r="D130" s="15" t="n"/>
      <c r="E130" s="15" t="n"/>
      <c r="F130" s="15" t="n"/>
      <c r="G130" s="32" t="n"/>
      <c r="H130" s="16" t="n"/>
      <c r="I130" s="20">
        <f>IF(A130="","",IF(OR(B130="",C130="",D130="",E130="",F130=""),"Missing required fields",IF(COUNTIF($A$6:$A$405,A130)&gt;1,"Duplicate Attempt ID",IF(COUNTIF('No-Show Cases'!$A$6:$A$205,B130)=0,"No-Show ID not found",IFERROR(IF(C130&lt;INDEX('No-Show Cases'!$E$6:$E$205,MATCH(B130,'No-Show Cases'!$A$6:$A$205,0)),"Attempt before missed session",IF(AND(G130&lt;&gt;"",G130&lt;C130),"Next follow-up before attempt date","")),"No-Show ID not found"))))</f>
        <v/>
      </c>
    </row>
    <row r="131">
      <c r="A131" s="15" t="n"/>
      <c r="B131" s="15" t="n"/>
      <c r="C131" s="32" t="n"/>
      <c r="D131" s="15" t="n"/>
      <c r="E131" s="15" t="n"/>
      <c r="F131" s="15" t="n"/>
      <c r="G131" s="32" t="n"/>
      <c r="H131" s="16" t="n"/>
      <c r="I131" s="20">
        <f>IF(A131="","",IF(OR(B131="",C131="",D131="",E131="",F131=""),"Missing required fields",IF(COUNTIF($A$6:$A$405,A131)&gt;1,"Duplicate Attempt ID",IF(COUNTIF('No-Show Cases'!$A$6:$A$205,B131)=0,"No-Show ID not found",IFERROR(IF(C131&lt;INDEX('No-Show Cases'!$E$6:$E$205,MATCH(B131,'No-Show Cases'!$A$6:$A$205,0)),"Attempt before missed session",IF(AND(G131&lt;&gt;"",G131&lt;C131),"Next follow-up before attempt date","")),"No-Show ID not found"))))</f>
        <v/>
      </c>
    </row>
    <row r="132">
      <c r="A132" s="15" t="n"/>
      <c r="B132" s="15" t="n"/>
      <c r="C132" s="32" t="n"/>
      <c r="D132" s="15" t="n"/>
      <c r="E132" s="15" t="n"/>
      <c r="F132" s="15" t="n"/>
      <c r="G132" s="32" t="n"/>
      <c r="H132" s="16" t="n"/>
      <c r="I132" s="20">
        <f>IF(A132="","",IF(OR(B132="",C132="",D132="",E132="",F132=""),"Missing required fields",IF(COUNTIF($A$6:$A$405,A132)&gt;1,"Duplicate Attempt ID",IF(COUNTIF('No-Show Cases'!$A$6:$A$205,B132)=0,"No-Show ID not found",IFERROR(IF(C132&lt;INDEX('No-Show Cases'!$E$6:$E$205,MATCH(B132,'No-Show Cases'!$A$6:$A$205,0)),"Attempt before missed session",IF(AND(G132&lt;&gt;"",G132&lt;C132),"Next follow-up before attempt date","")),"No-Show ID not found"))))</f>
        <v/>
      </c>
    </row>
    <row r="133">
      <c r="A133" s="15" t="n"/>
      <c r="B133" s="15" t="n"/>
      <c r="C133" s="32" t="n"/>
      <c r="D133" s="15" t="n"/>
      <c r="E133" s="15" t="n"/>
      <c r="F133" s="15" t="n"/>
      <c r="G133" s="32" t="n"/>
      <c r="H133" s="16" t="n"/>
      <c r="I133" s="20">
        <f>IF(A133="","",IF(OR(B133="",C133="",D133="",E133="",F133=""),"Missing required fields",IF(COUNTIF($A$6:$A$405,A133)&gt;1,"Duplicate Attempt ID",IF(COUNTIF('No-Show Cases'!$A$6:$A$205,B133)=0,"No-Show ID not found",IFERROR(IF(C133&lt;INDEX('No-Show Cases'!$E$6:$E$205,MATCH(B133,'No-Show Cases'!$A$6:$A$205,0)),"Attempt before missed session",IF(AND(G133&lt;&gt;"",G133&lt;C133),"Next follow-up before attempt date","")),"No-Show ID not found"))))</f>
        <v/>
      </c>
    </row>
    <row r="134">
      <c r="A134" s="15" t="n"/>
      <c r="B134" s="15" t="n"/>
      <c r="C134" s="32" t="n"/>
      <c r="D134" s="15" t="n"/>
      <c r="E134" s="15" t="n"/>
      <c r="F134" s="15" t="n"/>
      <c r="G134" s="32" t="n"/>
      <c r="H134" s="16" t="n"/>
      <c r="I134" s="20">
        <f>IF(A134="","",IF(OR(B134="",C134="",D134="",E134="",F134=""),"Missing required fields",IF(COUNTIF($A$6:$A$405,A134)&gt;1,"Duplicate Attempt ID",IF(COUNTIF('No-Show Cases'!$A$6:$A$205,B134)=0,"No-Show ID not found",IFERROR(IF(C134&lt;INDEX('No-Show Cases'!$E$6:$E$205,MATCH(B134,'No-Show Cases'!$A$6:$A$205,0)),"Attempt before missed session",IF(AND(G134&lt;&gt;"",G134&lt;C134),"Next follow-up before attempt date","")),"No-Show ID not found"))))</f>
        <v/>
      </c>
    </row>
    <row r="135">
      <c r="A135" s="15" t="n"/>
      <c r="B135" s="15" t="n"/>
      <c r="C135" s="32" t="n"/>
      <c r="D135" s="15" t="n"/>
      <c r="E135" s="15" t="n"/>
      <c r="F135" s="15" t="n"/>
      <c r="G135" s="32" t="n"/>
      <c r="H135" s="16" t="n"/>
      <c r="I135" s="20">
        <f>IF(A135="","",IF(OR(B135="",C135="",D135="",E135="",F135=""),"Missing required fields",IF(COUNTIF($A$6:$A$405,A135)&gt;1,"Duplicate Attempt ID",IF(COUNTIF('No-Show Cases'!$A$6:$A$205,B135)=0,"No-Show ID not found",IFERROR(IF(C135&lt;INDEX('No-Show Cases'!$E$6:$E$205,MATCH(B135,'No-Show Cases'!$A$6:$A$205,0)),"Attempt before missed session",IF(AND(G135&lt;&gt;"",G135&lt;C135),"Next follow-up before attempt date","")),"No-Show ID not found"))))</f>
        <v/>
      </c>
    </row>
    <row r="136">
      <c r="A136" s="15" t="n"/>
      <c r="B136" s="15" t="n"/>
      <c r="C136" s="32" t="n"/>
      <c r="D136" s="15" t="n"/>
      <c r="E136" s="15" t="n"/>
      <c r="F136" s="15" t="n"/>
      <c r="G136" s="32" t="n"/>
      <c r="H136" s="16" t="n"/>
      <c r="I136" s="20">
        <f>IF(A136="","",IF(OR(B136="",C136="",D136="",E136="",F136=""),"Missing required fields",IF(COUNTIF($A$6:$A$405,A136)&gt;1,"Duplicate Attempt ID",IF(COUNTIF('No-Show Cases'!$A$6:$A$205,B136)=0,"No-Show ID not found",IFERROR(IF(C136&lt;INDEX('No-Show Cases'!$E$6:$E$205,MATCH(B136,'No-Show Cases'!$A$6:$A$205,0)),"Attempt before missed session",IF(AND(G136&lt;&gt;"",G136&lt;C136),"Next follow-up before attempt date","")),"No-Show ID not found"))))</f>
        <v/>
      </c>
    </row>
    <row r="137">
      <c r="A137" s="15" t="n"/>
      <c r="B137" s="15" t="n"/>
      <c r="C137" s="32" t="n"/>
      <c r="D137" s="15" t="n"/>
      <c r="E137" s="15" t="n"/>
      <c r="F137" s="15" t="n"/>
      <c r="G137" s="32" t="n"/>
      <c r="H137" s="16" t="n"/>
      <c r="I137" s="20">
        <f>IF(A137="","",IF(OR(B137="",C137="",D137="",E137="",F137=""),"Missing required fields",IF(COUNTIF($A$6:$A$405,A137)&gt;1,"Duplicate Attempt ID",IF(COUNTIF('No-Show Cases'!$A$6:$A$205,B137)=0,"No-Show ID not found",IFERROR(IF(C137&lt;INDEX('No-Show Cases'!$E$6:$E$205,MATCH(B137,'No-Show Cases'!$A$6:$A$205,0)),"Attempt before missed session",IF(AND(G137&lt;&gt;"",G137&lt;C137),"Next follow-up before attempt date","")),"No-Show ID not found"))))</f>
        <v/>
      </c>
    </row>
    <row r="138">
      <c r="A138" s="15" t="n"/>
      <c r="B138" s="15" t="n"/>
      <c r="C138" s="32" t="n"/>
      <c r="D138" s="15" t="n"/>
      <c r="E138" s="15" t="n"/>
      <c r="F138" s="15" t="n"/>
      <c r="G138" s="32" t="n"/>
      <c r="H138" s="16" t="n"/>
      <c r="I138" s="20">
        <f>IF(A138="","",IF(OR(B138="",C138="",D138="",E138="",F138=""),"Missing required fields",IF(COUNTIF($A$6:$A$405,A138)&gt;1,"Duplicate Attempt ID",IF(COUNTIF('No-Show Cases'!$A$6:$A$205,B138)=0,"No-Show ID not found",IFERROR(IF(C138&lt;INDEX('No-Show Cases'!$E$6:$E$205,MATCH(B138,'No-Show Cases'!$A$6:$A$205,0)),"Attempt before missed session",IF(AND(G138&lt;&gt;"",G138&lt;C138),"Next follow-up before attempt date","")),"No-Show ID not found"))))</f>
        <v/>
      </c>
    </row>
    <row r="139">
      <c r="A139" s="15" t="n"/>
      <c r="B139" s="15" t="n"/>
      <c r="C139" s="32" t="n"/>
      <c r="D139" s="15" t="n"/>
      <c r="E139" s="15" t="n"/>
      <c r="F139" s="15" t="n"/>
      <c r="G139" s="32" t="n"/>
      <c r="H139" s="16" t="n"/>
      <c r="I139" s="20">
        <f>IF(A139="","",IF(OR(B139="",C139="",D139="",E139="",F139=""),"Missing required fields",IF(COUNTIF($A$6:$A$405,A139)&gt;1,"Duplicate Attempt ID",IF(COUNTIF('No-Show Cases'!$A$6:$A$205,B139)=0,"No-Show ID not found",IFERROR(IF(C139&lt;INDEX('No-Show Cases'!$E$6:$E$205,MATCH(B139,'No-Show Cases'!$A$6:$A$205,0)),"Attempt before missed session",IF(AND(G139&lt;&gt;"",G139&lt;C139),"Next follow-up before attempt date","")),"No-Show ID not found"))))</f>
        <v/>
      </c>
    </row>
    <row r="140">
      <c r="A140" s="15" t="n"/>
      <c r="B140" s="15" t="n"/>
      <c r="C140" s="32" t="n"/>
      <c r="D140" s="15" t="n"/>
      <c r="E140" s="15" t="n"/>
      <c r="F140" s="15" t="n"/>
      <c r="G140" s="32" t="n"/>
      <c r="H140" s="16" t="n"/>
      <c r="I140" s="20">
        <f>IF(A140="","",IF(OR(B140="",C140="",D140="",E140="",F140=""),"Missing required fields",IF(COUNTIF($A$6:$A$405,A140)&gt;1,"Duplicate Attempt ID",IF(COUNTIF('No-Show Cases'!$A$6:$A$205,B140)=0,"No-Show ID not found",IFERROR(IF(C140&lt;INDEX('No-Show Cases'!$E$6:$E$205,MATCH(B140,'No-Show Cases'!$A$6:$A$205,0)),"Attempt before missed session",IF(AND(G140&lt;&gt;"",G140&lt;C140),"Next follow-up before attempt date","")),"No-Show ID not found"))))</f>
        <v/>
      </c>
    </row>
    <row r="141">
      <c r="A141" s="15" t="n"/>
      <c r="B141" s="15" t="n"/>
      <c r="C141" s="32" t="n"/>
      <c r="D141" s="15" t="n"/>
      <c r="E141" s="15" t="n"/>
      <c r="F141" s="15" t="n"/>
      <c r="G141" s="32" t="n"/>
      <c r="H141" s="16" t="n"/>
      <c r="I141" s="20">
        <f>IF(A141="","",IF(OR(B141="",C141="",D141="",E141="",F141=""),"Missing required fields",IF(COUNTIF($A$6:$A$405,A141)&gt;1,"Duplicate Attempt ID",IF(COUNTIF('No-Show Cases'!$A$6:$A$205,B141)=0,"No-Show ID not found",IFERROR(IF(C141&lt;INDEX('No-Show Cases'!$E$6:$E$205,MATCH(B141,'No-Show Cases'!$A$6:$A$205,0)),"Attempt before missed session",IF(AND(G141&lt;&gt;"",G141&lt;C141),"Next follow-up before attempt date","")),"No-Show ID not found"))))</f>
        <v/>
      </c>
    </row>
    <row r="142">
      <c r="A142" s="15" t="n"/>
      <c r="B142" s="15" t="n"/>
      <c r="C142" s="32" t="n"/>
      <c r="D142" s="15" t="n"/>
      <c r="E142" s="15" t="n"/>
      <c r="F142" s="15" t="n"/>
      <c r="G142" s="32" t="n"/>
      <c r="H142" s="16" t="n"/>
      <c r="I142" s="20">
        <f>IF(A142="","",IF(OR(B142="",C142="",D142="",E142="",F142=""),"Missing required fields",IF(COUNTIF($A$6:$A$405,A142)&gt;1,"Duplicate Attempt ID",IF(COUNTIF('No-Show Cases'!$A$6:$A$205,B142)=0,"No-Show ID not found",IFERROR(IF(C142&lt;INDEX('No-Show Cases'!$E$6:$E$205,MATCH(B142,'No-Show Cases'!$A$6:$A$205,0)),"Attempt before missed session",IF(AND(G142&lt;&gt;"",G142&lt;C142),"Next follow-up before attempt date","")),"No-Show ID not found"))))</f>
        <v/>
      </c>
    </row>
    <row r="143">
      <c r="A143" s="15" t="n"/>
      <c r="B143" s="15" t="n"/>
      <c r="C143" s="32" t="n"/>
      <c r="D143" s="15" t="n"/>
      <c r="E143" s="15" t="n"/>
      <c r="F143" s="15" t="n"/>
      <c r="G143" s="32" t="n"/>
      <c r="H143" s="16" t="n"/>
      <c r="I143" s="20">
        <f>IF(A143="","",IF(OR(B143="",C143="",D143="",E143="",F143=""),"Missing required fields",IF(COUNTIF($A$6:$A$405,A143)&gt;1,"Duplicate Attempt ID",IF(COUNTIF('No-Show Cases'!$A$6:$A$205,B143)=0,"No-Show ID not found",IFERROR(IF(C143&lt;INDEX('No-Show Cases'!$E$6:$E$205,MATCH(B143,'No-Show Cases'!$A$6:$A$205,0)),"Attempt before missed session",IF(AND(G143&lt;&gt;"",G143&lt;C143),"Next follow-up before attempt date","")),"No-Show ID not found"))))</f>
        <v/>
      </c>
    </row>
    <row r="144">
      <c r="A144" s="15" t="n"/>
      <c r="B144" s="15" t="n"/>
      <c r="C144" s="32" t="n"/>
      <c r="D144" s="15" t="n"/>
      <c r="E144" s="15" t="n"/>
      <c r="F144" s="15" t="n"/>
      <c r="G144" s="32" t="n"/>
      <c r="H144" s="16" t="n"/>
      <c r="I144" s="20">
        <f>IF(A144="","",IF(OR(B144="",C144="",D144="",E144="",F144=""),"Missing required fields",IF(COUNTIF($A$6:$A$405,A144)&gt;1,"Duplicate Attempt ID",IF(COUNTIF('No-Show Cases'!$A$6:$A$205,B144)=0,"No-Show ID not found",IFERROR(IF(C144&lt;INDEX('No-Show Cases'!$E$6:$E$205,MATCH(B144,'No-Show Cases'!$A$6:$A$205,0)),"Attempt before missed session",IF(AND(G144&lt;&gt;"",G144&lt;C144),"Next follow-up before attempt date","")),"No-Show ID not found"))))</f>
        <v/>
      </c>
    </row>
    <row r="145">
      <c r="A145" s="15" t="n"/>
      <c r="B145" s="15" t="n"/>
      <c r="C145" s="32" t="n"/>
      <c r="D145" s="15" t="n"/>
      <c r="E145" s="15" t="n"/>
      <c r="F145" s="15" t="n"/>
      <c r="G145" s="32" t="n"/>
      <c r="H145" s="16" t="n"/>
      <c r="I145" s="20">
        <f>IF(A145="","",IF(OR(B145="",C145="",D145="",E145="",F145=""),"Missing required fields",IF(COUNTIF($A$6:$A$405,A145)&gt;1,"Duplicate Attempt ID",IF(COUNTIF('No-Show Cases'!$A$6:$A$205,B145)=0,"No-Show ID not found",IFERROR(IF(C145&lt;INDEX('No-Show Cases'!$E$6:$E$205,MATCH(B145,'No-Show Cases'!$A$6:$A$205,0)),"Attempt before missed session",IF(AND(G145&lt;&gt;"",G145&lt;C145),"Next follow-up before attempt date","")),"No-Show ID not found"))))</f>
        <v/>
      </c>
    </row>
    <row r="146">
      <c r="A146" s="15" t="n"/>
      <c r="B146" s="15" t="n"/>
      <c r="C146" s="32" t="n"/>
      <c r="D146" s="15" t="n"/>
      <c r="E146" s="15" t="n"/>
      <c r="F146" s="15" t="n"/>
      <c r="G146" s="32" t="n"/>
      <c r="H146" s="16" t="n"/>
      <c r="I146" s="20">
        <f>IF(A146="","",IF(OR(B146="",C146="",D146="",E146="",F146=""),"Missing required fields",IF(COUNTIF($A$6:$A$405,A146)&gt;1,"Duplicate Attempt ID",IF(COUNTIF('No-Show Cases'!$A$6:$A$205,B146)=0,"No-Show ID not found",IFERROR(IF(C146&lt;INDEX('No-Show Cases'!$E$6:$E$205,MATCH(B146,'No-Show Cases'!$A$6:$A$205,0)),"Attempt before missed session",IF(AND(G146&lt;&gt;"",G146&lt;C146),"Next follow-up before attempt date","")),"No-Show ID not found"))))</f>
        <v/>
      </c>
    </row>
    <row r="147">
      <c r="A147" s="15" t="n"/>
      <c r="B147" s="15" t="n"/>
      <c r="C147" s="32" t="n"/>
      <c r="D147" s="15" t="n"/>
      <c r="E147" s="15" t="n"/>
      <c r="F147" s="15" t="n"/>
      <c r="G147" s="32" t="n"/>
      <c r="H147" s="16" t="n"/>
      <c r="I147" s="20">
        <f>IF(A147="","",IF(OR(B147="",C147="",D147="",E147="",F147=""),"Missing required fields",IF(COUNTIF($A$6:$A$405,A147)&gt;1,"Duplicate Attempt ID",IF(COUNTIF('No-Show Cases'!$A$6:$A$205,B147)=0,"No-Show ID not found",IFERROR(IF(C147&lt;INDEX('No-Show Cases'!$E$6:$E$205,MATCH(B147,'No-Show Cases'!$A$6:$A$205,0)),"Attempt before missed session",IF(AND(G147&lt;&gt;"",G147&lt;C147),"Next follow-up before attempt date","")),"No-Show ID not found"))))</f>
        <v/>
      </c>
    </row>
    <row r="148">
      <c r="A148" s="15" t="n"/>
      <c r="B148" s="15" t="n"/>
      <c r="C148" s="32" t="n"/>
      <c r="D148" s="15" t="n"/>
      <c r="E148" s="15" t="n"/>
      <c r="F148" s="15" t="n"/>
      <c r="G148" s="32" t="n"/>
      <c r="H148" s="16" t="n"/>
      <c r="I148" s="20">
        <f>IF(A148="","",IF(OR(B148="",C148="",D148="",E148="",F148=""),"Missing required fields",IF(COUNTIF($A$6:$A$405,A148)&gt;1,"Duplicate Attempt ID",IF(COUNTIF('No-Show Cases'!$A$6:$A$205,B148)=0,"No-Show ID not found",IFERROR(IF(C148&lt;INDEX('No-Show Cases'!$E$6:$E$205,MATCH(B148,'No-Show Cases'!$A$6:$A$205,0)),"Attempt before missed session",IF(AND(G148&lt;&gt;"",G148&lt;C148),"Next follow-up before attempt date","")),"No-Show ID not found"))))</f>
        <v/>
      </c>
    </row>
    <row r="149">
      <c r="A149" s="15" t="n"/>
      <c r="B149" s="15" t="n"/>
      <c r="C149" s="32" t="n"/>
      <c r="D149" s="15" t="n"/>
      <c r="E149" s="15" t="n"/>
      <c r="F149" s="15" t="n"/>
      <c r="G149" s="32" t="n"/>
      <c r="H149" s="16" t="n"/>
      <c r="I149" s="20">
        <f>IF(A149="","",IF(OR(B149="",C149="",D149="",E149="",F149=""),"Missing required fields",IF(COUNTIF($A$6:$A$405,A149)&gt;1,"Duplicate Attempt ID",IF(COUNTIF('No-Show Cases'!$A$6:$A$205,B149)=0,"No-Show ID not found",IFERROR(IF(C149&lt;INDEX('No-Show Cases'!$E$6:$E$205,MATCH(B149,'No-Show Cases'!$A$6:$A$205,0)),"Attempt before missed session",IF(AND(G149&lt;&gt;"",G149&lt;C149),"Next follow-up before attempt date","")),"No-Show ID not found"))))</f>
        <v/>
      </c>
    </row>
    <row r="150">
      <c r="A150" s="15" t="n"/>
      <c r="B150" s="15" t="n"/>
      <c r="C150" s="32" t="n"/>
      <c r="D150" s="15" t="n"/>
      <c r="E150" s="15" t="n"/>
      <c r="F150" s="15" t="n"/>
      <c r="G150" s="32" t="n"/>
      <c r="H150" s="16" t="n"/>
      <c r="I150" s="20">
        <f>IF(A150="","",IF(OR(B150="",C150="",D150="",E150="",F150=""),"Missing required fields",IF(COUNTIF($A$6:$A$405,A150)&gt;1,"Duplicate Attempt ID",IF(COUNTIF('No-Show Cases'!$A$6:$A$205,B150)=0,"No-Show ID not found",IFERROR(IF(C150&lt;INDEX('No-Show Cases'!$E$6:$E$205,MATCH(B150,'No-Show Cases'!$A$6:$A$205,0)),"Attempt before missed session",IF(AND(G150&lt;&gt;"",G150&lt;C150),"Next follow-up before attempt date","")),"No-Show ID not found"))))</f>
        <v/>
      </c>
    </row>
    <row r="151">
      <c r="A151" s="15" t="n"/>
      <c r="B151" s="15" t="n"/>
      <c r="C151" s="32" t="n"/>
      <c r="D151" s="15" t="n"/>
      <c r="E151" s="15" t="n"/>
      <c r="F151" s="15" t="n"/>
      <c r="G151" s="32" t="n"/>
      <c r="H151" s="16" t="n"/>
      <c r="I151" s="20">
        <f>IF(A151="","",IF(OR(B151="",C151="",D151="",E151="",F151=""),"Missing required fields",IF(COUNTIF($A$6:$A$405,A151)&gt;1,"Duplicate Attempt ID",IF(COUNTIF('No-Show Cases'!$A$6:$A$205,B151)=0,"No-Show ID not found",IFERROR(IF(C151&lt;INDEX('No-Show Cases'!$E$6:$E$205,MATCH(B151,'No-Show Cases'!$A$6:$A$205,0)),"Attempt before missed session",IF(AND(G151&lt;&gt;"",G151&lt;C151),"Next follow-up before attempt date","")),"No-Show ID not found"))))</f>
        <v/>
      </c>
    </row>
    <row r="152">
      <c r="A152" s="15" t="n"/>
      <c r="B152" s="15" t="n"/>
      <c r="C152" s="32" t="n"/>
      <c r="D152" s="15" t="n"/>
      <c r="E152" s="15" t="n"/>
      <c r="F152" s="15" t="n"/>
      <c r="G152" s="32" t="n"/>
      <c r="H152" s="16" t="n"/>
      <c r="I152" s="20">
        <f>IF(A152="","",IF(OR(B152="",C152="",D152="",E152="",F152=""),"Missing required fields",IF(COUNTIF($A$6:$A$405,A152)&gt;1,"Duplicate Attempt ID",IF(COUNTIF('No-Show Cases'!$A$6:$A$205,B152)=0,"No-Show ID not found",IFERROR(IF(C152&lt;INDEX('No-Show Cases'!$E$6:$E$205,MATCH(B152,'No-Show Cases'!$A$6:$A$205,0)),"Attempt before missed session",IF(AND(G152&lt;&gt;"",G152&lt;C152),"Next follow-up before attempt date","")),"No-Show ID not found"))))</f>
        <v/>
      </c>
    </row>
    <row r="153">
      <c r="A153" s="15" t="n"/>
      <c r="B153" s="15" t="n"/>
      <c r="C153" s="32" t="n"/>
      <c r="D153" s="15" t="n"/>
      <c r="E153" s="15" t="n"/>
      <c r="F153" s="15" t="n"/>
      <c r="G153" s="32" t="n"/>
      <c r="H153" s="16" t="n"/>
      <c r="I153" s="20">
        <f>IF(A153="","",IF(OR(B153="",C153="",D153="",E153="",F153=""),"Missing required fields",IF(COUNTIF($A$6:$A$405,A153)&gt;1,"Duplicate Attempt ID",IF(COUNTIF('No-Show Cases'!$A$6:$A$205,B153)=0,"No-Show ID not found",IFERROR(IF(C153&lt;INDEX('No-Show Cases'!$E$6:$E$205,MATCH(B153,'No-Show Cases'!$A$6:$A$205,0)),"Attempt before missed session",IF(AND(G153&lt;&gt;"",G153&lt;C153),"Next follow-up before attempt date","")),"No-Show ID not found"))))</f>
        <v/>
      </c>
    </row>
    <row r="154">
      <c r="A154" s="15" t="n"/>
      <c r="B154" s="15" t="n"/>
      <c r="C154" s="32" t="n"/>
      <c r="D154" s="15" t="n"/>
      <c r="E154" s="15" t="n"/>
      <c r="F154" s="15" t="n"/>
      <c r="G154" s="32" t="n"/>
      <c r="H154" s="16" t="n"/>
      <c r="I154" s="20">
        <f>IF(A154="","",IF(OR(B154="",C154="",D154="",E154="",F154=""),"Missing required fields",IF(COUNTIF($A$6:$A$405,A154)&gt;1,"Duplicate Attempt ID",IF(COUNTIF('No-Show Cases'!$A$6:$A$205,B154)=0,"No-Show ID not found",IFERROR(IF(C154&lt;INDEX('No-Show Cases'!$E$6:$E$205,MATCH(B154,'No-Show Cases'!$A$6:$A$205,0)),"Attempt before missed session",IF(AND(G154&lt;&gt;"",G154&lt;C154),"Next follow-up before attempt date","")),"No-Show ID not found"))))</f>
        <v/>
      </c>
    </row>
    <row r="155">
      <c r="A155" s="15" t="n"/>
      <c r="B155" s="15" t="n"/>
      <c r="C155" s="32" t="n"/>
      <c r="D155" s="15" t="n"/>
      <c r="E155" s="15" t="n"/>
      <c r="F155" s="15" t="n"/>
      <c r="G155" s="32" t="n"/>
      <c r="H155" s="16" t="n"/>
      <c r="I155" s="20">
        <f>IF(A155="","",IF(OR(B155="",C155="",D155="",E155="",F155=""),"Missing required fields",IF(COUNTIF($A$6:$A$405,A155)&gt;1,"Duplicate Attempt ID",IF(COUNTIF('No-Show Cases'!$A$6:$A$205,B155)=0,"No-Show ID not found",IFERROR(IF(C155&lt;INDEX('No-Show Cases'!$E$6:$E$205,MATCH(B155,'No-Show Cases'!$A$6:$A$205,0)),"Attempt before missed session",IF(AND(G155&lt;&gt;"",G155&lt;C155),"Next follow-up before attempt date","")),"No-Show ID not found"))))</f>
        <v/>
      </c>
    </row>
    <row r="156">
      <c r="A156" s="15" t="n"/>
      <c r="B156" s="15" t="n"/>
      <c r="C156" s="32" t="n"/>
      <c r="D156" s="15" t="n"/>
      <c r="E156" s="15" t="n"/>
      <c r="F156" s="15" t="n"/>
      <c r="G156" s="32" t="n"/>
      <c r="H156" s="16" t="n"/>
      <c r="I156" s="20">
        <f>IF(A156="","",IF(OR(B156="",C156="",D156="",E156="",F156=""),"Missing required fields",IF(COUNTIF($A$6:$A$405,A156)&gt;1,"Duplicate Attempt ID",IF(COUNTIF('No-Show Cases'!$A$6:$A$205,B156)=0,"No-Show ID not found",IFERROR(IF(C156&lt;INDEX('No-Show Cases'!$E$6:$E$205,MATCH(B156,'No-Show Cases'!$A$6:$A$205,0)),"Attempt before missed session",IF(AND(G156&lt;&gt;"",G156&lt;C156),"Next follow-up before attempt date","")),"No-Show ID not found"))))</f>
        <v/>
      </c>
    </row>
    <row r="157">
      <c r="A157" s="15" t="n"/>
      <c r="B157" s="15" t="n"/>
      <c r="C157" s="32" t="n"/>
      <c r="D157" s="15" t="n"/>
      <c r="E157" s="15" t="n"/>
      <c r="F157" s="15" t="n"/>
      <c r="G157" s="32" t="n"/>
      <c r="H157" s="16" t="n"/>
      <c r="I157" s="20">
        <f>IF(A157="","",IF(OR(B157="",C157="",D157="",E157="",F157=""),"Missing required fields",IF(COUNTIF($A$6:$A$405,A157)&gt;1,"Duplicate Attempt ID",IF(COUNTIF('No-Show Cases'!$A$6:$A$205,B157)=0,"No-Show ID not found",IFERROR(IF(C157&lt;INDEX('No-Show Cases'!$E$6:$E$205,MATCH(B157,'No-Show Cases'!$A$6:$A$205,0)),"Attempt before missed session",IF(AND(G157&lt;&gt;"",G157&lt;C157),"Next follow-up before attempt date","")),"No-Show ID not found"))))</f>
        <v/>
      </c>
    </row>
    <row r="158">
      <c r="A158" s="15" t="n"/>
      <c r="B158" s="15" t="n"/>
      <c r="C158" s="32" t="n"/>
      <c r="D158" s="15" t="n"/>
      <c r="E158" s="15" t="n"/>
      <c r="F158" s="15" t="n"/>
      <c r="G158" s="32" t="n"/>
      <c r="H158" s="16" t="n"/>
      <c r="I158" s="20">
        <f>IF(A158="","",IF(OR(B158="",C158="",D158="",E158="",F158=""),"Missing required fields",IF(COUNTIF($A$6:$A$405,A158)&gt;1,"Duplicate Attempt ID",IF(COUNTIF('No-Show Cases'!$A$6:$A$205,B158)=0,"No-Show ID not found",IFERROR(IF(C158&lt;INDEX('No-Show Cases'!$E$6:$E$205,MATCH(B158,'No-Show Cases'!$A$6:$A$205,0)),"Attempt before missed session",IF(AND(G158&lt;&gt;"",G158&lt;C158),"Next follow-up before attempt date","")),"No-Show ID not found"))))</f>
        <v/>
      </c>
    </row>
    <row r="159">
      <c r="A159" s="15" t="n"/>
      <c r="B159" s="15" t="n"/>
      <c r="C159" s="32" t="n"/>
      <c r="D159" s="15" t="n"/>
      <c r="E159" s="15" t="n"/>
      <c r="F159" s="15" t="n"/>
      <c r="G159" s="32" t="n"/>
      <c r="H159" s="16" t="n"/>
      <c r="I159" s="20">
        <f>IF(A159="","",IF(OR(B159="",C159="",D159="",E159="",F159=""),"Missing required fields",IF(COUNTIF($A$6:$A$405,A159)&gt;1,"Duplicate Attempt ID",IF(COUNTIF('No-Show Cases'!$A$6:$A$205,B159)=0,"No-Show ID not found",IFERROR(IF(C159&lt;INDEX('No-Show Cases'!$E$6:$E$205,MATCH(B159,'No-Show Cases'!$A$6:$A$205,0)),"Attempt before missed session",IF(AND(G159&lt;&gt;"",G159&lt;C159),"Next follow-up before attempt date","")),"No-Show ID not found"))))</f>
        <v/>
      </c>
    </row>
    <row r="160">
      <c r="A160" s="15" t="n"/>
      <c r="B160" s="15" t="n"/>
      <c r="C160" s="32" t="n"/>
      <c r="D160" s="15" t="n"/>
      <c r="E160" s="15" t="n"/>
      <c r="F160" s="15" t="n"/>
      <c r="G160" s="32" t="n"/>
      <c r="H160" s="16" t="n"/>
      <c r="I160" s="20">
        <f>IF(A160="","",IF(OR(B160="",C160="",D160="",E160="",F160=""),"Missing required fields",IF(COUNTIF($A$6:$A$405,A160)&gt;1,"Duplicate Attempt ID",IF(COUNTIF('No-Show Cases'!$A$6:$A$205,B160)=0,"No-Show ID not found",IFERROR(IF(C160&lt;INDEX('No-Show Cases'!$E$6:$E$205,MATCH(B160,'No-Show Cases'!$A$6:$A$205,0)),"Attempt before missed session",IF(AND(G160&lt;&gt;"",G160&lt;C160),"Next follow-up before attempt date","")),"No-Show ID not found"))))</f>
        <v/>
      </c>
    </row>
    <row r="161">
      <c r="A161" s="15" t="n"/>
      <c r="B161" s="15" t="n"/>
      <c r="C161" s="32" t="n"/>
      <c r="D161" s="15" t="n"/>
      <c r="E161" s="15" t="n"/>
      <c r="F161" s="15" t="n"/>
      <c r="G161" s="32" t="n"/>
      <c r="H161" s="16" t="n"/>
      <c r="I161" s="20">
        <f>IF(A161="","",IF(OR(B161="",C161="",D161="",E161="",F161=""),"Missing required fields",IF(COUNTIF($A$6:$A$405,A161)&gt;1,"Duplicate Attempt ID",IF(COUNTIF('No-Show Cases'!$A$6:$A$205,B161)=0,"No-Show ID not found",IFERROR(IF(C161&lt;INDEX('No-Show Cases'!$E$6:$E$205,MATCH(B161,'No-Show Cases'!$A$6:$A$205,0)),"Attempt before missed session",IF(AND(G161&lt;&gt;"",G161&lt;C161),"Next follow-up before attempt date","")),"No-Show ID not found"))))</f>
        <v/>
      </c>
    </row>
    <row r="162">
      <c r="A162" s="15" t="n"/>
      <c r="B162" s="15" t="n"/>
      <c r="C162" s="32" t="n"/>
      <c r="D162" s="15" t="n"/>
      <c r="E162" s="15" t="n"/>
      <c r="F162" s="15" t="n"/>
      <c r="G162" s="32" t="n"/>
      <c r="H162" s="16" t="n"/>
      <c r="I162" s="20">
        <f>IF(A162="","",IF(OR(B162="",C162="",D162="",E162="",F162=""),"Missing required fields",IF(COUNTIF($A$6:$A$405,A162)&gt;1,"Duplicate Attempt ID",IF(COUNTIF('No-Show Cases'!$A$6:$A$205,B162)=0,"No-Show ID not found",IFERROR(IF(C162&lt;INDEX('No-Show Cases'!$E$6:$E$205,MATCH(B162,'No-Show Cases'!$A$6:$A$205,0)),"Attempt before missed session",IF(AND(G162&lt;&gt;"",G162&lt;C162),"Next follow-up before attempt date","")),"No-Show ID not found"))))</f>
        <v/>
      </c>
    </row>
    <row r="163">
      <c r="A163" s="15" t="n"/>
      <c r="B163" s="15" t="n"/>
      <c r="C163" s="32" t="n"/>
      <c r="D163" s="15" t="n"/>
      <c r="E163" s="15" t="n"/>
      <c r="F163" s="15" t="n"/>
      <c r="G163" s="32" t="n"/>
      <c r="H163" s="16" t="n"/>
      <c r="I163" s="20">
        <f>IF(A163="","",IF(OR(B163="",C163="",D163="",E163="",F163=""),"Missing required fields",IF(COUNTIF($A$6:$A$405,A163)&gt;1,"Duplicate Attempt ID",IF(COUNTIF('No-Show Cases'!$A$6:$A$205,B163)=0,"No-Show ID not found",IFERROR(IF(C163&lt;INDEX('No-Show Cases'!$E$6:$E$205,MATCH(B163,'No-Show Cases'!$A$6:$A$205,0)),"Attempt before missed session",IF(AND(G163&lt;&gt;"",G163&lt;C163),"Next follow-up before attempt date","")),"No-Show ID not found"))))</f>
        <v/>
      </c>
    </row>
    <row r="164">
      <c r="A164" s="15" t="n"/>
      <c r="B164" s="15" t="n"/>
      <c r="C164" s="32" t="n"/>
      <c r="D164" s="15" t="n"/>
      <c r="E164" s="15" t="n"/>
      <c r="F164" s="15" t="n"/>
      <c r="G164" s="32" t="n"/>
      <c r="H164" s="16" t="n"/>
      <c r="I164" s="20">
        <f>IF(A164="","",IF(OR(B164="",C164="",D164="",E164="",F164=""),"Missing required fields",IF(COUNTIF($A$6:$A$405,A164)&gt;1,"Duplicate Attempt ID",IF(COUNTIF('No-Show Cases'!$A$6:$A$205,B164)=0,"No-Show ID not found",IFERROR(IF(C164&lt;INDEX('No-Show Cases'!$E$6:$E$205,MATCH(B164,'No-Show Cases'!$A$6:$A$205,0)),"Attempt before missed session",IF(AND(G164&lt;&gt;"",G164&lt;C164),"Next follow-up before attempt date","")),"No-Show ID not found"))))</f>
        <v/>
      </c>
    </row>
    <row r="165">
      <c r="A165" s="15" t="n"/>
      <c r="B165" s="15" t="n"/>
      <c r="C165" s="32" t="n"/>
      <c r="D165" s="15" t="n"/>
      <c r="E165" s="15" t="n"/>
      <c r="F165" s="15" t="n"/>
      <c r="G165" s="32" t="n"/>
      <c r="H165" s="16" t="n"/>
      <c r="I165" s="20">
        <f>IF(A165="","",IF(OR(B165="",C165="",D165="",E165="",F165=""),"Missing required fields",IF(COUNTIF($A$6:$A$405,A165)&gt;1,"Duplicate Attempt ID",IF(COUNTIF('No-Show Cases'!$A$6:$A$205,B165)=0,"No-Show ID not found",IFERROR(IF(C165&lt;INDEX('No-Show Cases'!$E$6:$E$205,MATCH(B165,'No-Show Cases'!$A$6:$A$205,0)),"Attempt before missed session",IF(AND(G165&lt;&gt;"",G165&lt;C165),"Next follow-up before attempt date","")),"No-Show ID not found"))))</f>
        <v/>
      </c>
    </row>
    <row r="166">
      <c r="A166" s="15" t="n"/>
      <c r="B166" s="15" t="n"/>
      <c r="C166" s="32" t="n"/>
      <c r="D166" s="15" t="n"/>
      <c r="E166" s="15" t="n"/>
      <c r="F166" s="15" t="n"/>
      <c r="G166" s="32" t="n"/>
      <c r="H166" s="16" t="n"/>
      <c r="I166" s="20">
        <f>IF(A166="","",IF(OR(B166="",C166="",D166="",E166="",F166=""),"Missing required fields",IF(COUNTIF($A$6:$A$405,A166)&gt;1,"Duplicate Attempt ID",IF(COUNTIF('No-Show Cases'!$A$6:$A$205,B166)=0,"No-Show ID not found",IFERROR(IF(C166&lt;INDEX('No-Show Cases'!$E$6:$E$205,MATCH(B166,'No-Show Cases'!$A$6:$A$205,0)),"Attempt before missed session",IF(AND(G166&lt;&gt;"",G166&lt;C166),"Next follow-up before attempt date","")),"No-Show ID not found"))))</f>
        <v/>
      </c>
    </row>
    <row r="167">
      <c r="A167" s="15" t="n"/>
      <c r="B167" s="15" t="n"/>
      <c r="C167" s="32" t="n"/>
      <c r="D167" s="15" t="n"/>
      <c r="E167" s="15" t="n"/>
      <c r="F167" s="15" t="n"/>
      <c r="G167" s="32" t="n"/>
      <c r="H167" s="16" t="n"/>
      <c r="I167" s="20">
        <f>IF(A167="","",IF(OR(B167="",C167="",D167="",E167="",F167=""),"Missing required fields",IF(COUNTIF($A$6:$A$405,A167)&gt;1,"Duplicate Attempt ID",IF(COUNTIF('No-Show Cases'!$A$6:$A$205,B167)=0,"No-Show ID not found",IFERROR(IF(C167&lt;INDEX('No-Show Cases'!$E$6:$E$205,MATCH(B167,'No-Show Cases'!$A$6:$A$205,0)),"Attempt before missed session",IF(AND(G167&lt;&gt;"",G167&lt;C167),"Next follow-up before attempt date","")),"No-Show ID not found"))))</f>
        <v/>
      </c>
    </row>
    <row r="168">
      <c r="A168" s="15" t="n"/>
      <c r="B168" s="15" t="n"/>
      <c r="C168" s="32" t="n"/>
      <c r="D168" s="15" t="n"/>
      <c r="E168" s="15" t="n"/>
      <c r="F168" s="15" t="n"/>
      <c r="G168" s="32" t="n"/>
      <c r="H168" s="16" t="n"/>
      <c r="I168" s="20">
        <f>IF(A168="","",IF(OR(B168="",C168="",D168="",E168="",F168=""),"Missing required fields",IF(COUNTIF($A$6:$A$405,A168)&gt;1,"Duplicate Attempt ID",IF(COUNTIF('No-Show Cases'!$A$6:$A$205,B168)=0,"No-Show ID not found",IFERROR(IF(C168&lt;INDEX('No-Show Cases'!$E$6:$E$205,MATCH(B168,'No-Show Cases'!$A$6:$A$205,0)),"Attempt before missed session",IF(AND(G168&lt;&gt;"",G168&lt;C168),"Next follow-up before attempt date","")),"No-Show ID not found"))))</f>
        <v/>
      </c>
    </row>
    <row r="169">
      <c r="A169" s="15" t="n"/>
      <c r="B169" s="15" t="n"/>
      <c r="C169" s="32" t="n"/>
      <c r="D169" s="15" t="n"/>
      <c r="E169" s="15" t="n"/>
      <c r="F169" s="15" t="n"/>
      <c r="G169" s="32" t="n"/>
      <c r="H169" s="16" t="n"/>
      <c r="I169" s="20">
        <f>IF(A169="","",IF(OR(B169="",C169="",D169="",E169="",F169=""),"Missing required fields",IF(COUNTIF($A$6:$A$405,A169)&gt;1,"Duplicate Attempt ID",IF(COUNTIF('No-Show Cases'!$A$6:$A$205,B169)=0,"No-Show ID not found",IFERROR(IF(C169&lt;INDEX('No-Show Cases'!$E$6:$E$205,MATCH(B169,'No-Show Cases'!$A$6:$A$205,0)),"Attempt before missed session",IF(AND(G169&lt;&gt;"",G169&lt;C169),"Next follow-up before attempt date","")),"No-Show ID not found"))))</f>
        <v/>
      </c>
    </row>
    <row r="170">
      <c r="A170" s="15" t="n"/>
      <c r="B170" s="15" t="n"/>
      <c r="C170" s="32" t="n"/>
      <c r="D170" s="15" t="n"/>
      <c r="E170" s="15" t="n"/>
      <c r="F170" s="15" t="n"/>
      <c r="G170" s="32" t="n"/>
      <c r="H170" s="16" t="n"/>
      <c r="I170" s="20">
        <f>IF(A170="","",IF(OR(B170="",C170="",D170="",E170="",F170=""),"Missing required fields",IF(COUNTIF($A$6:$A$405,A170)&gt;1,"Duplicate Attempt ID",IF(COUNTIF('No-Show Cases'!$A$6:$A$205,B170)=0,"No-Show ID not found",IFERROR(IF(C170&lt;INDEX('No-Show Cases'!$E$6:$E$205,MATCH(B170,'No-Show Cases'!$A$6:$A$205,0)),"Attempt before missed session",IF(AND(G170&lt;&gt;"",G170&lt;C170),"Next follow-up before attempt date","")),"No-Show ID not found"))))</f>
        <v/>
      </c>
    </row>
    <row r="171">
      <c r="A171" s="15" t="n"/>
      <c r="B171" s="15" t="n"/>
      <c r="C171" s="32" t="n"/>
      <c r="D171" s="15" t="n"/>
      <c r="E171" s="15" t="n"/>
      <c r="F171" s="15" t="n"/>
      <c r="G171" s="32" t="n"/>
      <c r="H171" s="16" t="n"/>
      <c r="I171" s="20">
        <f>IF(A171="","",IF(OR(B171="",C171="",D171="",E171="",F171=""),"Missing required fields",IF(COUNTIF($A$6:$A$405,A171)&gt;1,"Duplicate Attempt ID",IF(COUNTIF('No-Show Cases'!$A$6:$A$205,B171)=0,"No-Show ID not found",IFERROR(IF(C171&lt;INDEX('No-Show Cases'!$E$6:$E$205,MATCH(B171,'No-Show Cases'!$A$6:$A$205,0)),"Attempt before missed session",IF(AND(G171&lt;&gt;"",G171&lt;C171),"Next follow-up before attempt date","")),"No-Show ID not found"))))</f>
        <v/>
      </c>
    </row>
    <row r="172">
      <c r="A172" s="15" t="n"/>
      <c r="B172" s="15" t="n"/>
      <c r="C172" s="32" t="n"/>
      <c r="D172" s="15" t="n"/>
      <c r="E172" s="15" t="n"/>
      <c r="F172" s="15" t="n"/>
      <c r="G172" s="32" t="n"/>
      <c r="H172" s="16" t="n"/>
      <c r="I172" s="20">
        <f>IF(A172="","",IF(OR(B172="",C172="",D172="",E172="",F172=""),"Missing required fields",IF(COUNTIF($A$6:$A$405,A172)&gt;1,"Duplicate Attempt ID",IF(COUNTIF('No-Show Cases'!$A$6:$A$205,B172)=0,"No-Show ID not found",IFERROR(IF(C172&lt;INDEX('No-Show Cases'!$E$6:$E$205,MATCH(B172,'No-Show Cases'!$A$6:$A$205,0)),"Attempt before missed session",IF(AND(G172&lt;&gt;"",G172&lt;C172),"Next follow-up before attempt date","")),"No-Show ID not found"))))</f>
        <v/>
      </c>
    </row>
    <row r="173">
      <c r="A173" s="15" t="n"/>
      <c r="B173" s="15" t="n"/>
      <c r="C173" s="32" t="n"/>
      <c r="D173" s="15" t="n"/>
      <c r="E173" s="15" t="n"/>
      <c r="F173" s="15" t="n"/>
      <c r="G173" s="32" t="n"/>
      <c r="H173" s="16" t="n"/>
      <c r="I173" s="20">
        <f>IF(A173="","",IF(OR(B173="",C173="",D173="",E173="",F173=""),"Missing required fields",IF(COUNTIF($A$6:$A$405,A173)&gt;1,"Duplicate Attempt ID",IF(COUNTIF('No-Show Cases'!$A$6:$A$205,B173)=0,"No-Show ID not found",IFERROR(IF(C173&lt;INDEX('No-Show Cases'!$E$6:$E$205,MATCH(B173,'No-Show Cases'!$A$6:$A$205,0)),"Attempt before missed session",IF(AND(G173&lt;&gt;"",G173&lt;C173),"Next follow-up before attempt date","")),"No-Show ID not found"))))</f>
        <v/>
      </c>
    </row>
    <row r="174">
      <c r="A174" s="15" t="n"/>
      <c r="B174" s="15" t="n"/>
      <c r="C174" s="32" t="n"/>
      <c r="D174" s="15" t="n"/>
      <c r="E174" s="15" t="n"/>
      <c r="F174" s="15" t="n"/>
      <c r="G174" s="32" t="n"/>
      <c r="H174" s="16" t="n"/>
      <c r="I174" s="20">
        <f>IF(A174="","",IF(OR(B174="",C174="",D174="",E174="",F174=""),"Missing required fields",IF(COUNTIF($A$6:$A$405,A174)&gt;1,"Duplicate Attempt ID",IF(COUNTIF('No-Show Cases'!$A$6:$A$205,B174)=0,"No-Show ID not found",IFERROR(IF(C174&lt;INDEX('No-Show Cases'!$E$6:$E$205,MATCH(B174,'No-Show Cases'!$A$6:$A$205,0)),"Attempt before missed session",IF(AND(G174&lt;&gt;"",G174&lt;C174),"Next follow-up before attempt date","")),"No-Show ID not found"))))</f>
        <v/>
      </c>
    </row>
    <row r="175">
      <c r="A175" s="15" t="n"/>
      <c r="B175" s="15" t="n"/>
      <c r="C175" s="32" t="n"/>
      <c r="D175" s="15" t="n"/>
      <c r="E175" s="15" t="n"/>
      <c r="F175" s="15" t="n"/>
      <c r="G175" s="32" t="n"/>
      <c r="H175" s="16" t="n"/>
      <c r="I175" s="20">
        <f>IF(A175="","",IF(OR(B175="",C175="",D175="",E175="",F175=""),"Missing required fields",IF(COUNTIF($A$6:$A$405,A175)&gt;1,"Duplicate Attempt ID",IF(COUNTIF('No-Show Cases'!$A$6:$A$205,B175)=0,"No-Show ID not found",IFERROR(IF(C175&lt;INDEX('No-Show Cases'!$E$6:$E$205,MATCH(B175,'No-Show Cases'!$A$6:$A$205,0)),"Attempt before missed session",IF(AND(G175&lt;&gt;"",G175&lt;C175),"Next follow-up before attempt date","")),"No-Show ID not found"))))</f>
        <v/>
      </c>
    </row>
    <row r="176">
      <c r="A176" s="15" t="n"/>
      <c r="B176" s="15" t="n"/>
      <c r="C176" s="32" t="n"/>
      <c r="D176" s="15" t="n"/>
      <c r="E176" s="15" t="n"/>
      <c r="F176" s="15" t="n"/>
      <c r="G176" s="32" t="n"/>
      <c r="H176" s="16" t="n"/>
      <c r="I176" s="20">
        <f>IF(A176="","",IF(OR(B176="",C176="",D176="",E176="",F176=""),"Missing required fields",IF(COUNTIF($A$6:$A$405,A176)&gt;1,"Duplicate Attempt ID",IF(COUNTIF('No-Show Cases'!$A$6:$A$205,B176)=0,"No-Show ID not found",IFERROR(IF(C176&lt;INDEX('No-Show Cases'!$E$6:$E$205,MATCH(B176,'No-Show Cases'!$A$6:$A$205,0)),"Attempt before missed session",IF(AND(G176&lt;&gt;"",G176&lt;C176),"Next follow-up before attempt date","")),"No-Show ID not found"))))</f>
        <v/>
      </c>
    </row>
    <row r="177">
      <c r="A177" s="15" t="n"/>
      <c r="B177" s="15" t="n"/>
      <c r="C177" s="32" t="n"/>
      <c r="D177" s="15" t="n"/>
      <c r="E177" s="15" t="n"/>
      <c r="F177" s="15" t="n"/>
      <c r="G177" s="32" t="n"/>
      <c r="H177" s="16" t="n"/>
      <c r="I177" s="20">
        <f>IF(A177="","",IF(OR(B177="",C177="",D177="",E177="",F177=""),"Missing required fields",IF(COUNTIF($A$6:$A$405,A177)&gt;1,"Duplicate Attempt ID",IF(COUNTIF('No-Show Cases'!$A$6:$A$205,B177)=0,"No-Show ID not found",IFERROR(IF(C177&lt;INDEX('No-Show Cases'!$E$6:$E$205,MATCH(B177,'No-Show Cases'!$A$6:$A$205,0)),"Attempt before missed session",IF(AND(G177&lt;&gt;"",G177&lt;C177),"Next follow-up before attempt date","")),"No-Show ID not found"))))</f>
        <v/>
      </c>
    </row>
    <row r="178">
      <c r="A178" s="15" t="n"/>
      <c r="B178" s="15" t="n"/>
      <c r="C178" s="32" t="n"/>
      <c r="D178" s="15" t="n"/>
      <c r="E178" s="15" t="n"/>
      <c r="F178" s="15" t="n"/>
      <c r="G178" s="32" t="n"/>
      <c r="H178" s="16" t="n"/>
      <c r="I178" s="20">
        <f>IF(A178="","",IF(OR(B178="",C178="",D178="",E178="",F178=""),"Missing required fields",IF(COUNTIF($A$6:$A$405,A178)&gt;1,"Duplicate Attempt ID",IF(COUNTIF('No-Show Cases'!$A$6:$A$205,B178)=0,"No-Show ID not found",IFERROR(IF(C178&lt;INDEX('No-Show Cases'!$E$6:$E$205,MATCH(B178,'No-Show Cases'!$A$6:$A$205,0)),"Attempt before missed session",IF(AND(G178&lt;&gt;"",G178&lt;C178),"Next follow-up before attempt date","")),"No-Show ID not found"))))</f>
        <v/>
      </c>
    </row>
    <row r="179">
      <c r="A179" s="15" t="n"/>
      <c r="B179" s="15" t="n"/>
      <c r="C179" s="32" t="n"/>
      <c r="D179" s="15" t="n"/>
      <c r="E179" s="15" t="n"/>
      <c r="F179" s="15" t="n"/>
      <c r="G179" s="32" t="n"/>
      <c r="H179" s="16" t="n"/>
      <c r="I179" s="20">
        <f>IF(A179="","",IF(OR(B179="",C179="",D179="",E179="",F179=""),"Missing required fields",IF(COUNTIF($A$6:$A$405,A179)&gt;1,"Duplicate Attempt ID",IF(COUNTIF('No-Show Cases'!$A$6:$A$205,B179)=0,"No-Show ID not found",IFERROR(IF(C179&lt;INDEX('No-Show Cases'!$E$6:$E$205,MATCH(B179,'No-Show Cases'!$A$6:$A$205,0)),"Attempt before missed session",IF(AND(G179&lt;&gt;"",G179&lt;C179),"Next follow-up before attempt date","")),"No-Show ID not found"))))</f>
        <v/>
      </c>
    </row>
    <row r="180">
      <c r="A180" s="15" t="n"/>
      <c r="B180" s="15" t="n"/>
      <c r="C180" s="32" t="n"/>
      <c r="D180" s="15" t="n"/>
      <c r="E180" s="15" t="n"/>
      <c r="F180" s="15" t="n"/>
      <c r="G180" s="32" t="n"/>
      <c r="H180" s="16" t="n"/>
      <c r="I180" s="20">
        <f>IF(A180="","",IF(OR(B180="",C180="",D180="",E180="",F180=""),"Missing required fields",IF(COUNTIF($A$6:$A$405,A180)&gt;1,"Duplicate Attempt ID",IF(COUNTIF('No-Show Cases'!$A$6:$A$205,B180)=0,"No-Show ID not found",IFERROR(IF(C180&lt;INDEX('No-Show Cases'!$E$6:$E$205,MATCH(B180,'No-Show Cases'!$A$6:$A$205,0)),"Attempt before missed session",IF(AND(G180&lt;&gt;"",G180&lt;C180),"Next follow-up before attempt date","")),"No-Show ID not found"))))</f>
        <v/>
      </c>
    </row>
    <row r="181">
      <c r="A181" s="15" t="n"/>
      <c r="B181" s="15" t="n"/>
      <c r="C181" s="32" t="n"/>
      <c r="D181" s="15" t="n"/>
      <c r="E181" s="15" t="n"/>
      <c r="F181" s="15" t="n"/>
      <c r="G181" s="32" t="n"/>
      <c r="H181" s="16" t="n"/>
      <c r="I181" s="20">
        <f>IF(A181="","",IF(OR(B181="",C181="",D181="",E181="",F181=""),"Missing required fields",IF(COUNTIF($A$6:$A$405,A181)&gt;1,"Duplicate Attempt ID",IF(COUNTIF('No-Show Cases'!$A$6:$A$205,B181)=0,"No-Show ID not found",IFERROR(IF(C181&lt;INDEX('No-Show Cases'!$E$6:$E$205,MATCH(B181,'No-Show Cases'!$A$6:$A$205,0)),"Attempt before missed session",IF(AND(G181&lt;&gt;"",G181&lt;C181),"Next follow-up before attempt date","")),"No-Show ID not found"))))</f>
        <v/>
      </c>
    </row>
    <row r="182">
      <c r="A182" s="15" t="n"/>
      <c r="B182" s="15" t="n"/>
      <c r="C182" s="32" t="n"/>
      <c r="D182" s="15" t="n"/>
      <c r="E182" s="15" t="n"/>
      <c r="F182" s="15" t="n"/>
      <c r="G182" s="32" t="n"/>
      <c r="H182" s="16" t="n"/>
      <c r="I182" s="20">
        <f>IF(A182="","",IF(OR(B182="",C182="",D182="",E182="",F182=""),"Missing required fields",IF(COUNTIF($A$6:$A$405,A182)&gt;1,"Duplicate Attempt ID",IF(COUNTIF('No-Show Cases'!$A$6:$A$205,B182)=0,"No-Show ID not found",IFERROR(IF(C182&lt;INDEX('No-Show Cases'!$E$6:$E$205,MATCH(B182,'No-Show Cases'!$A$6:$A$205,0)),"Attempt before missed session",IF(AND(G182&lt;&gt;"",G182&lt;C182),"Next follow-up before attempt date","")),"No-Show ID not found"))))</f>
        <v/>
      </c>
    </row>
    <row r="183">
      <c r="A183" s="15" t="n"/>
      <c r="B183" s="15" t="n"/>
      <c r="C183" s="32" t="n"/>
      <c r="D183" s="15" t="n"/>
      <c r="E183" s="15" t="n"/>
      <c r="F183" s="15" t="n"/>
      <c r="G183" s="32" t="n"/>
      <c r="H183" s="16" t="n"/>
      <c r="I183" s="20">
        <f>IF(A183="","",IF(OR(B183="",C183="",D183="",E183="",F183=""),"Missing required fields",IF(COUNTIF($A$6:$A$405,A183)&gt;1,"Duplicate Attempt ID",IF(COUNTIF('No-Show Cases'!$A$6:$A$205,B183)=0,"No-Show ID not found",IFERROR(IF(C183&lt;INDEX('No-Show Cases'!$E$6:$E$205,MATCH(B183,'No-Show Cases'!$A$6:$A$205,0)),"Attempt before missed session",IF(AND(G183&lt;&gt;"",G183&lt;C183),"Next follow-up before attempt date","")),"No-Show ID not found"))))</f>
        <v/>
      </c>
    </row>
    <row r="184">
      <c r="A184" s="15" t="n"/>
      <c r="B184" s="15" t="n"/>
      <c r="C184" s="32" t="n"/>
      <c r="D184" s="15" t="n"/>
      <c r="E184" s="15" t="n"/>
      <c r="F184" s="15" t="n"/>
      <c r="G184" s="32" t="n"/>
      <c r="H184" s="16" t="n"/>
      <c r="I184" s="20">
        <f>IF(A184="","",IF(OR(B184="",C184="",D184="",E184="",F184=""),"Missing required fields",IF(COUNTIF($A$6:$A$405,A184)&gt;1,"Duplicate Attempt ID",IF(COUNTIF('No-Show Cases'!$A$6:$A$205,B184)=0,"No-Show ID not found",IFERROR(IF(C184&lt;INDEX('No-Show Cases'!$E$6:$E$205,MATCH(B184,'No-Show Cases'!$A$6:$A$205,0)),"Attempt before missed session",IF(AND(G184&lt;&gt;"",G184&lt;C184),"Next follow-up before attempt date","")),"No-Show ID not found"))))</f>
        <v/>
      </c>
    </row>
    <row r="185">
      <c r="A185" s="15" t="n"/>
      <c r="B185" s="15" t="n"/>
      <c r="C185" s="32" t="n"/>
      <c r="D185" s="15" t="n"/>
      <c r="E185" s="15" t="n"/>
      <c r="F185" s="15" t="n"/>
      <c r="G185" s="32" t="n"/>
      <c r="H185" s="16" t="n"/>
      <c r="I185" s="20">
        <f>IF(A185="","",IF(OR(B185="",C185="",D185="",E185="",F185=""),"Missing required fields",IF(COUNTIF($A$6:$A$405,A185)&gt;1,"Duplicate Attempt ID",IF(COUNTIF('No-Show Cases'!$A$6:$A$205,B185)=0,"No-Show ID not found",IFERROR(IF(C185&lt;INDEX('No-Show Cases'!$E$6:$E$205,MATCH(B185,'No-Show Cases'!$A$6:$A$205,0)),"Attempt before missed session",IF(AND(G185&lt;&gt;"",G185&lt;C185),"Next follow-up before attempt date","")),"No-Show ID not found"))))</f>
        <v/>
      </c>
    </row>
    <row r="186">
      <c r="A186" s="15" t="n"/>
      <c r="B186" s="15" t="n"/>
      <c r="C186" s="32" t="n"/>
      <c r="D186" s="15" t="n"/>
      <c r="E186" s="15" t="n"/>
      <c r="F186" s="15" t="n"/>
      <c r="G186" s="32" t="n"/>
      <c r="H186" s="16" t="n"/>
      <c r="I186" s="20">
        <f>IF(A186="","",IF(OR(B186="",C186="",D186="",E186="",F186=""),"Missing required fields",IF(COUNTIF($A$6:$A$405,A186)&gt;1,"Duplicate Attempt ID",IF(COUNTIF('No-Show Cases'!$A$6:$A$205,B186)=0,"No-Show ID not found",IFERROR(IF(C186&lt;INDEX('No-Show Cases'!$E$6:$E$205,MATCH(B186,'No-Show Cases'!$A$6:$A$205,0)),"Attempt before missed session",IF(AND(G186&lt;&gt;"",G186&lt;C186),"Next follow-up before attempt date","")),"No-Show ID not found"))))</f>
        <v/>
      </c>
    </row>
    <row r="187">
      <c r="A187" s="15" t="n"/>
      <c r="B187" s="15" t="n"/>
      <c r="C187" s="32" t="n"/>
      <c r="D187" s="15" t="n"/>
      <c r="E187" s="15" t="n"/>
      <c r="F187" s="15" t="n"/>
      <c r="G187" s="32" t="n"/>
      <c r="H187" s="16" t="n"/>
      <c r="I187" s="20">
        <f>IF(A187="","",IF(OR(B187="",C187="",D187="",E187="",F187=""),"Missing required fields",IF(COUNTIF($A$6:$A$405,A187)&gt;1,"Duplicate Attempt ID",IF(COUNTIF('No-Show Cases'!$A$6:$A$205,B187)=0,"No-Show ID not found",IFERROR(IF(C187&lt;INDEX('No-Show Cases'!$E$6:$E$205,MATCH(B187,'No-Show Cases'!$A$6:$A$205,0)),"Attempt before missed session",IF(AND(G187&lt;&gt;"",G187&lt;C187),"Next follow-up before attempt date","")),"No-Show ID not found"))))</f>
        <v/>
      </c>
    </row>
    <row r="188">
      <c r="A188" s="15" t="n"/>
      <c r="B188" s="15" t="n"/>
      <c r="C188" s="32" t="n"/>
      <c r="D188" s="15" t="n"/>
      <c r="E188" s="15" t="n"/>
      <c r="F188" s="15" t="n"/>
      <c r="G188" s="32" t="n"/>
      <c r="H188" s="16" t="n"/>
      <c r="I188" s="20">
        <f>IF(A188="","",IF(OR(B188="",C188="",D188="",E188="",F188=""),"Missing required fields",IF(COUNTIF($A$6:$A$405,A188)&gt;1,"Duplicate Attempt ID",IF(COUNTIF('No-Show Cases'!$A$6:$A$205,B188)=0,"No-Show ID not found",IFERROR(IF(C188&lt;INDEX('No-Show Cases'!$E$6:$E$205,MATCH(B188,'No-Show Cases'!$A$6:$A$205,0)),"Attempt before missed session",IF(AND(G188&lt;&gt;"",G188&lt;C188),"Next follow-up before attempt date","")),"No-Show ID not found"))))</f>
        <v/>
      </c>
    </row>
    <row r="189">
      <c r="A189" s="15" t="n"/>
      <c r="B189" s="15" t="n"/>
      <c r="C189" s="32" t="n"/>
      <c r="D189" s="15" t="n"/>
      <c r="E189" s="15" t="n"/>
      <c r="F189" s="15" t="n"/>
      <c r="G189" s="32" t="n"/>
      <c r="H189" s="16" t="n"/>
      <c r="I189" s="20">
        <f>IF(A189="","",IF(OR(B189="",C189="",D189="",E189="",F189=""),"Missing required fields",IF(COUNTIF($A$6:$A$405,A189)&gt;1,"Duplicate Attempt ID",IF(COUNTIF('No-Show Cases'!$A$6:$A$205,B189)=0,"No-Show ID not found",IFERROR(IF(C189&lt;INDEX('No-Show Cases'!$E$6:$E$205,MATCH(B189,'No-Show Cases'!$A$6:$A$205,0)),"Attempt before missed session",IF(AND(G189&lt;&gt;"",G189&lt;C189),"Next follow-up before attempt date","")),"No-Show ID not found"))))</f>
        <v/>
      </c>
    </row>
    <row r="190">
      <c r="A190" s="15" t="n"/>
      <c r="B190" s="15" t="n"/>
      <c r="C190" s="32" t="n"/>
      <c r="D190" s="15" t="n"/>
      <c r="E190" s="15" t="n"/>
      <c r="F190" s="15" t="n"/>
      <c r="G190" s="32" t="n"/>
      <c r="H190" s="16" t="n"/>
      <c r="I190" s="20">
        <f>IF(A190="","",IF(OR(B190="",C190="",D190="",E190="",F190=""),"Missing required fields",IF(COUNTIF($A$6:$A$405,A190)&gt;1,"Duplicate Attempt ID",IF(COUNTIF('No-Show Cases'!$A$6:$A$205,B190)=0,"No-Show ID not found",IFERROR(IF(C190&lt;INDEX('No-Show Cases'!$E$6:$E$205,MATCH(B190,'No-Show Cases'!$A$6:$A$205,0)),"Attempt before missed session",IF(AND(G190&lt;&gt;"",G190&lt;C190),"Next follow-up before attempt date","")),"No-Show ID not found"))))</f>
        <v/>
      </c>
    </row>
    <row r="191">
      <c r="A191" s="15" t="n"/>
      <c r="B191" s="15" t="n"/>
      <c r="C191" s="32" t="n"/>
      <c r="D191" s="15" t="n"/>
      <c r="E191" s="15" t="n"/>
      <c r="F191" s="15" t="n"/>
      <c r="G191" s="32" t="n"/>
      <c r="H191" s="16" t="n"/>
      <c r="I191" s="20">
        <f>IF(A191="","",IF(OR(B191="",C191="",D191="",E191="",F191=""),"Missing required fields",IF(COUNTIF($A$6:$A$405,A191)&gt;1,"Duplicate Attempt ID",IF(COUNTIF('No-Show Cases'!$A$6:$A$205,B191)=0,"No-Show ID not found",IFERROR(IF(C191&lt;INDEX('No-Show Cases'!$E$6:$E$205,MATCH(B191,'No-Show Cases'!$A$6:$A$205,0)),"Attempt before missed session",IF(AND(G191&lt;&gt;"",G191&lt;C191),"Next follow-up before attempt date","")),"No-Show ID not found"))))</f>
        <v/>
      </c>
    </row>
    <row r="192">
      <c r="A192" s="15" t="n"/>
      <c r="B192" s="15" t="n"/>
      <c r="C192" s="32" t="n"/>
      <c r="D192" s="15" t="n"/>
      <c r="E192" s="15" t="n"/>
      <c r="F192" s="15" t="n"/>
      <c r="G192" s="32" t="n"/>
      <c r="H192" s="16" t="n"/>
      <c r="I192" s="20">
        <f>IF(A192="","",IF(OR(B192="",C192="",D192="",E192="",F192=""),"Missing required fields",IF(COUNTIF($A$6:$A$405,A192)&gt;1,"Duplicate Attempt ID",IF(COUNTIF('No-Show Cases'!$A$6:$A$205,B192)=0,"No-Show ID not found",IFERROR(IF(C192&lt;INDEX('No-Show Cases'!$E$6:$E$205,MATCH(B192,'No-Show Cases'!$A$6:$A$205,0)),"Attempt before missed session",IF(AND(G192&lt;&gt;"",G192&lt;C192),"Next follow-up before attempt date","")),"No-Show ID not found"))))</f>
        <v/>
      </c>
    </row>
    <row r="193">
      <c r="A193" s="15" t="n"/>
      <c r="B193" s="15" t="n"/>
      <c r="C193" s="32" t="n"/>
      <c r="D193" s="15" t="n"/>
      <c r="E193" s="15" t="n"/>
      <c r="F193" s="15" t="n"/>
      <c r="G193" s="32" t="n"/>
      <c r="H193" s="16" t="n"/>
      <c r="I193" s="20">
        <f>IF(A193="","",IF(OR(B193="",C193="",D193="",E193="",F193=""),"Missing required fields",IF(COUNTIF($A$6:$A$405,A193)&gt;1,"Duplicate Attempt ID",IF(COUNTIF('No-Show Cases'!$A$6:$A$205,B193)=0,"No-Show ID not found",IFERROR(IF(C193&lt;INDEX('No-Show Cases'!$E$6:$E$205,MATCH(B193,'No-Show Cases'!$A$6:$A$205,0)),"Attempt before missed session",IF(AND(G193&lt;&gt;"",G193&lt;C193),"Next follow-up before attempt date","")),"No-Show ID not found"))))</f>
        <v/>
      </c>
    </row>
    <row r="194">
      <c r="A194" s="15" t="n"/>
      <c r="B194" s="15" t="n"/>
      <c r="C194" s="32" t="n"/>
      <c r="D194" s="15" t="n"/>
      <c r="E194" s="15" t="n"/>
      <c r="F194" s="15" t="n"/>
      <c r="G194" s="32" t="n"/>
      <c r="H194" s="16" t="n"/>
      <c r="I194" s="20">
        <f>IF(A194="","",IF(OR(B194="",C194="",D194="",E194="",F194=""),"Missing required fields",IF(COUNTIF($A$6:$A$405,A194)&gt;1,"Duplicate Attempt ID",IF(COUNTIF('No-Show Cases'!$A$6:$A$205,B194)=0,"No-Show ID not found",IFERROR(IF(C194&lt;INDEX('No-Show Cases'!$E$6:$E$205,MATCH(B194,'No-Show Cases'!$A$6:$A$205,0)),"Attempt before missed session",IF(AND(G194&lt;&gt;"",G194&lt;C194),"Next follow-up before attempt date","")),"No-Show ID not found"))))</f>
        <v/>
      </c>
    </row>
    <row r="195">
      <c r="A195" s="15" t="n"/>
      <c r="B195" s="15" t="n"/>
      <c r="C195" s="32" t="n"/>
      <c r="D195" s="15" t="n"/>
      <c r="E195" s="15" t="n"/>
      <c r="F195" s="15" t="n"/>
      <c r="G195" s="32" t="n"/>
      <c r="H195" s="16" t="n"/>
      <c r="I195" s="20">
        <f>IF(A195="","",IF(OR(B195="",C195="",D195="",E195="",F195=""),"Missing required fields",IF(COUNTIF($A$6:$A$405,A195)&gt;1,"Duplicate Attempt ID",IF(COUNTIF('No-Show Cases'!$A$6:$A$205,B195)=0,"No-Show ID not found",IFERROR(IF(C195&lt;INDEX('No-Show Cases'!$E$6:$E$205,MATCH(B195,'No-Show Cases'!$A$6:$A$205,0)),"Attempt before missed session",IF(AND(G195&lt;&gt;"",G195&lt;C195),"Next follow-up before attempt date","")),"No-Show ID not found"))))</f>
        <v/>
      </c>
    </row>
    <row r="196">
      <c r="A196" s="15" t="n"/>
      <c r="B196" s="15" t="n"/>
      <c r="C196" s="32" t="n"/>
      <c r="D196" s="15" t="n"/>
      <c r="E196" s="15" t="n"/>
      <c r="F196" s="15" t="n"/>
      <c r="G196" s="32" t="n"/>
      <c r="H196" s="16" t="n"/>
      <c r="I196" s="20">
        <f>IF(A196="","",IF(OR(B196="",C196="",D196="",E196="",F196=""),"Missing required fields",IF(COUNTIF($A$6:$A$405,A196)&gt;1,"Duplicate Attempt ID",IF(COUNTIF('No-Show Cases'!$A$6:$A$205,B196)=0,"No-Show ID not found",IFERROR(IF(C196&lt;INDEX('No-Show Cases'!$E$6:$E$205,MATCH(B196,'No-Show Cases'!$A$6:$A$205,0)),"Attempt before missed session",IF(AND(G196&lt;&gt;"",G196&lt;C196),"Next follow-up before attempt date","")),"No-Show ID not found"))))</f>
        <v/>
      </c>
    </row>
    <row r="197">
      <c r="A197" s="15" t="n"/>
      <c r="B197" s="15" t="n"/>
      <c r="C197" s="32" t="n"/>
      <c r="D197" s="15" t="n"/>
      <c r="E197" s="15" t="n"/>
      <c r="F197" s="15" t="n"/>
      <c r="G197" s="32" t="n"/>
      <c r="H197" s="16" t="n"/>
      <c r="I197" s="20">
        <f>IF(A197="","",IF(OR(B197="",C197="",D197="",E197="",F197=""),"Missing required fields",IF(COUNTIF($A$6:$A$405,A197)&gt;1,"Duplicate Attempt ID",IF(COUNTIF('No-Show Cases'!$A$6:$A$205,B197)=0,"No-Show ID not found",IFERROR(IF(C197&lt;INDEX('No-Show Cases'!$E$6:$E$205,MATCH(B197,'No-Show Cases'!$A$6:$A$205,0)),"Attempt before missed session",IF(AND(G197&lt;&gt;"",G197&lt;C197),"Next follow-up before attempt date","")),"No-Show ID not found"))))</f>
        <v/>
      </c>
    </row>
    <row r="198">
      <c r="A198" s="15" t="n"/>
      <c r="B198" s="15" t="n"/>
      <c r="C198" s="32" t="n"/>
      <c r="D198" s="15" t="n"/>
      <c r="E198" s="15" t="n"/>
      <c r="F198" s="15" t="n"/>
      <c r="G198" s="32" t="n"/>
      <c r="H198" s="16" t="n"/>
      <c r="I198" s="20">
        <f>IF(A198="","",IF(OR(B198="",C198="",D198="",E198="",F198=""),"Missing required fields",IF(COUNTIF($A$6:$A$405,A198)&gt;1,"Duplicate Attempt ID",IF(COUNTIF('No-Show Cases'!$A$6:$A$205,B198)=0,"No-Show ID not found",IFERROR(IF(C198&lt;INDEX('No-Show Cases'!$E$6:$E$205,MATCH(B198,'No-Show Cases'!$A$6:$A$205,0)),"Attempt before missed session",IF(AND(G198&lt;&gt;"",G198&lt;C198),"Next follow-up before attempt date","")),"No-Show ID not found"))))</f>
        <v/>
      </c>
    </row>
    <row r="199">
      <c r="A199" s="15" t="n"/>
      <c r="B199" s="15" t="n"/>
      <c r="C199" s="32" t="n"/>
      <c r="D199" s="15" t="n"/>
      <c r="E199" s="15" t="n"/>
      <c r="F199" s="15" t="n"/>
      <c r="G199" s="32" t="n"/>
      <c r="H199" s="16" t="n"/>
      <c r="I199" s="20">
        <f>IF(A199="","",IF(OR(B199="",C199="",D199="",E199="",F199=""),"Missing required fields",IF(COUNTIF($A$6:$A$405,A199)&gt;1,"Duplicate Attempt ID",IF(COUNTIF('No-Show Cases'!$A$6:$A$205,B199)=0,"No-Show ID not found",IFERROR(IF(C199&lt;INDEX('No-Show Cases'!$E$6:$E$205,MATCH(B199,'No-Show Cases'!$A$6:$A$205,0)),"Attempt before missed session",IF(AND(G199&lt;&gt;"",G199&lt;C199),"Next follow-up before attempt date","")),"No-Show ID not found"))))</f>
        <v/>
      </c>
    </row>
    <row r="200">
      <c r="A200" s="15" t="n"/>
      <c r="B200" s="15" t="n"/>
      <c r="C200" s="32" t="n"/>
      <c r="D200" s="15" t="n"/>
      <c r="E200" s="15" t="n"/>
      <c r="F200" s="15" t="n"/>
      <c r="G200" s="32" t="n"/>
      <c r="H200" s="16" t="n"/>
      <c r="I200" s="20">
        <f>IF(A200="","",IF(OR(B200="",C200="",D200="",E200="",F200=""),"Missing required fields",IF(COUNTIF($A$6:$A$405,A200)&gt;1,"Duplicate Attempt ID",IF(COUNTIF('No-Show Cases'!$A$6:$A$205,B200)=0,"No-Show ID not found",IFERROR(IF(C200&lt;INDEX('No-Show Cases'!$E$6:$E$205,MATCH(B200,'No-Show Cases'!$A$6:$A$205,0)),"Attempt before missed session",IF(AND(G200&lt;&gt;"",G200&lt;C200),"Next follow-up before attempt date","")),"No-Show ID not found"))))</f>
        <v/>
      </c>
    </row>
    <row r="201">
      <c r="A201" s="15" t="n"/>
      <c r="B201" s="15" t="n"/>
      <c r="C201" s="32" t="n"/>
      <c r="D201" s="15" t="n"/>
      <c r="E201" s="15" t="n"/>
      <c r="F201" s="15" t="n"/>
      <c r="G201" s="32" t="n"/>
      <c r="H201" s="16" t="n"/>
      <c r="I201" s="20">
        <f>IF(A201="","",IF(OR(B201="",C201="",D201="",E201="",F201=""),"Missing required fields",IF(COUNTIF($A$6:$A$405,A201)&gt;1,"Duplicate Attempt ID",IF(COUNTIF('No-Show Cases'!$A$6:$A$205,B201)=0,"No-Show ID not found",IFERROR(IF(C201&lt;INDEX('No-Show Cases'!$E$6:$E$205,MATCH(B201,'No-Show Cases'!$A$6:$A$205,0)),"Attempt before missed session",IF(AND(G201&lt;&gt;"",G201&lt;C201),"Next follow-up before attempt date","")),"No-Show ID not found"))))</f>
        <v/>
      </c>
    </row>
    <row r="202">
      <c r="A202" s="15" t="n"/>
      <c r="B202" s="15" t="n"/>
      <c r="C202" s="32" t="n"/>
      <c r="D202" s="15" t="n"/>
      <c r="E202" s="15" t="n"/>
      <c r="F202" s="15" t="n"/>
      <c r="G202" s="32" t="n"/>
      <c r="H202" s="16" t="n"/>
      <c r="I202" s="20">
        <f>IF(A202="","",IF(OR(B202="",C202="",D202="",E202="",F202=""),"Missing required fields",IF(COUNTIF($A$6:$A$405,A202)&gt;1,"Duplicate Attempt ID",IF(COUNTIF('No-Show Cases'!$A$6:$A$205,B202)=0,"No-Show ID not found",IFERROR(IF(C202&lt;INDEX('No-Show Cases'!$E$6:$E$205,MATCH(B202,'No-Show Cases'!$A$6:$A$205,0)),"Attempt before missed session",IF(AND(G202&lt;&gt;"",G202&lt;C202),"Next follow-up before attempt date","")),"No-Show ID not found"))))</f>
        <v/>
      </c>
    </row>
    <row r="203">
      <c r="A203" s="15" t="n"/>
      <c r="B203" s="15" t="n"/>
      <c r="C203" s="32" t="n"/>
      <c r="D203" s="15" t="n"/>
      <c r="E203" s="15" t="n"/>
      <c r="F203" s="15" t="n"/>
      <c r="G203" s="32" t="n"/>
      <c r="H203" s="16" t="n"/>
      <c r="I203" s="20">
        <f>IF(A203="","",IF(OR(B203="",C203="",D203="",E203="",F203=""),"Missing required fields",IF(COUNTIF($A$6:$A$405,A203)&gt;1,"Duplicate Attempt ID",IF(COUNTIF('No-Show Cases'!$A$6:$A$205,B203)=0,"No-Show ID not found",IFERROR(IF(C203&lt;INDEX('No-Show Cases'!$E$6:$E$205,MATCH(B203,'No-Show Cases'!$A$6:$A$205,0)),"Attempt before missed session",IF(AND(G203&lt;&gt;"",G203&lt;C203),"Next follow-up before attempt date","")),"No-Show ID not found"))))</f>
        <v/>
      </c>
    </row>
    <row r="204">
      <c r="A204" s="15" t="n"/>
      <c r="B204" s="15" t="n"/>
      <c r="C204" s="32" t="n"/>
      <c r="D204" s="15" t="n"/>
      <c r="E204" s="15" t="n"/>
      <c r="F204" s="15" t="n"/>
      <c r="G204" s="32" t="n"/>
      <c r="H204" s="16" t="n"/>
      <c r="I204" s="20">
        <f>IF(A204="","",IF(OR(B204="",C204="",D204="",E204="",F204=""),"Missing required fields",IF(COUNTIF($A$6:$A$405,A204)&gt;1,"Duplicate Attempt ID",IF(COUNTIF('No-Show Cases'!$A$6:$A$205,B204)=0,"No-Show ID not found",IFERROR(IF(C204&lt;INDEX('No-Show Cases'!$E$6:$E$205,MATCH(B204,'No-Show Cases'!$A$6:$A$205,0)),"Attempt before missed session",IF(AND(G204&lt;&gt;"",G204&lt;C204),"Next follow-up before attempt date","")),"No-Show ID not found"))))</f>
        <v/>
      </c>
    </row>
    <row r="205">
      <c r="A205" s="15" t="n"/>
      <c r="B205" s="15" t="n"/>
      <c r="C205" s="32" t="n"/>
      <c r="D205" s="15" t="n"/>
      <c r="E205" s="15" t="n"/>
      <c r="F205" s="15" t="n"/>
      <c r="G205" s="32" t="n"/>
      <c r="H205" s="16" t="n"/>
      <c r="I205" s="20">
        <f>IF(A205="","",IF(OR(B205="",C205="",D205="",E205="",F205=""),"Missing required fields",IF(COUNTIF($A$6:$A$405,A205)&gt;1,"Duplicate Attempt ID",IF(COUNTIF('No-Show Cases'!$A$6:$A$205,B205)=0,"No-Show ID not found",IFERROR(IF(C205&lt;INDEX('No-Show Cases'!$E$6:$E$205,MATCH(B205,'No-Show Cases'!$A$6:$A$205,0)),"Attempt before missed session",IF(AND(G205&lt;&gt;"",G205&lt;C205),"Next follow-up before attempt date","")),"No-Show ID not found"))))</f>
        <v/>
      </c>
    </row>
    <row r="206">
      <c r="A206" s="15" t="n"/>
      <c r="B206" s="15" t="n"/>
      <c r="C206" s="32" t="n"/>
      <c r="D206" s="15" t="n"/>
      <c r="E206" s="15" t="n"/>
      <c r="F206" s="15" t="n"/>
      <c r="G206" s="32" t="n"/>
      <c r="H206" s="16" t="n"/>
      <c r="I206" s="20">
        <f>IF(A206="","",IF(OR(B206="",C206="",D206="",E206="",F206=""),"Missing required fields",IF(COUNTIF($A$6:$A$405,A206)&gt;1,"Duplicate Attempt ID",IF(COUNTIF('No-Show Cases'!$A$6:$A$205,B206)=0,"No-Show ID not found",IFERROR(IF(C206&lt;INDEX('No-Show Cases'!$E$6:$E$205,MATCH(B206,'No-Show Cases'!$A$6:$A$205,0)),"Attempt before missed session",IF(AND(G206&lt;&gt;"",G206&lt;C206),"Next follow-up before attempt date","")),"No-Show ID not found"))))</f>
        <v/>
      </c>
    </row>
    <row r="207">
      <c r="A207" s="15" t="n"/>
      <c r="B207" s="15" t="n"/>
      <c r="C207" s="32" t="n"/>
      <c r="D207" s="15" t="n"/>
      <c r="E207" s="15" t="n"/>
      <c r="F207" s="15" t="n"/>
      <c r="G207" s="32" t="n"/>
      <c r="H207" s="16" t="n"/>
      <c r="I207" s="20">
        <f>IF(A207="","",IF(OR(B207="",C207="",D207="",E207="",F207=""),"Missing required fields",IF(COUNTIF($A$6:$A$405,A207)&gt;1,"Duplicate Attempt ID",IF(COUNTIF('No-Show Cases'!$A$6:$A$205,B207)=0,"No-Show ID not found",IFERROR(IF(C207&lt;INDEX('No-Show Cases'!$E$6:$E$205,MATCH(B207,'No-Show Cases'!$A$6:$A$205,0)),"Attempt before missed session",IF(AND(G207&lt;&gt;"",G207&lt;C207),"Next follow-up before attempt date","")),"No-Show ID not found"))))</f>
        <v/>
      </c>
    </row>
    <row r="208">
      <c r="A208" s="15" t="n"/>
      <c r="B208" s="15" t="n"/>
      <c r="C208" s="32" t="n"/>
      <c r="D208" s="15" t="n"/>
      <c r="E208" s="15" t="n"/>
      <c r="F208" s="15" t="n"/>
      <c r="G208" s="32" t="n"/>
      <c r="H208" s="16" t="n"/>
      <c r="I208" s="20">
        <f>IF(A208="","",IF(OR(B208="",C208="",D208="",E208="",F208=""),"Missing required fields",IF(COUNTIF($A$6:$A$405,A208)&gt;1,"Duplicate Attempt ID",IF(COUNTIF('No-Show Cases'!$A$6:$A$205,B208)=0,"No-Show ID not found",IFERROR(IF(C208&lt;INDEX('No-Show Cases'!$E$6:$E$205,MATCH(B208,'No-Show Cases'!$A$6:$A$205,0)),"Attempt before missed session",IF(AND(G208&lt;&gt;"",G208&lt;C208),"Next follow-up before attempt date","")),"No-Show ID not found"))))</f>
        <v/>
      </c>
    </row>
    <row r="209">
      <c r="A209" s="15" t="n"/>
      <c r="B209" s="15" t="n"/>
      <c r="C209" s="32" t="n"/>
      <c r="D209" s="15" t="n"/>
      <c r="E209" s="15" t="n"/>
      <c r="F209" s="15" t="n"/>
      <c r="G209" s="32" t="n"/>
      <c r="H209" s="16" t="n"/>
      <c r="I209" s="20">
        <f>IF(A209="","",IF(OR(B209="",C209="",D209="",E209="",F209=""),"Missing required fields",IF(COUNTIF($A$6:$A$405,A209)&gt;1,"Duplicate Attempt ID",IF(COUNTIF('No-Show Cases'!$A$6:$A$205,B209)=0,"No-Show ID not found",IFERROR(IF(C209&lt;INDEX('No-Show Cases'!$E$6:$E$205,MATCH(B209,'No-Show Cases'!$A$6:$A$205,0)),"Attempt before missed session",IF(AND(G209&lt;&gt;"",G209&lt;C209),"Next follow-up before attempt date","")),"No-Show ID not found"))))</f>
        <v/>
      </c>
    </row>
    <row r="210">
      <c r="A210" s="15" t="n"/>
      <c r="B210" s="15" t="n"/>
      <c r="C210" s="32" t="n"/>
      <c r="D210" s="15" t="n"/>
      <c r="E210" s="15" t="n"/>
      <c r="F210" s="15" t="n"/>
      <c r="G210" s="32" t="n"/>
      <c r="H210" s="16" t="n"/>
      <c r="I210" s="20">
        <f>IF(A210="","",IF(OR(B210="",C210="",D210="",E210="",F210=""),"Missing required fields",IF(COUNTIF($A$6:$A$405,A210)&gt;1,"Duplicate Attempt ID",IF(COUNTIF('No-Show Cases'!$A$6:$A$205,B210)=0,"No-Show ID not found",IFERROR(IF(C210&lt;INDEX('No-Show Cases'!$E$6:$E$205,MATCH(B210,'No-Show Cases'!$A$6:$A$205,0)),"Attempt before missed session",IF(AND(G210&lt;&gt;"",G210&lt;C210),"Next follow-up before attempt date","")),"No-Show ID not found"))))</f>
        <v/>
      </c>
    </row>
    <row r="211">
      <c r="A211" s="15" t="n"/>
      <c r="B211" s="15" t="n"/>
      <c r="C211" s="32" t="n"/>
      <c r="D211" s="15" t="n"/>
      <c r="E211" s="15" t="n"/>
      <c r="F211" s="15" t="n"/>
      <c r="G211" s="32" t="n"/>
      <c r="H211" s="16" t="n"/>
      <c r="I211" s="20">
        <f>IF(A211="","",IF(OR(B211="",C211="",D211="",E211="",F211=""),"Missing required fields",IF(COUNTIF($A$6:$A$405,A211)&gt;1,"Duplicate Attempt ID",IF(COUNTIF('No-Show Cases'!$A$6:$A$205,B211)=0,"No-Show ID not found",IFERROR(IF(C211&lt;INDEX('No-Show Cases'!$E$6:$E$205,MATCH(B211,'No-Show Cases'!$A$6:$A$205,0)),"Attempt before missed session",IF(AND(G211&lt;&gt;"",G211&lt;C211),"Next follow-up before attempt date","")),"No-Show ID not found"))))</f>
        <v/>
      </c>
    </row>
    <row r="212">
      <c r="A212" s="15" t="n"/>
      <c r="B212" s="15" t="n"/>
      <c r="C212" s="32" t="n"/>
      <c r="D212" s="15" t="n"/>
      <c r="E212" s="15" t="n"/>
      <c r="F212" s="15" t="n"/>
      <c r="G212" s="32" t="n"/>
      <c r="H212" s="16" t="n"/>
      <c r="I212" s="20">
        <f>IF(A212="","",IF(OR(B212="",C212="",D212="",E212="",F212=""),"Missing required fields",IF(COUNTIF($A$6:$A$405,A212)&gt;1,"Duplicate Attempt ID",IF(COUNTIF('No-Show Cases'!$A$6:$A$205,B212)=0,"No-Show ID not found",IFERROR(IF(C212&lt;INDEX('No-Show Cases'!$E$6:$E$205,MATCH(B212,'No-Show Cases'!$A$6:$A$205,0)),"Attempt before missed session",IF(AND(G212&lt;&gt;"",G212&lt;C212),"Next follow-up before attempt date","")),"No-Show ID not found"))))</f>
        <v/>
      </c>
    </row>
    <row r="213">
      <c r="A213" s="15" t="n"/>
      <c r="B213" s="15" t="n"/>
      <c r="C213" s="32" t="n"/>
      <c r="D213" s="15" t="n"/>
      <c r="E213" s="15" t="n"/>
      <c r="F213" s="15" t="n"/>
      <c r="G213" s="32" t="n"/>
      <c r="H213" s="16" t="n"/>
      <c r="I213" s="20">
        <f>IF(A213="","",IF(OR(B213="",C213="",D213="",E213="",F213=""),"Missing required fields",IF(COUNTIF($A$6:$A$405,A213)&gt;1,"Duplicate Attempt ID",IF(COUNTIF('No-Show Cases'!$A$6:$A$205,B213)=0,"No-Show ID not found",IFERROR(IF(C213&lt;INDEX('No-Show Cases'!$E$6:$E$205,MATCH(B213,'No-Show Cases'!$A$6:$A$205,0)),"Attempt before missed session",IF(AND(G213&lt;&gt;"",G213&lt;C213),"Next follow-up before attempt date","")),"No-Show ID not found"))))</f>
        <v/>
      </c>
    </row>
    <row r="214">
      <c r="A214" s="15" t="n"/>
      <c r="B214" s="15" t="n"/>
      <c r="C214" s="32" t="n"/>
      <c r="D214" s="15" t="n"/>
      <c r="E214" s="15" t="n"/>
      <c r="F214" s="15" t="n"/>
      <c r="G214" s="32" t="n"/>
      <c r="H214" s="16" t="n"/>
      <c r="I214" s="20">
        <f>IF(A214="","",IF(OR(B214="",C214="",D214="",E214="",F214=""),"Missing required fields",IF(COUNTIF($A$6:$A$405,A214)&gt;1,"Duplicate Attempt ID",IF(COUNTIF('No-Show Cases'!$A$6:$A$205,B214)=0,"No-Show ID not found",IFERROR(IF(C214&lt;INDEX('No-Show Cases'!$E$6:$E$205,MATCH(B214,'No-Show Cases'!$A$6:$A$205,0)),"Attempt before missed session",IF(AND(G214&lt;&gt;"",G214&lt;C214),"Next follow-up before attempt date","")),"No-Show ID not found"))))</f>
        <v/>
      </c>
    </row>
    <row r="215">
      <c r="A215" s="15" t="n"/>
      <c r="B215" s="15" t="n"/>
      <c r="C215" s="32" t="n"/>
      <c r="D215" s="15" t="n"/>
      <c r="E215" s="15" t="n"/>
      <c r="F215" s="15" t="n"/>
      <c r="G215" s="32" t="n"/>
      <c r="H215" s="16" t="n"/>
      <c r="I215" s="20">
        <f>IF(A215="","",IF(OR(B215="",C215="",D215="",E215="",F215=""),"Missing required fields",IF(COUNTIF($A$6:$A$405,A215)&gt;1,"Duplicate Attempt ID",IF(COUNTIF('No-Show Cases'!$A$6:$A$205,B215)=0,"No-Show ID not found",IFERROR(IF(C215&lt;INDEX('No-Show Cases'!$E$6:$E$205,MATCH(B215,'No-Show Cases'!$A$6:$A$205,0)),"Attempt before missed session",IF(AND(G215&lt;&gt;"",G215&lt;C215),"Next follow-up before attempt date","")),"No-Show ID not found"))))</f>
        <v/>
      </c>
    </row>
    <row r="216">
      <c r="A216" s="15" t="n"/>
      <c r="B216" s="15" t="n"/>
      <c r="C216" s="32" t="n"/>
      <c r="D216" s="15" t="n"/>
      <c r="E216" s="15" t="n"/>
      <c r="F216" s="15" t="n"/>
      <c r="G216" s="32" t="n"/>
      <c r="H216" s="16" t="n"/>
      <c r="I216" s="20">
        <f>IF(A216="","",IF(OR(B216="",C216="",D216="",E216="",F216=""),"Missing required fields",IF(COUNTIF($A$6:$A$405,A216)&gt;1,"Duplicate Attempt ID",IF(COUNTIF('No-Show Cases'!$A$6:$A$205,B216)=0,"No-Show ID not found",IFERROR(IF(C216&lt;INDEX('No-Show Cases'!$E$6:$E$205,MATCH(B216,'No-Show Cases'!$A$6:$A$205,0)),"Attempt before missed session",IF(AND(G216&lt;&gt;"",G216&lt;C216),"Next follow-up before attempt date","")),"No-Show ID not found"))))</f>
        <v/>
      </c>
    </row>
    <row r="217">
      <c r="A217" s="15" t="n"/>
      <c r="B217" s="15" t="n"/>
      <c r="C217" s="32" t="n"/>
      <c r="D217" s="15" t="n"/>
      <c r="E217" s="15" t="n"/>
      <c r="F217" s="15" t="n"/>
      <c r="G217" s="32" t="n"/>
      <c r="H217" s="16" t="n"/>
      <c r="I217" s="20">
        <f>IF(A217="","",IF(OR(B217="",C217="",D217="",E217="",F217=""),"Missing required fields",IF(COUNTIF($A$6:$A$405,A217)&gt;1,"Duplicate Attempt ID",IF(COUNTIF('No-Show Cases'!$A$6:$A$205,B217)=0,"No-Show ID not found",IFERROR(IF(C217&lt;INDEX('No-Show Cases'!$E$6:$E$205,MATCH(B217,'No-Show Cases'!$A$6:$A$205,0)),"Attempt before missed session",IF(AND(G217&lt;&gt;"",G217&lt;C217),"Next follow-up before attempt date","")),"No-Show ID not found"))))</f>
        <v/>
      </c>
    </row>
    <row r="218">
      <c r="A218" s="15" t="n"/>
      <c r="B218" s="15" t="n"/>
      <c r="C218" s="32" t="n"/>
      <c r="D218" s="15" t="n"/>
      <c r="E218" s="15" t="n"/>
      <c r="F218" s="15" t="n"/>
      <c r="G218" s="32" t="n"/>
      <c r="H218" s="16" t="n"/>
      <c r="I218" s="20">
        <f>IF(A218="","",IF(OR(B218="",C218="",D218="",E218="",F218=""),"Missing required fields",IF(COUNTIF($A$6:$A$405,A218)&gt;1,"Duplicate Attempt ID",IF(COUNTIF('No-Show Cases'!$A$6:$A$205,B218)=0,"No-Show ID not found",IFERROR(IF(C218&lt;INDEX('No-Show Cases'!$E$6:$E$205,MATCH(B218,'No-Show Cases'!$A$6:$A$205,0)),"Attempt before missed session",IF(AND(G218&lt;&gt;"",G218&lt;C218),"Next follow-up before attempt date","")),"No-Show ID not found"))))</f>
        <v/>
      </c>
    </row>
    <row r="219">
      <c r="A219" s="15" t="n"/>
      <c r="B219" s="15" t="n"/>
      <c r="C219" s="32" t="n"/>
      <c r="D219" s="15" t="n"/>
      <c r="E219" s="15" t="n"/>
      <c r="F219" s="15" t="n"/>
      <c r="G219" s="32" t="n"/>
      <c r="H219" s="16" t="n"/>
      <c r="I219" s="20">
        <f>IF(A219="","",IF(OR(B219="",C219="",D219="",E219="",F219=""),"Missing required fields",IF(COUNTIF($A$6:$A$405,A219)&gt;1,"Duplicate Attempt ID",IF(COUNTIF('No-Show Cases'!$A$6:$A$205,B219)=0,"No-Show ID not found",IFERROR(IF(C219&lt;INDEX('No-Show Cases'!$E$6:$E$205,MATCH(B219,'No-Show Cases'!$A$6:$A$205,0)),"Attempt before missed session",IF(AND(G219&lt;&gt;"",G219&lt;C219),"Next follow-up before attempt date","")),"No-Show ID not found"))))</f>
        <v/>
      </c>
    </row>
    <row r="220">
      <c r="A220" s="15" t="n"/>
      <c r="B220" s="15" t="n"/>
      <c r="C220" s="32" t="n"/>
      <c r="D220" s="15" t="n"/>
      <c r="E220" s="15" t="n"/>
      <c r="F220" s="15" t="n"/>
      <c r="G220" s="32" t="n"/>
      <c r="H220" s="16" t="n"/>
      <c r="I220" s="20">
        <f>IF(A220="","",IF(OR(B220="",C220="",D220="",E220="",F220=""),"Missing required fields",IF(COUNTIF($A$6:$A$405,A220)&gt;1,"Duplicate Attempt ID",IF(COUNTIF('No-Show Cases'!$A$6:$A$205,B220)=0,"No-Show ID not found",IFERROR(IF(C220&lt;INDEX('No-Show Cases'!$E$6:$E$205,MATCH(B220,'No-Show Cases'!$A$6:$A$205,0)),"Attempt before missed session",IF(AND(G220&lt;&gt;"",G220&lt;C220),"Next follow-up before attempt date","")),"No-Show ID not found"))))</f>
        <v/>
      </c>
    </row>
    <row r="221">
      <c r="A221" s="15" t="n"/>
      <c r="B221" s="15" t="n"/>
      <c r="C221" s="32" t="n"/>
      <c r="D221" s="15" t="n"/>
      <c r="E221" s="15" t="n"/>
      <c r="F221" s="15" t="n"/>
      <c r="G221" s="32" t="n"/>
      <c r="H221" s="16" t="n"/>
      <c r="I221" s="20">
        <f>IF(A221="","",IF(OR(B221="",C221="",D221="",E221="",F221=""),"Missing required fields",IF(COUNTIF($A$6:$A$405,A221)&gt;1,"Duplicate Attempt ID",IF(COUNTIF('No-Show Cases'!$A$6:$A$205,B221)=0,"No-Show ID not found",IFERROR(IF(C221&lt;INDEX('No-Show Cases'!$E$6:$E$205,MATCH(B221,'No-Show Cases'!$A$6:$A$205,0)),"Attempt before missed session",IF(AND(G221&lt;&gt;"",G221&lt;C221),"Next follow-up before attempt date","")),"No-Show ID not found"))))</f>
        <v/>
      </c>
    </row>
    <row r="222">
      <c r="A222" s="15" t="n"/>
      <c r="B222" s="15" t="n"/>
      <c r="C222" s="32" t="n"/>
      <c r="D222" s="15" t="n"/>
      <c r="E222" s="15" t="n"/>
      <c r="F222" s="15" t="n"/>
      <c r="G222" s="32" t="n"/>
      <c r="H222" s="16" t="n"/>
      <c r="I222" s="20">
        <f>IF(A222="","",IF(OR(B222="",C222="",D222="",E222="",F222=""),"Missing required fields",IF(COUNTIF($A$6:$A$405,A222)&gt;1,"Duplicate Attempt ID",IF(COUNTIF('No-Show Cases'!$A$6:$A$205,B222)=0,"No-Show ID not found",IFERROR(IF(C222&lt;INDEX('No-Show Cases'!$E$6:$E$205,MATCH(B222,'No-Show Cases'!$A$6:$A$205,0)),"Attempt before missed session",IF(AND(G222&lt;&gt;"",G222&lt;C222),"Next follow-up before attempt date","")),"No-Show ID not found"))))</f>
        <v/>
      </c>
    </row>
    <row r="223">
      <c r="A223" s="15" t="n"/>
      <c r="B223" s="15" t="n"/>
      <c r="C223" s="32" t="n"/>
      <c r="D223" s="15" t="n"/>
      <c r="E223" s="15" t="n"/>
      <c r="F223" s="15" t="n"/>
      <c r="G223" s="32" t="n"/>
      <c r="H223" s="16" t="n"/>
      <c r="I223" s="20">
        <f>IF(A223="","",IF(OR(B223="",C223="",D223="",E223="",F223=""),"Missing required fields",IF(COUNTIF($A$6:$A$405,A223)&gt;1,"Duplicate Attempt ID",IF(COUNTIF('No-Show Cases'!$A$6:$A$205,B223)=0,"No-Show ID not found",IFERROR(IF(C223&lt;INDEX('No-Show Cases'!$E$6:$E$205,MATCH(B223,'No-Show Cases'!$A$6:$A$205,0)),"Attempt before missed session",IF(AND(G223&lt;&gt;"",G223&lt;C223),"Next follow-up before attempt date","")),"No-Show ID not found"))))</f>
        <v/>
      </c>
    </row>
    <row r="224">
      <c r="A224" s="15" t="n"/>
      <c r="B224" s="15" t="n"/>
      <c r="C224" s="32" t="n"/>
      <c r="D224" s="15" t="n"/>
      <c r="E224" s="15" t="n"/>
      <c r="F224" s="15" t="n"/>
      <c r="G224" s="32" t="n"/>
      <c r="H224" s="16" t="n"/>
      <c r="I224" s="20">
        <f>IF(A224="","",IF(OR(B224="",C224="",D224="",E224="",F224=""),"Missing required fields",IF(COUNTIF($A$6:$A$405,A224)&gt;1,"Duplicate Attempt ID",IF(COUNTIF('No-Show Cases'!$A$6:$A$205,B224)=0,"No-Show ID not found",IFERROR(IF(C224&lt;INDEX('No-Show Cases'!$E$6:$E$205,MATCH(B224,'No-Show Cases'!$A$6:$A$205,0)),"Attempt before missed session",IF(AND(G224&lt;&gt;"",G224&lt;C224),"Next follow-up before attempt date","")),"No-Show ID not found"))))</f>
        <v/>
      </c>
    </row>
    <row r="225">
      <c r="A225" s="15" t="n"/>
      <c r="B225" s="15" t="n"/>
      <c r="C225" s="32" t="n"/>
      <c r="D225" s="15" t="n"/>
      <c r="E225" s="15" t="n"/>
      <c r="F225" s="15" t="n"/>
      <c r="G225" s="32" t="n"/>
      <c r="H225" s="16" t="n"/>
      <c r="I225" s="20">
        <f>IF(A225="","",IF(OR(B225="",C225="",D225="",E225="",F225=""),"Missing required fields",IF(COUNTIF($A$6:$A$405,A225)&gt;1,"Duplicate Attempt ID",IF(COUNTIF('No-Show Cases'!$A$6:$A$205,B225)=0,"No-Show ID not found",IFERROR(IF(C225&lt;INDEX('No-Show Cases'!$E$6:$E$205,MATCH(B225,'No-Show Cases'!$A$6:$A$205,0)),"Attempt before missed session",IF(AND(G225&lt;&gt;"",G225&lt;C225),"Next follow-up before attempt date","")),"No-Show ID not found"))))</f>
        <v/>
      </c>
    </row>
    <row r="226">
      <c r="A226" s="15" t="n"/>
      <c r="B226" s="15" t="n"/>
      <c r="C226" s="32" t="n"/>
      <c r="D226" s="15" t="n"/>
      <c r="E226" s="15" t="n"/>
      <c r="F226" s="15" t="n"/>
      <c r="G226" s="32" t="n"/>
      <c r="H226" s="16" t="n"/>
      <c r="I226" s="20">
        <f>IF(A226="","",IF(OR(B226="",C226="",D226="",E226="",F226=""),"Missing required fields",IF(COUNTIF($A$6:$A$405,A226)&gt;1,"Duplicate Attempt ID",IF(COUNTIF('No-Show Cases'!$A$6:$A$205,B226)=0,"No-Show ID not found",IFERROR(IF(C226&lt;INDEX('No-Show Cases'!$E$6:$E$205,MATCH(B226,'No-Show Cases'!$A$6:$A$205,0)),"Attempt before missed session",IF(AND(G226&lt;&gt;"",G226&lt;C226),"Next follow-up before attempt date","")),"No-Show ID not found"))))</f>
        <v/>
      </c>
    </row>
    <row r="227">
      <c r="A227" s="15" t="n"/>
      <c r="B227" s="15" t="n"/>
      <c r="C227" s="32" t="n"/>
      <c r="D227" s="15" t="n"/>
      <c r="E227" s="15" t="n"/>
      <c r="F227" s="15" t="n"/>
      <c r="G227" s="32" t="n"/>
      <c r="H227" s="16" t="n"/>
      <c r="I227" s="20">
        <f>IF(A227="","",IF(OR(B227="",C227="",D227="",E227="",F227=""),"Missing required fields",IF(COUNTIF($A$6:$A$405,A227)&gt;1,"Duplicate Attempt ID",IF(COUNTIF('No-Show Cases'!$A$6:$A$205,B227)=0,"No-Show ID not found",IFERROR(IF(C227&lt;INDEX('No-Show Cases'!$E$6:$E$205,MATCH(B227,'No-Show Cases'!$A$6:$A$205,0)),"Attempt before missed session",IF(AND(G227&lt;&gt;"",G227&lt;C227),"Next follow-up before attempt date","")),"No-Show ID not found"))))</f>
        <v/>
      </c>
    </row>
    <row r="228">
      <c r="A228" s="15" t="n"/>
      <c r="B228" s="15" t="n"/>
      <c r="C228" s="32" t="n"/>
      <c r="D228" s="15" t="n"/>
      <c r="E228" s="15" t="n"/>
      <c r="F228" s="15" t="n"/>
      <c r="G228" s="32" t="n"/>
      <c r="H228" s="16" t="n"/>
      <c r="I228" s="20">
        <f>IF(A228="","",IF(OR(B228="",C228="",D228="",E228="",F228=""),"Missing required fields",IF(COUNTIF($A$6:$A$405,A228)&gt;1,"Duplicate Attempt ID",IF(COUNTIF('No-Show Cases'!$A$6:$A$205,B228)=0,"No-Show ID not found",IFERROR(IF(C228&lt;INDEX('No-Show Cases'!$E$6:$E$205,MATCH(B228,'No-Show Cases'!$A$6:$A$205,0)),"Attempt before missed session",IF(AND(G228&lt;&gt;"",G228&lt;C228),"Next follow-up before attempt date","")),"No-Show ID not found"))))</f>
        <v/>
      </c>
    </row>
    <row r="229">
      <c r="A229" s="15" t="n"/>
      <c r="B229" s="15" t="n"/>
      <c r="C229" s="32" t="n"/>
      <c r="D229" s="15" t="n"/>
      <c r="E229" s="15" t="n"/>
      <c r="F229" s="15" t="n"/>
      <c r="G229" s="32" t="n"/>
      <c r="H229" s="16" t="n"/>
      <c r="I229" s="20">
        <f>IF(A229="","",IF(OR(B229="",C229="",D229="",E229="",F229=""),"Missing required fields",IF(COUNTIF($A$6:$A$405,A229)&gt;1,"Duplicate Attempt ID",IF(COUNTIF('No-Show Cases'!$A$6:$A$205,B229)=0,"No-Show ID not found",IFERROR(IF(C229&lt;INDEX('No-Show Cases'!$E$6:$E$205,MATCH(B229,'No-Show Cases'!$A$6:$A$205,0)),"Attempt before missed session",IF(AND(G229&lt;&gt;"",G229&lt;C229),"Next follow-up before attempt date","")),"No-Show ID not found"))))</f>
        <v/>
      </c>
    </row>
    <row r="230">
      <c r="A230" s="15" t="n"/>
      <c r="B230" s="15" t="n"/>
      <c r="C230" s="32" t="n"/>
      <c r="D230" s="15" t="n"/>
      <c r="E230" s="15" t="n"/>
      <c r="F230" s="15" t="n"/>
      <c r="G230" s="32" t="n"/>
      <c r="H230" s="16" t="n"/>
      <c r="I230" s="20">
        <f>IF(A230="","",IF(OR(B230="",C230="",D230="",E230="",F230=""),"Missing required fields",IF(COUNTIF($A$6:$A$405,A230)&gt;1,"Duplicate Attempt ID",IF(COUNTIF('No-Show Cases'!$A$6:$A$205,B230)=0,"No-Show ID not found",IFERROR(IF(C230&lt;INDEX('No-Show Cases'!$E$6:$E$205,MATCH(B230,'No-Show Cases'!$A$6:$A$205,0)),"Attempt before missed session",IF(AND(G230&lt;&gt;"",G230&lt;C230),"Next follow-up before attempt date","")),"No-Show ID not found"))))</f>
        <v/>
      </c>
    </row>
    <row r="231">
      <c r="A231" s="15" t="n"/>
      <c r="B231" s="15" t="n"/>
      <c r="C231" s="32" t="n"/>
      <c r="D231" s="15" t="n"/>
      <c r="E231" s="15" t="n"/>
      <c r="F231" s="15" t="n"/>
      <c r="G231" s="32" t="n"/>
      <c r="H231" s="16" t="n"/>
      <c r="I231" s="20">
        <f>IF(A231="","",IF(OR(B231="",C231="",D231="",E231="",F231=""),"Missing required fields",IF(COUNTIF($A$6:$A$405,A231)&gt;1,"Duplicate Attempt ID",IF(COUNTIF('No-Show Cases'!$A$6:$A$205,B231)=0,"No-Show ID not found",IFERROR(IF(C231&lt;INDEX('No-Show Cases'!$E$6:$E$205,MATCH(B231,'No-Show Cases'!$A$6:$A$205,0)),"Attempt before missed session",IF(AND(G231&lt;&gt;"",G231&lt;C231),"Next follow-up before attempt date","")),"No-Show ID not found"))))</f>
        <v/>
      </c>
    </row>
    <row r="232">
      <c r="A232" s="15" t="n"/>
      <c r="B232" s="15" t="n"/>
      <c r="C232" s="32" t="n"/>
      <c r="D232" s="15" t="n"/>
      <c r="E232" s="15" t="n"/>
      <c r="F232" s="15" t="n"/>
      <c r="G232" s="32" t="n"/>
      <c r="H232" s="16" t="n"/>
      <c r="I232" s="20">
        <f>IF(A232="","",IF(OR(B232="",C232="",D232="",E232="",F232=""),"Missing required fields",IF(COUNTIF($A$6:$A$405,A232)&gt;1,"Duplicate Attempt ID",IF(COUNTIF('No-Show Cases'!$A$6:$A$205,B232)=0,"No-Show ID not found",IFERROR(IF(C232&lt;INDEX('No-Show Cases'!$E$6:$E$205,MATCH(B232,'No-Show Cases'!$A$6:$A$205,0)),"Attempt before missed session",IF(AND(G232&lt;&gt;"",G232&lt;C232),"Next follow-up before attempt date","")),"No-Show ID not found"))))</f>
        <v/>
      </c>
    </row>
    <row r="233">
      <c r="A233" s="15" t="n"/>
      <c r="B233" s="15" t="n"/>
      <c r="C233" s="32" t="n"/>
      <c r="D233" s="15" t="n"/>
      <c r="E233" s="15" t="n"/>
      <c r="F233" s="15" t="n"/>
      <c r="G233" s="32" t="n"/>
      <c r="H233" s="16" t="n"/>
      <c r="I233" s="20">
        <f>IF(A233="","",IF(OR(B233="",C233="",D233="",E233="",F233=""),"Missing required fields",IF(COUNTIF($A$6:$A$405,A233)&gt;1,"Duplicate Attempt ID",IF(COUNTIF('No-Show Cases'!$A$6:$A$205,B233)=0,"No-Show ID not found",IFERROR(IF(C233&lt;INDEX('No-Show Cases'!$E$6:$E$205,MATCH(B233,'No-Show Cases'!$A$6:$A$205,0)),"Attempt before missed session",IF(AND(G233&lt;&gt;"",G233&lt;C233),"Next follow-up before attempt date","")),"No-Show ID not found"))))</f>
        <v/>
      </c>
    </row>
    <row r="234">
      <c r="A234" s="15" t="n"/>
      <c r="B234" s="15" t="n"/>
      <c r="C234" s="32" t="n"/>
      <c r="D234" s="15" t="n"/>
      <c r="E234" s="15" t="n"/>
      <c r="F234" s="15" t="n"/>
      <c r="G234" s="32" t="n"/>
      <c r="H234" s="16" t="n"/>
      <c r="I234" s="20">
        <f>IF(A234="","",IF(OR(B234="",C234="",D234="",E234="",F234=""),"Missing required fields",IF(COUNTIF($A$6:$A$405,A234)&gt;1,"Duplicate Attempt ID",IF(COUNTIF('No-Show Cases'!$A$6:$A$205,B234)=0,"No-Show ID not found",IFERROR(IF(C234&lt;INDEX('No-Show Cases'!$E$6:$E$205,MATCH(B234,'No-Show Cases'!$A$6:$A$205,0)),"Attempt before missed session",IF(AND(G234&lt;&gt;"",G234&lt;C234),"Next follow-up before attempt date","")),"No-Show ID not found"))))</f>
        <v/>
      </c>
    </row>
    <row r="235">
      <c r="A235" s="15" t="n"/>
      <c r="B235" s="15" t="n"/>
      <c r="C235" s="32" t="n"/>
      <c r="D235" s="15" t="n"/>
      <c r="E235" s="15" t="n"/>
      <c r="F235" s="15" t="n"/>
      <c r="G235" s="32" t="n"/>
      <c r="H235" s="16" t="n"/>
      <c r="I235" s="20">
        <f>IF(A235="","",IF(OR(B235="",C235="",D235="",E235="",F235=""),"Missing required fields",IF(COUNTIF($A$6:$A$405,A235)&gt;1,"Duplicate Attempt ID",IF(COUNTIF('No-Show Cases'!$A$6:$A$205,B235)=0,"No-Show ID not found",IFERROR(IF(C235&lt;INDEX('No-Show Cases'!$E$6:$E$205,MATCH(B235,'No-Show Cases'!$A$6:$A$205,0)),"Attempt before missed session",IF(AND(G235&lt;&gt;"",G235&lt;C235),"Next follow-up before attempt date","")),"No-Show ID not found"))))</f>
        <v/>
      </c>
    </row>
    <row r="236">
      <c r="A236" s="15" t="n"/>
      <c r="B236" s="15" t="n"/>
      <c r="C236" s="32" t="n"/>
      <c r="D236" s="15" t="n"/>
      <c r="E236" s="15" t="n"/>
      <c r="F236" s="15" t="n"/>
      <c r="G236" s="32" t="n"/>
      <c r="H236" s="16" t="n"/>
      <c r="I236" s="20">
        <f>IF(A236="","",IF(OR(B236="",C236="",D236="",E236="",F236=""),"Missing required fields",IF(COUNTIF($A$6:$A$405,A236)&gt;1,"Duplicate Attempt ID",IF(COUNTIF('No-Show Cases'!$A$6:$A$205,B236)=0,"No-Show ID not found",IFERROR(IF(C236&lt;INDEX('No-Show Cases'!$E$6:$E$205,MATCH(B236,'No-Show Cases'!$A$6:$A$205,0)),"Attempt before missed session",IF(AND(G236&lt;&gt;"",G236&lt;C236),"Next follow-up before attempt date","")),"No-Show ID not found"))))</f>
        <v/>
      </c>
    </row>
    <row r="237">
      <c r="A237" s="15" t="n"/>
      <c r="B237" s="15" t="n"/>
      <c r="C237" s="32" t="n"/>
      <c r="D237" s="15" t="n"/>
      <c r="E237" s="15" t="n"/>
      <c r="F237" s="15" t="n"/>
      <c r="G237" s="32" t="n"/>
      <c r="H237" s="16" t="n"/>
      <c r="I237" s="20">
        <f>IF(A237="","",IF(OR(B237="",C237="",D237="",E237="",F237=""),"Missing required fields",IF(COUNTIF($A$6:$A$405,A237)&gt;1,"Duplicate Attempt ID",IF(COUNTIF('No-Show Cases'!$A$6:$A$205,B237)=0,"No-Show ID not found",IFERROR(IF(C237&lt;INDEX('No-Show Cases'!$E$6:$E$205,MATCH(B237,'No-Show Cases'!$A$6:$A$205,0)),"Attempt before missed session",IF(AND(G237&lt;&gt;"",G237&lt;C237),"Next follow-up before attempt date","")),"No-Show ID not found"))))</f>
        <v/>
      </c>
    </row>
    <row r="238">
      <c r="A238" s="15" t="n"/>
      <c r="B238" s="15" t="n"/>
      <c r="C238" s="32" t="n"/>
      <c r="D238" s="15" t="n"/>
      <c r="E238" s="15" t="n"/>
      <c r="F238" s="15" t="n"/>
      <c r="G238" s="32" t="n"/>
      <c r="H238" s="16" t="n"/>
      <c r="I238" s="20">
        <f>IF(A238="","",IF(OR(B238="",C238="",D238="",E238="",F238=""),"Missing required fields",IF(COUNTIF($A$6:$A$405,A238)&gt;1,"Duplicate Attempt ID",IF(COUNTIF('No-Show Cases'!$A$6:$A$205,B238)=0,"No-Show ID not found",IFERROR(IF(C238&lt;INDEX('No-Show Cases'!$E$6:$E$205,MATCH(B238,'No-Show Cases'!$A$6:$A$205,0)),"Attempt before missed session",IF(AND(G238&lt;&gt;"",G238&lt;C238),"Next follow-up before attempt date","")),"No-Show ID not found"))))</f>
        <v/>
      </c>
    </row>
    <row r="239">
      <c r="A239" s="15" t="n"/>
      <c r="B239" s="15" t="n"/>
      <c r="C239" s="32" t="n"/>
      <c r="D239" s="15" t="n"/>
      <c r="E239" s="15" t="n"/>
      <c r="F239" s="15" t="n"/>
      <c r="G239" s="32" t="n"/>
      <c r="H239" s="16" t="n"/>
      <c r="I239" s="20">
        <f>IF(A239="","",IF(OR(B239="",C239="",D239="",E239="",F239=""),"Missing required fields",IF(COUNTIF($A$6:$A$405,A239)&gt;1,"Duplicate Attempt ID",IF(COUNTIF('No-Show Cases'!$A$6:$A$205,B239)=0,"No-Show ID not found",IFERROR(IF(C239&lt;INDEX('No-Show Cases'!$E$6:$E$205,MATCH(B239,'No-Show Cases'!$A$6:$A$205,0)),"Attempt before missed session",IF(AND(G239&lt;&gt;"",G239&lt;C239),"Next follow-up before attempt date","")),"No-Show ID not found"))))</f>
        <v/>
      </c>
    </row>
    <row r="240">
      <c r="A240" s="15" t="n"/>
      <c r="B240" s="15" t="n"/>
      <c r="C240" s="32" t="n"/>
      <c r="D240" s="15" t="n"/>
      <c r="E240" s="15" t="n"/>
      <c r="F240" s="15" t="n"/>
      <c r="G240" s="32" t="n"/>
      <c r="H240" s="16" t="n"/>
      <c r="I240" s="20">
        <f>IF(A240="","",IF(OR(B240="",C240="",D240="",E240="",F240=""),"Missing required fields",IF(COUNTIF($A$6:$A$405,A240)&gt;1,"Duplicate Attempt ID",IF(COUNTIF('No-Show Cases'!$A$6:$A$205,B240)=0,"No-Show ID not found",IFERROR(IF(C240&lt;INDEX('No-Show Cases'!$E$6:$E$205,MATCH(B240,'No-Show Cases'!$A$6:$A$205,0)),"Attempt before missed session",IF(AND(G240&lt;&gt;"",G240&lt;C240),"Next follow-up before attempt date","")),"No-Show ID not found"))))</f>
        <v/>
      </c>
    </row>
    <row r="241">
      <c r="A241" s="15" t="n"/>
      <c r="B241" s="15" t="n"/>
      <c r="C241" s="32" t="n"/>
      <c r="D241" s="15" t="n"/>
      <c r="E241" s="15" t="n"/>
      <c r="F241" s="15" t="n"/>
      <c r="G241" s="32" t="n"/>
      <c r="H241" s="16" t="n"/>
      <c r="I241" s="20">
        <f>IF(A241="","",IF(OR(B241="",C241="",D241="",E241="",F241=""),"Missing required fields",IF(COUNTIF($A$6:$A$405,A241)&gt;1,"Duplicate Attempt ID",IF(COUNTIF('No-Show Cases'!$A$6:$A$205,B241)=0,"No-Show ID not found",IFERROR(IF(C241&lt;INDEX('No-Show Cases'!$E$6:$E$205,MATCH(B241,'No-Show Cases'!$A$6:$A$205,0)),"Attempt before missed session",IF(AND(G241&lt;&gt;"",G241&lt;C241),"Next follow-up before attempt date","")),"No-Show ID not found"))))</f>
        <v/>
      </c>
    </row>
    <row r="242">
      <c r="A242" s="15" t="n"/>
      <c r="B242" s="15" t="n"/>
      <c r="C242" s="32" t="n"/>
      <c r="D242" s="15" t="n"/>
      <c r="E242" s="15" t="n"/>
      <c r="F242" s="15" t="n"/>
      <c r="G242" s="32" t="n"/>
      <c r="H242" s="16" t="n"/>
      <c r="I242" s="20">
        <f>IF(A242="","",IF(OR(B242="",C242="",D242="",E242="",F242=""),"Missing required fields",IF(COUNTIF($A$6:$A$405,A242)&gt;1,"Duplicate Attempt ID",IF(COUNTIF('No-Show Cases'!$A$6:$A$205,B242)=0,"No-Show ID not found",IFERROR(IF(C242&lt;INDEX('No-Show Cases'!$E$6:$E$205,MATCH(B242,'No-Show Cases'!$A$6:$A$205,0)),"Attempt before missed session",IF(AND(G242&lt;&gt;"",G242&lt;C242),"Next follow-up before attempt date","")),"No-Show ID not found"))))</f>
        <v/>
      </c>
    </row>
    <row r="243">
      <c r="A243" s="15" t="n"/>
      <c r="B243" s="15" t="n"/>
      <c r="C243" s="32" t="n"/>
      <c r="D243" s="15" t="n"/>
      <c r="E243" s="15" t="n"/>
      <c r="F243" s="15" t="n"/>
      <c r="G243" s="32" t="n"/>
      <c r="H243" s="16" t="n"/>
      <c r="I243" s="20">
        <f>IF(A243="","",IF(OR(B243="",C243="",D243="",E243="",F243=""),"Missing required fields",IF(COUNTIF($A$6:$A$405,A243)&gt;1,"Duplicate Attempt ID",IF(COUNTIF('No-Show Cases'!$A$6:$A$205,B243)=0,"No-Show ID not found",IFERROR(IF(C243&lt;INDEX('No-Show Cases'!$E$6:$E$205,MATCH(B243,'No-Show Cases'!$A$6:$A$205,0)),"Attempt before missed session",IF(AND(G243&lt;&gt;"",G243&lt;C243),"Next follow-up before attempt date","")),"No-Show ID not found"))))</f>
        <v/>
      </c>
    </row>
    <row r="244">
      <c r="A244" s="15" t="n"/>
      <c r="B244" s="15" t="n"/>
      <c r="C244" s="32" t="n"/>
      <c r="D244" s="15" t="n"/>
      <c r="E244" s="15" t="n"/>
      <c r="F244" s="15" t="n"/>
      <c r="G244" s="32" t="n"/>
      <c r="H244" s="16" t="n"/>
      <c r="I244" s="20">
        <f>IF(A244="","",IF(OR(B244="",C244="",D244="",E244="",F244=""),"Missing required fields",IF(COUNTIF($A$6:$A$405,A244)&gt;1,"Duplicate Attempt ID",IF(COUNTIF('No-Show Cases'!$A$6:$A$205,B244)=0,"No-Show ID not found",IFERROR(IF(C244&lt;INDEX('No-Show Cases'!$E$6:$E$205,MATCH(B244,'No-Show Cases'!$A$6:$A$205,0)),"Attempt before missed session",IF(AND(G244&lt;&gt;"",G244&lt;C244),"Next follow-up before attempt date","")),"No-Show ID not found"))))</f>
        <v/>
      </c>
    </row>
    <row r="245">
      <c r="A245" s="15" t="n"/>
      <c r="B245" s="15" t="n"/>
      <c r="C245" s="32" t="n"/>
      <c r="D245" s="15" t="n"/>
      <c r="E245" s="15" t="n"/>
      <c r="F245" s="15" t="n"/>
      <c r="G245" s="32" t="n"/>
      <c r="H245" s="16" t="n"/>
      <c r="I245" s="20">
        <f>IF(A245="","",IF(OR(B245="",C245="",D245="",E245="",F245=""),"Missing required fields",IF(COUNTIF($A$6:$A$405,A245)&gt;1,"Duplicate Attempt ID",IF(COUNTIF('No-Show Cases'!$A$6:$A$205,B245)=0,"No-Show ID not found",IFERROR(IF(C245&lt;INDEX('No-Show Cases'!$E$6:$E$205,MATCH(B245,'No-Show Cases'!$A$6:$A$205,0)),"Attempt before missed session",IF(AND(G245&lt;&gt;"",G245&lt;C245),"Next follow-up before attempt date","")),"No-Show ID not found"))))</f>
        <v/>
      </c>
    </row>
    <row r="246">
      <c r="A246" s="15" t="n"/>
      <c r="B246" s="15" t="n"/>
      <c r="C246" s="32" t="n"/>
      <c r="D246" s="15" t="n"/>
      <c r="E246" s="15" t="n"/>
      <c r="F246" s="15" t="n"/>
      <c r="G246" s="32" t="n"/>
      <c r="H246" s="16" t="n"/>
      <c r="I246" s="20">
        <f>IF(A246="","",IF(OR(B246="",C246="",D246="",E246="",F246=""),"Missing required fields",IF(COUNTIF($A$6:$A$405,A246)&gt;1,"Duplicate Attempt ID",IF(COUNTIF('No-Show Cases'!$A$6:$A$205,B246)=0,"No-Show ID not found",IFERROR(IF(C246&lt;INDEX('No-Show Cases'!$E$6:$E$205,MATCH(B246,'No-Show Cases'!$A$6:$A$205,0)),"Attempt before missed session",IF(AND(G246&lt;&gt;"",G246&lt;C246),"Next follow-up before attempt date","")),"No-Show ID not found"))))</f>
        <v/>
      </c>
    </row>
    <row r="247">
      <c r="A247" s="15" t="n"/>
      <c r="B247" s="15" t="n"/>
      <c r="C247" s="32" t="n"/>
      <c r="D247" s="15" t="n"/>
      <c r="E247" s="15" t="n"/>
      <c r="F247" s="15" t="n"/>
      <c r="G247" s="32" t="n"/>
      <c r="H247" s="16" t="n"/>
      <c r="I247" s="20">
        <f>IF(A247="","",IF(OR(B247="",C247="",D247="",E247="",F247=""),"Missing required fields",IF(COUNTIF($A$6:$A$405,A247)&gt;1,"Duplicate Attempt ID",IF(COUNTIF('No-Show Cases'!$A$6:$A$205,B247)=0,"No-Show ID not found",IFERROR(IF(C247&lt;INDEX('No-Show Cases'!$E$6:$E$205,MATCH(B247,'No-Show Cases'!$A$6:$A$205,0)),"Attempt before missed session",IF(AND(G247&lt;&gt;"",G247&lt;C247),"Next follow-up before attempt date","")),"No-Show ID not found"))))</f>
        <v/>
      </c>
    </row>
    <row r="248">
      <c r="A248" s="15" t="n"/>
      <c r="B248" s="15" t="n"/>
      <c r="C248" s="32" t="n"/>
      <c r="D248" s="15" t="n"/>
      <c r="E248" s="15" t="n"/>
      <c r="F248" s="15" t="n"/>
      <c r="G248" s="32" t="n"/>
      <c r="H248" s="16" t="n"/>
      <c r="I248" s="20">
        <f>IF(A248="","",IF(OR(B248="",C248="",D248="",E248="",F248=""),"Missing required fields",IF(COUNTIF($A$6:$A$405,A248)&gt;1,"Duplicate Attempt ID",IF(COUNTIF('No-Show Cases'!$A$6:$A$205,B248)=0,"No-Show ID not found",IFERROR(IF(C248&lt;INDEX('No-Show Cases'!$E$6:$E$205,MATCH(B248,'No-Show Cases'!$A$6:$A$205,0)),"Attempt before missed session",IF(AND(G248&lt;&gt;"",G248&lt;C248),"Next follow-up before attempt date","")),"No-Show ID not found"))))</f>
        <v/>
      </c>
    </row>
    <row r="249">
      <c r="A249" s="15" t="n"/>
      <c r="B249" s="15" t="n"/>
      <c r="C249" s="32" t="n"/>
      <c r="D249" s="15" t="n"/>
      <c r="E249" s="15" t="n"/>
      <c r="F249" s="15" t="n"/>
      <c r="G249" s="32" t="n"/>
      <c r="H249" s="16" t="n"/>
      <c r="I249" s="20">
        <f>IF(A249="","",IF(OR(B249="",C249="",D249="",E249="",F249=""),"Missing required fields",IF(COUNTIF($A$6:$A$405,A249)&gt;1,"Duplicate Attempt ID",IF(COUNTIF('No-Show Cases'!$A$6:$A$205,B249)=0,"No-Show ID not found",IFERROR(IF(C249&lt;INDEX('No-Show Cases'!$E$6:$E$205,MATCH(B249,'No-Show Cases'!$A$6:$A$205,0)),"Attempt before missed session",IF(AND(G249&lt;&gt;"",G249&lt;C249),"Next follow-up before attempt date","")),"No-Show ID not found"))))</f>
        <v/>
      </c>
    </row>
    <row r="250">
      <c r="A250" s="15" t="n"/>
      <c r="B250" s="15" t="n"/>
      <c r="C250" s="32" t="n"/>
      <c r="D250" s="15" t="n"/>
      <c r="E250" s="15" t="n"/>
      <c r="F250" s="15" t="n"/>
      <c r="G250" s="32" t="n"/>
      <c r="H250" s="16" t="n"/>
      <c r="I250" s="20">
        <f>IF(A250="","",IF(OR(B250="",C250="",D250="",E250="",F250=""),"Missing required fields",IF(COUNTIF($A$6:$A$405,A250)&gt;1,"Duplicate Attempt ID",IF(COUNTIF('No-Show Cases'!$A$6:$A$205,B250)=0,"No-Show ID not found",IFERROR(IF(C250&lt;INDEX('No-Show Cases'!$E$6:$E$205,MATCH(B250,'No-Show Cases'!$A$6:$A$205,0)),"Attempt before missed session",IF(AND(G250&lt;&gt;"",G250&lt;C250),"Next follow-up before attempt date","")),"No-Show ID not found"))))</f>
        <v/>
      </c>
    </row>
    <row r="251">
      <c r="A251" s="15" t="n"/>
      <c r="B251" s="15" t="n"/>
      <c r="C251" s="32" t="n"/>
      <c r="D251" s="15" t="n"/>
      <c r="E251" s="15" t="n"/>
      <c r="F251" s="15" t="n"/>
      <c r="G251" s="32" t="n"/>
      <c r="H251" s="16" t="n"/>
      <c r="I251" s="20">
        <f>IF(A251="","",IF(OR(B251="",C251="",D251="",E251="",F251=""),"Missing required fields",IF(COUNTIF($A$6:$A$405,A251)&gt;1,"Duplicate Attempt ID",IF(COUNTIF('No-Show Cases'!$A$6:$A$205,B251)=0,"No-Show ID not found",IFERROR(IF(C251&lt;INDEX('No-Show Cases'!$E$6:$E$205,MATCH(B251,'No-Show Cases'!$A$6:$A$205,0)),"Attempt before missed session",IF(AND(G251&lt;&gt;"",G251&lt;C251),"Next follow-up before attempt date","")),"No-Show ID not found"))))</f>
        <v/>
      </c>
    </row>
    <row r="252">
      <c r="A252" s="15" t="n"/>
      <c r="B252" s="15" t="n"/>
      <c r="C252" s="32" t="n"/>
      <c r="D252" s="15" t="n"/>
      <c r="E252" s="15" t="n"/>
      <c r="F252" s="15" t="n"/>
      <c r="G252" s="32" t="n"/>
      <c r="H252" s="16" t="n"/>
      <c r="I252" s="20">
        <f>IF(A252="","",IF(OR(B252="",C252="",D252="",E252="",F252=""),"Missing required fields",IF(COUNTIF($A$6:$A$405,A252)&gt;1,"Duplicate Attempt ID",IF(COUNTIF('No-Show Cases'!$A$6:$A$205,B252)=0,"No-Show ID not found",IFERROR(IF(C252&lt;INDEX('No-Show Cases'!$E$6:$E$205,MATCH(B252,'No-Show Cases'!$A$6:$A$205,0)),"Attempt before missed session",IF(AND(G252&lt;&gt;"",G252&lt;C252),"Next follow-up before attempt date","")),"No-Show ID not found"))))</f>
        <v/>
      </c>
    </row>
    <row r="253">
      <c r="A253" s="15" t="n"/>
      <c r="B253" s="15" t="n"/>
      <c r="C253" s="32" t="n"/>
      <c r="D253" s="15" t="n"/>
      <c r="E253" s="15" t="n"/>
      <c r="F253" s="15" t="n"/>
      <c r="G253" s="32" t="n"/>
      <c r="H253" s="16" t="n"/>
      <c r="I253" s="20">
        <f>IF(A253="","",IF(OR(B253="",C253="",D253="",E253="",F253=""),"Missing required fields",IF(COUNTIF($A$6:$A$405,A253)&gt;1,"Duplicate Attempt ID",IF(COUNTIF('No-Show Cases'!$A$6:$A$205,B253)=0,"No-Show ID not found",IFERROR(IF(C253&lt;INDEX('No-Show Cases'!$E$6:$E$205,MATCH(B253,'No-Show Cases'!$A$6:$A$205,0)),"Attempt before missed session",IF(AND(G253&lt;&gt;"",G253&lt;C253),"Next follow-up before attempt date","")),"No-Show ID not found"))))</f>
        <v/>
      </c>
    </row>
    <row r="254">
      <c r="A254" s="15" t="n"/>
      <c r="B254" s="15" t="n"/>
      <c r="C254" s="32" t="n"/>
      <c r="D254" s="15" t="n"/>
      <c r="E254" s="15" t="n"/>
      <c r="F254" s="15" t="n"/>
      <c r="G254" s="32" t="n"/>
      <c r="H254" s="16" t="n"/>
      <c r="I254" s="20">
        <f>IF(A254="","",IF(OR(B254="",C254="",D254="",E254="",F254=""),"Missing required fields",IF(COUNTIF($A$6:$A$405,A254)&gt;1,"Duplicate Attempt ID",IF(COUNTIF('No-Show Cases'!$A$6:$A$205,B254)=0,"No-Show ID not found",IFERROR(IF(C254&lt;INDEX('No-Show Cases'!$E$6:$E$205,MATCH(B254,'No-Show Cases'!$A$6:$A$205,0)),"Attempt before missed session",IF(AND(G254&lt;&gt;"",G254&lt;C254),"Next follow-up before attempt date","")),"No-Show ID not found"))))</f>
        <v/>
      </c>
    </row>
    <row r="255">
      <c r="A255" s="15" t="n"/>
      <c r="B255" s="15" t="n"/>
      <c r="C255" s="32" t="n"/>
      <c r="D255" s="15" t="n"/>
      <c r="E255" s="15" t="n"/>
      <c r="F255" s="15" t="n"/>
      <c r="G255" s="32" t="n"/>
      <c r="H255" s="16" t="n"/>
      <c r="I255" s="20">
        <f>IF(A255="","",IF(OR(B255="",C255="",D255="",E255="",F255=""),"Missing required fields",IF(COUNTIF($A$6:$A$405,A255)&gt;1,"Duplicate Attempt ID",IF(COUNTIF('No-Show Cases'!$A$6:$A$205,B255)=0,"No-Show ID not found",IFERROR(IF(C255&lt;INDEX('No-Show Cases'!$E$6:$E$205,MATCH(B255,'No-Show Cases'!$A$6:$A$205,0)),"Attempt before missed session",IF(AND(G255&lt;&gt;"",G255&lt;C255),"Next follow-up before attempt date","")),"No-Show ID not found"))))</f>
        <v/>
      </c>
    </row>
    <row r="256">
      <c r="A256" s="15" t="n"/>
      <c r="B256" s="15" t="n"/>
      <c r="C256" s="32" t="n"/>
      <c r="D256" s="15" t="n"/>
      <c r="E256" s="15" t="n"/>
      <c r="F256" s="15" t="n"/>
      <c r="G256" s="32" t="n"/>
      <c r="H256" s="16" t="n"/>
      <c r="I256" s="20">
        <f>IF(A256="","",IF(OR(B256="",C256="",D256="",E256="",F256=""),"Missing required fields",IF(COUNTIF($A$6:$A$405,A256)&gt;1,"Duplicate Attempt ID",IF(COUNTIF('No-Show Cases'!$A$6:$A$205,B256)=0,"No-Show ID not found",IFERROR(IF(C256&lt;INDEX('No-Show Cases'!$E$6:$E$205,MATCH(B256,'No-Show Cases'!$A$6:$A$205,0)),"Attempt before missed session",IF(AND(G256&lt;&gt;"",G256&lt;C256),"Next follow-up before attempt date","")),"No-Show ID not found"))))</f>
        <v/>
      </c>
    </row>
    <row r="257">
      <c r="A257" s="15" t="n"/>
      <c r="B257" s="15" t="n"/>
      <c r="C257" s="32" t="n"/>
      <c r="D257" s="15" t="n"/>
      <c r="E257" s="15" t="n"/>
      <c r="F257" s="15" t="n"/>
      <c r="G257" s="32" t="n"/>
      <c r="H257" s="16" t="n"/>
      <c r="I257" s="20">
        <f>IF(A257="","",IF(OR(B257="",C257="",D257="",E257="",F257=""),"Missing required fields",IF(COUNTIF($A$6:$A$405,A257)&gt;1,"Duplicate Attempt ID",IF(COUNTIF('No-Show Cases'!$A$6:$A$205,B257)=0,"No-Show ID not found",IFERROR(IF(C257&lt;INDEX('No-Show Cases'!$E$6:$E$205,MATCH(B257,'No-Show Cases'!$A$6:$A$205,0)),"Attempt before missed session",IF(AND(G257&lt;&gt;"",G257&lt;C257),"Next follow-up before attempt date","")),"No-Show ID not found"))))</f>
        <v/>
      </c>
    </row>
    <row r="258">
      <c r="A258" s="15" t="n"/>
      <c r="B258" s="15" t="n"/>
      <c r="C258" s="32" t="n"/>
      <c r="D258" s="15" t="n"/>
      <c r="E258" s="15" t="n"/>
      <c r="F258" s="15" t="n"/>
      <c r="G258" s="32" t="n"/>
      <c r="H258" s="16" t="n"/>
      <c r="I258" s="20">
        <f>IF(A258="","",IF(OR(B258="",C258="",D258="",E258="",F258=""),"Missing required fields",IF(COUNTIF($A$6:$A$405,A258)&gt;1,"Duplicate Attempt ID",IF(COUNTIF('No-Show Cases'!$A$6:$A$205,B258)=0,"No-Show ID not found",IFERROR(IF(C258&lt;INDEX('No-Show Cases'!$E$6:$E$205,MATCH(B258,'No-Show Cases'!$A$6:$A$205,0)),"Attempt before missed session",IF(AND(G258&lt;&gt;"",G258&lt;C258),"Next follow-up before attempt date","")),"No-Show ID not found"))))</f>
        <v/>
      </c>
    </row>
    <row r="259">
      <c r="A259" s="15" t="n"/>
      <c r="B259" s="15" t="n"/>
      <c r="C259" s="32" t="n"/>
      <c r="D259" s="15" t="n"/>
      <c r="E259" s="15" t="n"/>
      <c r="F259" s="15" t="n"/>
      <c r="G259" s="32" t="n"/>
      <c r="H259" s="16" t="n"/>
      <c r="I259" s="20">
        <f>IF(A259="","",IF(OR(B259="",C259="",D259="",E259="",F259=""),"Missing required fields",IF(COUNTIF($A$6:$A$405,A259)&gt;1,"Duplicate Attempt ID",IF(COUNTIF('No-Show Cases'!$A$6:$A$205,B259)=0,"No-Show ID not found",IFERROR(IF(C259&lt;INDEX('No-Show Cases'!$E$6:$E$205,MATCH(B259,'No-Show Cases'!$A$6:$A$205,0)),"Attempt before missed session",IF(AND(G259&lt;&gt;"",G259&lt;C259),"Next follow-up before attempt date","")),"No-Show ID not found"))))</f>
        <v/>
      </c>
    </row>
    <row r="260">
      <c r="A260" s="15" t="n"/>
      <c r="B260" s="15" t="n"/>
      <c r="C260" s="32" t="n"/>
      <c r="D260" s="15" t="n"/>
      <c r="E260" s="15" t="n"/>
      <c r="F260" s="15" t="n"/>
      <c r="G260" s="32" t="n"/>
      <c r="H260" s="16" t="n"/>
      <c r="I260" s="20">
        <f>IF(A260="","",IF(OR(B260="",C260="",D260="",E260="",F260=""),"Missing required fields",IF(COUNTIF($A$6:$A$405,A260)&gt;1,"Duplicate Attempt ID",IF(COUNTIF('No-Show Cases'!$A$6:$A$205,B260)=0,"No-Show ID not found",IFERROR(IF(C260&lt;INDEX('No-Show Cases'!$E$6:$E$205,MATCH(B260,'No-Show Cases'!$A$6:$A$205,0)),"Attempt before missed session",IF(AND(G260&lt;&gt;"",G260&lt;C260),"Next follow-up before attempt date","")),"No-Show ID not found"))))</f>
        <v/>
      </c>
    </row>
    <row r="261">
      <c r="A261" s="15" t="n"/>
      <c r="B261" s="15" t="n"/>
      <c r="C261" s="32" t="n"/>
      <c r="D261" s="15" t="n"/>
      <c r="E261" s="15" t="n"/>
      <c r="F261" s="15" t="n"/>
      <c r="G261" s="32" t="n"/>
      <c r="H261" s="16" t="n"/>
      <c r="I261" s="20">
        <f>IF(A261="","",IF(OR(B261="",C261="",D261="",E261="",F261=""),"Missing required fields",IF(COUNTIF($A$6:$A$405,A261)&gt;1,"Duplicate Attempt ID",IF(COUNTIF('No-Show Cases'!$A$6:$A$205,B261)=0,"No-Show ID not found",IFERROR(IF(C261&lt;INDEX('No-Show Cases'!$E$6:$E$205,MATCH(B261,'No-Show Cases'!$A$6:$A$205,0)),"Attempt before missed session",IF(AND(G261&lt;&gt;"",G261&lt;C261),"Next follow-up before attempt date","")),"No-Show ID not found"))))</f>
        <v/>
      </c>
    </row>
    <row r="262">
      <c r="A262" s="15" t="n"/>
      <c r="B262" s="15" t="n"/>
      <c r="C262" s="32" t="n"/>
      <c r="D262" s="15" t="n"/>
      <c r="E262" s="15" t="n"/>
      <c r="F262" s="15" t="n"/>
      <c r="G262" s="32" t="n"/>
      <c r="H262" s="16" t="n"/>
      <c r="I262" s="20">
        <f>IF(A262="","",IF(OR(B262="",C262="",D262="",E262="",F262=""),"Missing required fields",IF(COUNTIF($A$6:$A$405,A262)&gt;1,"Duplicate Attempt ID",IF(COUNTIF('No-Show Cases'!$A$6:$A$205,B262)=0,"No-Show ID not found",IFERROR(IF(C262&lt;INDEX('No-Show Cases'!$E$6:$E$205,MATCH(B262,'No-Show Cases'!$A$6:$A$205,0)),"Attempt before missed session",IF(AND(G262&lt;&gt;"",G262&lt;C262),"Next follow-up before attempt date","")),"No-Show ID not found"))))</f>
        <v/>
      </c>
    </row>
    <row r="263">
      <c r="A263" s="15" t="n"/>
      <c r="B263" s="15" t="n"/>
      <c r="C263" s="32" t="n"/>
      <c r="D263" s="15" t="n"/>
      <c r="E263" s="15" t="n"/>
      <c r="F263" s="15" t="n"/>
      <c r="G263" s="32" t="n"/>
      <c r="H263" s="16" t="n"/>
      <c r="I263" s="20">
        <f>IF(A263="","",IF(OR(B263="",C263="",D263="",E263="",F263=""),"Missing required fields",IF(COUNTIF($A$6:$A$405,A263)&gt;1,"Duplicate Attempt ID",IF(COUNTIF('No-Show Cases'!$A$6:$A$205,B263)=0,"No-Show ID not found",IFERROR(IF(C263&lt;INDEX('No-Show Cases'!$E$6:$E$205,MATCH(B263,'No-Show Cases'!$A$6:$A$205,0)),"Attempt before missed session",IF(AND(G263&lt;&gt;"",G263&lt;C263),"Next follow-up before attempt date","")),"No-Show ID not found"))))</f>
        <v/>
      </c>
    </row>
    <row r="264">
      <c r="A264" s="15" t="n"/>
      <c r="B264" s="15" t="n"/>
      <c r="C264" s="32" t="n"/>
      <c r="D264" s="15" t="n"/>
      <c r="E264" s="15" t="n"/>
      <c r="F264" s="15" t="n"/>
      <c r="G264" s="32" t="n"/>
      <c r="H264" s="16" t="n"/>
      <c r="I264" s="20">
        <f>IF(A264="","",IF(OR(B264="",C264="",D264="",E264="",F264=""),"Missing required fields",IF(COUNTIF($A$6:$A$405,A264)&gt;1,"Duplicate Attempt ID",IF(COUNTIF('No-Show Cases'!$A$6:$A$205,B264)=0,"No-Show ID not found",IFERROR(IF(C264&lt;INDEX('No-Show Cases'!$E$6:$E$205,MATCH(B264,'No-Show Cases'!$A$6:$A$205,0)),"Attempt before missed session",IF(AND(G264&lt;&gt;"",G264&lt;C264),"Next follow-up before attempt date","")),"No-Show ID not found"))))</f>
        <v/>
      </c>
    </row>
    <row r="265">
      <c r="A265" s="15" t="n"/>
      <c r="B265" s="15" t="n"/>
      <c r="C265" s="32" t="n"/>
      <c r="D265" s="15" t="n"/>
      <c r="E265" s="15" t="n"/>
      <c r="F265" s="15" t="n"/>
      <c r="G265" s="32" t="n"/>
      <c r="H265" s="16" t="n"/>
      <c r="I265" s="20">
        <f>IF(A265="","",IF(OR(B265="",C265="",D265="",E265="",F265=""),"Missing required fields",IF(COUNTIF($A$6:$A$405,A265)&gt;1,"Duplicate Attempt ID",IF(COUNTIF('No-Show Cases'!$A$6:$A$205,B265)=0,"No-Show ID not found",IFERROR(IF(C265&lt;INDEX('No-Show Cases'!$E$6:$E$205,MATCH(B265,'No-Show Cases'!$A$6:$A$205,0)),"Attempt before missed session",IF(AND(G265&lt;&gt;"",G265&lt;C265),"Next follow-up before attempt date","")),"No-Show ID not found"))))</f>
        <v/>
      </c>
    </row>
    <row r="266">
      <c r="A266" s="15" t="n"/>
      <c r="B266" s="15" t="n"/>
      <c r="C266" s="32" t="n"/>
      <c r="D266" s="15" t="n"/>
      <c r="E266" s="15" t="n"/>
      <c r="F266" s="15" t="n"/>
      <c r="G266" s="32" t="n"/>
      <c r="H266" s="16" t="n"/>
      <c r="I266" s="20">
        <f>IF(A266="","",IF(OR(B266="",C266="",D266="",E266="",F266=""),"Missing required fields",IF(COUNTIF($A$6:$A$405,A266)&gt;1,"Duplicate Attempt ID",IF(COUNTIF('No-Show Cases'!$A$6:$A$205,B266)=0,"No-Show ID not found",IFERROR(IF(C266&lt;INDEX('No-Show Cases'!$E$6:$E$205,MATCH(B266,'No-Show Cases'!$A$6:$A$205,0)),"Attempt before missed session",IF(AND(G266&lt;&gt;"",G266&lt;C266),"Next follow-up before attempt date","")),"No-Show ID not found"))))</f>
        <v/>
      </c>
    </row>
    <row r="267">
      <c r="A267" s="15" t="n"/>
      <c r="B267" s="15" t="n"/>
      <c r="C267" s="32" t="n"/>
      <c r="D267" s="15" t="n"/>
      <c r="E267" s="15" t="n"/>
      <c r="F267" s="15" t="n"/>
      <c r="G267" s="32" t="n"/>
      <c r="H267" s="16" t="n"/>
      <c r="I267" s="20">
        <f>IF(A267="","",IF(OR(B267="",C267="",D267="",E267="",F267=""),"Missing required fields",IF(COUNTIF($A$6:$A$405,A267)&gt;1,"Duplicate Attempt ID",IF(COUNTIF('No-Show Cases'!$A$6:$A$205,B267)=0,"No-Show ID not found",IFERROR(IF(C267&lt;INDEX('No-Show Cases'!$E$6:$E$205,MATCH(B267,'No-Show Cases'!$A$6:$A$205,0)),"Attempt before missed session",IF(AND(G267&lt;&gt;"",G267&lt;C267),"Next follow-up before attempt date","")),"No-Show ID not found"))))</f>
        <v/>
      </c>
    </row>
    <row r="268">
      <c r="A268" s="15" t="n"/>
      <c r="B268" s="15" t="n"/>
      <c r="C268" s="32" t="n"/>
      <c r="D268" s="15" t="n"/>
      <c r="E268" s="15" t="n"/>
      <c r="F268" s="15" t="n"/>
      <c r="G268" s="32" t="n"/>
      <c r="H268" s="16" t="n"/>
      <c r="I268" s="20">
        <f>IF(A268="","",IF(OR(B268="",C268="",D268="",E268="",F268=""),"Missing required fields",IF(COUNTIF($A$6:$A$405,A268)&gt;1,"Duplicate Attempt ID",IF(COUNTIF('No-Show Cases'!$A$6:$A$205,B268)=0,"No-Show ID not found",IFERROR(IF(C268&lt;INDEX('No-Show Cases'!$E$6:$E$205,MATCH(B268,'No-Show Cases'!$A$6:$A$205,0)),"Attempt before missed session",IF(AND(G268&lt;&gt;"",G268&lt;C268),"Next follow-up before attempt date","")),"No-Show ID not found"))))</f>
        <v/>
      </c>
    </row>
    <row r="269">
      <c r="A269" s="15" t="n"/>
      <c r="B269" s="15" t="n"/>
      <c r="C269" s="32" t="n"/>
      <c r="D269" s="15" t="n"/>
      <c r="E269" s="15" t="n"/>
      <c r="F269" s="15" t="n"/>
      <c r="G269" s="32" t="n"/>
      <c r="H269" s="16" t="n"/>
      <c r="I269" s="20">
        <f>IF(A269="","",IF(OR(B269="",C269="",D269="",E269="",F269=""),"Missing required fields",IF(COUNTIF($A$6:$A$405,A269)&gt;1,"Duplicate Attempt ID",IF(COUNTIF('No-Show Cases'!$A$6:$A$205,B269)=0,"No-Show ID not found",IFERROR(IF(C269&lt;INDEX('No-Show Cases'!$E$6:$E$205,MATCH(B269,'No-Show Cases'!$A$6:$A$205,0)),"Attempt before missed session",IF(AND(G269&lt;&gt;"",G269&lt;C269),"Next follow-up before attempt date","")),"No-Show ID not found"))))</f>
        <v/>
      </c>
    </row>
    <row r="270">
      <c r="A270" s="15" t="n"/>
      <c r="B270" s="15" t="n"/>
      <c r="C270" s="32" t="n"/>
      <c r="D270" s="15" t="n"/>
      <c r="E270" s="15" t="n"/>
      <c r="F270" s="15" t="n"/>
      <c r="G270" s="32" t="n"/>
      <c r="H270" s="16" t="n"/>
      <c r="I270" s="20">
        <f>IF(A270="","",IF(OR(B270="",C270="",D270="",E270="",F270=""),"Missing required fields",IF(COUNTIF($A$6:$A$405,A270)&gt;1,"Duplicate Attempt ID",IF(COUNTIF('No-Show Cases'!$A$6:$A$205,B270)=0,"No-Show ID not found",IFERROR(IF(C270&lt;INDEX('No-Show Cases'!$E$6:$E$205,MATCH(B270,'No-Show Cases'!$A$6:$A$205,0)),"Attempt before missed session",IF(AND(G270&lt;&gt;"",G270&lt;C270),"Next follow-up before attempt date","")),"No-Show ID not found"))))</f>
        <v/>
      </c>
    </row>
    <row r="271">
      <c r="A271" s="15" t="n"/>
      <c r="B271" s="15" t="n"/>
      <c r="C271" s="32" t="n"/>
      <c r="D271" s="15" t="n"/>
      <c r="E271" s="15" t="n"/>
      <c r="F271" s="15" t="n"/>
      <c r="G271" s="32" t="n"/>
      <c r="H271" s="16" t="n"/>
      <c r="I271" s="20">
        <f>IF(A271="","",IF(OR(B271="",C271="",D271="",E271="",F271=""),"Missing required fields",IF(COUNTIF($A$6:$A$405,A271)&gt;1,"Duplicate Attempt ID",IF(COUNTIF('No-Show Cases'!$A$6:$A$205,B271)=0,"No-Show ID not found",IFERROR(IF(C271&lt;INDEX('No-Show Cases'!$E$6:$E$205,MATCH(B271,'No-Show Cases'!$A$6:$A$205,0)),"Attempt before missed session",IF(AND(G271&lt;&gt;"",G271&lt;C271),"Next follow-up before attempt date","")),"No-Show ID not found"))))</f>
        <v/>
      </c>
    </row>
    <row r="272">
      <c r="A272" s="15" t="n"/>
      <c r="B272" s="15" t="n"/>
      <c r="C272" s="32" t="n"/>
      <c r="D272" s="15" t="n"/>
      <c r="E272" s="15" t="n"/>
      <c r="F272" s="15" t="n"/>
      <c r="G272" s="32" t="n"/>
      <c r="H272" s="16" t="n"/>
      <c r="I272" s="20">
        <f>IF(A272="","",IF(OR(B272="",C272="",D272="",E272="",F272=""),"Missing required fields",IF(COUNTIF($A$6:$A$405,A272)&gt;1,"Duplicate Attempt ID",IF(COUNTIF('No-Show Cases'!$A$6:$A$205,B272)=0,"No-Show ID not found",IFERROR(IF(C272&lt;INDEX('No-Show Cases'!$E$6:$E$205,MATCH(B272,'No-Show Cases'!$A$6:$A$205,0)),"Attempt before missed session",IF(AND(G272&lt;&gt;"",G272&lt;C272),"Next follow-up before attempt date","")),"No-Show ID not found"))))</f>
        <v/>
      </c>
    </row>
    <row r="273">
      <c r="A273" s="15" t="n"/>
      <c r="B273" s="15" t="n"/>
      <c r="C273" s="32" t="n"/>
      <c r="D273" s="15" t="n"/>
      <c r="E273" s="15" t="n"/>
      <c r="F273" s="15" t="n"/>
      <c r="G273" s="32" t="n"/>
      <c r="H273" s="16" t="n"/>
      <c r="I273" s="20">
        <f>IF(A273="","",IF(OR(B273="",C273="",D273="",E273="",F273=""),"Missing required fields",IF(COUNTIF($A$6:$A$405,A273)&gt;1,"Duplicate Attempt ID",IF(COUNTIF('No-Show Cases'!$A$6:$A$205,B273)=0,"No-Show ID not found",IFERROR(IF(C273&lt;INDEX('No-Show Cases'!$E$6:$E$205,MATCH(B273,'No-Show Cases'!$A$6:$A$205,0)),"Attempt before missed session",IF(AND(G273&lt;&gt;"",G273&lt;C273),"Next follow-up before attempt date","")),"No-Show ID not found"))))</f>
        <v/>
      </c>
    </row>
    <row r="274">
      <c r="A274" s="15" t="n"/>
      <c r="B274" s="15" t="n"/>
      <c r="C274" s="32" t="n"/>
      <c r="D274" s="15" t="n"/>
      <c r="E274" s="15" t="n"/>
      <c r="F274" s="15" t="n"/>
      <c r="G274" s="32" t="n"/>
      <c r="H274" s="16" t="n"/>
      <c r="I274" s="20">
        <f>IF(A274="","",IF(OR(B274="",C274="",D274="",E274="",F274=""),"Missing required fields",IF(COUNTIF($A$6:$A$405,A274)&gt;1,"Duplicate Attempt ID",IF(COUNTIF('No-Show Cases'!$A$6:$A$205,B274)=0,"No-Show ID not found",IFERROR(IF(C274&lt;INDEX('No-Show Cases'!$E$6:$E$205,MATCH(B274,'No-Show Cases'!$A$6:$A$205,0)),"Attempt before missed session",IF(AND(G274&lt;&gt;"",G274&lt;C274),"Next follow-up before attempt date","")),"No-Show ID not found"))))</f>
        <v/>
      </c>
    </row>
    <row r="275">
      <c r="A275" s="15" t="n"/>
      <c r="B275" s="15" t="n"/>
      <c r="C275" s="32" t="n"/>
      <c r="D275" s="15" t="n"/>
      <c r="E275" s="15" t="n"/>
      <c r="F275" s="15" t="n"/>
      <c r="G275" s="32" t="n"/>
      <c r="H275" s="16" t="n"/>
      <c r="I275" s="20">
        <f>IF(A275="","",IF(OR(B275="",C275="",D275="",E275="",F275=""),"Missing required fields",IF(COUNTIF($A$6:$A$405,A275)&gt;1,"Duplicate Attempt ID",IF(COUNTIF('No-Show Cases'!$A$6:$A$205,B275)=0,"No-Show ID not found",IFERROR(IF(C275&lt;INDEX('No-Show Cases'!$E$6:$E$205,MATCH(B275,'No-Show Cases'!$A$6:$A$205,0)),"Attempt before missed session",IF(AND(G275&lt;&gt;"",G275&lt;C275),"Next follow-up before attempt date","")),"No-Show ID not found"))))</f>
        <v/>
      </c>
    </row>
    <row r="276">
      <c r="A276" s="15" t="n"/>
      <c r="B276" s="15" t="n"/>
      <c r="C276" s="32" t="n"/>
      <c r="D276" s="15" t="n"/>
      <c r="E276" s="15" t="n"/>
      <c r="F276" s="15" t="n"/>
      <c r="G276" s="32" t="n"/>
      <c r="H276" s="16" t="n"/>
      <c r="I276" s="20">
        <f>IF(A276="","",IF(OR(B276="",C276="",D276="",E276="",F276=""),"Missing required fields",IF(COUNTIF($A$6:$A$405,A276)&gt;1,"Duplicate Attempt ID",IF(COUNTIF('No-Show Cases'!$A$6:$A$205,B276)=0,"No-Show ID not found",IFERROR(IF(C276&lt;INDEX('No-Show Cases'!$E$6:$E$205,MATCH(B276,'No-Show Cases'!$A$6:$A$205,0)),"Attempt before missed session",IF(AND(G276&lt;&gt;"",G276&lt;C276),"Next follow-up before attempt date","")),"No-Show ID not found"))))</f>
        <v/>
      </c>
    </row>
    <row r="277">
      <c r="A277" s="15" t="n"/>
      <c r="B277" s="15" t="n"/>
      <c r="C277" s="32" t="n"/>
      <c r="D277" s="15" t="n"/>
      <c r="E277" s="15" t="n"/>
      <c r="F277" s="15" t="n"/>
      <c r="G277" s="32" t="n"/>
      <c r="H277" s="16" t="n"/>
      <c r="I277" s="20">
        <f>IF(A277="","",IF(OR(B277="",C277="",D277="",E277="",F277=""),"Missing required fields",IF(COUNTIF($A$6:$A$405,A277)&gt;1,"Duplicate Attempt ID",IF(COUNTIF('No-Show Cases'!$A$6:$A$205,B277)=0,"No-Show ID not found",IFERROR(IF(C277&lt;INDEX('No-Show Cases'!$E$6:$E$205,MATCH(B277,'No-Show Cases'!$A$6:$A$205,0)),"Attempt before missed session",IF(AND(G277&lt;&gt;"",G277&lt;C277),"Next follow-up before attempt date","")),"No-Show ID not found"))))</f>
        <v/>
      </c>
    </row>
    <row r="278">
      <c r="A278" s="15" t="n"/>
      <c r="B278" s="15" t="n"/>
      <c r="C278" s="32" t="n"/>
      <c r="D278" s="15" t="n"/>
      <c r="E278" s="15" t="n"/>
      <c r="F278" s="15" t="n"/>
      <c r="G278" s="32" t="n"/>
      <c r="H278" s="16" t="n"/>
      <c r="I278" s="20">
        <f>IF(A278="","",IF(OR(B278="",C278="",D278="",E278="",F278=""),"Missing required fields",IF(COUNTIF($A$6:$A$405,A278)&gt;1,"Duplicate Attempt ID",IF(COUNTIF('No-Show Cases'!$A$6:$A$205,B278)=0,"No-Show ID not found",IFERROR(IF(C278&lt;INDEX('No-Show Cases'!$E$6:$E$205,MATCH(B278,'No-Show Cases'!$A$6:$A$205,0)),"Attempt before missed session",IF(AND(G278&lt;&gt;"",G278&lt;C278),"Next follow-up before attempt date","")),"No-Show ID not found"))))</f>
        <v/>
      </c>
    </row>
    <row r="279">
      <c r="A279" s="15" t="n"/>
      <c r="B279" s="15" t="n"/>
      <c r="C279" s="32" t="n"/>
      <c r="D279" s="15" t="n"/>
      <c r="E279" s="15" t="n"/>
      <c r="F279" s="15" t="n"/>
      <c r="G279" s="32" t="n"/>
      <c r="H279" s="16" t="n"/>
      <c r="I279" s="20">
        <f>IF(A279="","",IF(OR(B279="",C279="",D279="",E279="",F279=""),"Missing required fields",IF(COUNTIF($A$6:$A$405,A279)&gt;1,"Duplicate Attempt ID",IF(COUNTIF('No-Show Cases'!$A$6:$A$205,B279)=0,"No-Show ID not found",IFERROR(IF(C279&lt;INDEX('No-Show Cases'!$E$6:$E$205,MATCH(B279,'No-Show Cases'!$A$6:$A$205,0)),"Attempt before missed session",IF(AND(G279&lt;&gt;"",G279&lt;C279),"Next follow-up before attempt date","")),"No-Show ID not found"))))</f>
        <v/>
      </c>
    </row>
    <row r="280">
      <c r="A280" s="15" t="n"/>
      <c r="B280" s="15" t="n"/>
      <c r="C280" s="32" t="n"/>
      <c r="D280" s="15" t="n"/>
      <c r="E280" s="15" t="n"/>
      <c r="F280" s="15" t="n"/>
      <c r="G280" s="32" t="n"/>
      <c r="H280" s="16" t="n"/>
      <c r="I280" s="20">
        <f>IF(A280="","",IF(OR(B280="",C280="",D280="",E280="",F280=""),"Missing required fields",IF(COUNTIF($A$6:$A$405,A280)&gt;1,"Duplicate Attempt ID",IF(COUNTIF('No-Show Cases'!$A$6:$A$205,B280)=0,"No-Show ID not found",IFERROR(IF(C280&lt;INDEX('No-Show Cases'!$E$6:$E$205,MATCH(B280,'No-Show Cases'!$A$6:$A$205,0)),"Attempt before missed session",IF(AND(G280&lt;&gt;"",G280&lt;C280),"Next follow-up before attempt date","")),"No-Show ID not found"))))</f>
        <v/>
      </c>
    </row>
    <row r="281">
      <c r="A281" s="15" t="n"/>
      <c r="B281" s="15" t="n"/>
      <c r="C281" s="32" t="n"/>
      <c r="D281" s="15" t="n"/>
      <c r="E281" s="15" t="n"/>
      <c r="F281" s="15" t="n"/>
      <c r="G281" s="32" t="n"/>
      <c r="H281" s="16" t="n"/>
      <c r="I281" s="20">
        <f>IF(A281="","",IF(OR(B281="",C281="",D281="",E281="",F281=""),"Missing required fields",IF(COUNTIF($A$6:$A$405,A281)&gt;1,"Duplicate Attempt ID",IF(COUNTIF('No-Show Cases'!$A$6:$A$205,B281)=0,"No-Show ID not found",IFERROR(IF(C281&lt;INDEX('No-Show Cases'!$E$6:$E$205,MATCH(B281,'No-Show Cases'!$A$6:$A$205,0)),"Attempt before missed session",IF(AND(G281&lt;&gt;"",G281&lt;C281),"Next follow-up before attempt date","")),"No-Show ID not found"))))</f>
        <v/>
      </c>
    </row>
    <row r="282">
      <c r="A282" s="15" t="n"/>
      <c r="B282" s="15" t="n"/>
      <c r="C282" s="32" t="n"/>
      <c r="D282" s="15" t="n"/>
      <c r="E282" s="15" t="n"/>
      <c r="F282" s="15" t="n"/>
      <c r="G282" s="32" t="n"/>
      <c r="H282" s="16" t="n"/>
      <c r="I282" s="20">
        <f>IF(A282="","",IF(OR(B282="",C282="",D282="",E282="",F282=""),"Missing required fields",IF(COUNTIF($A$6:$A$405,A282)&gt;1,"Duplicate Attempt ID",IF(COUNTIF('No-Show Cases'!$A$6:$A$205,B282)=0,"No-Show ID not found",IFERROR(IF(C282&lt;INDEX('No-Show Cases'!$E$6:$E$205,MATCH(B282,'No-Show Cases'!$A$6:$A$205,0)),"Attempt before missed session",IF(AND(G282&lt;&gt;"",G282&lt;C282),"Next follow-up before attempt date","")),"No-Show ID not found"))))</f>
        <v/>
      </c>
    </row>
    <row r="283">
      <c r="A283" s="15" t="n"/>
      <c r="B283" s="15" t="n"/>
      <c r="C283" s="32" t="n"/>
      <c r="D283" s="15" t="n"/>
      <c r="E283" s="15" t="n"/>
      <c r="F283" s="15" t="n"/>
      <c r="G283" s="32" t="n"/>
      <c r="H283" s="16" t="n"/>
      <c r="I283" s="20">
        <f>IF(A283="","",IF(OR(B283="",C283="",D283="",E283="",F283=""),"Missing required fields",IF(COUNTIF($A$6:$A$405,A283)&gt;1,"Duplicate Attempt ID",IF(COUNTIF('No-Show Cases'!$A$6:$A$205,B283)=0,"No-Show ID not found",IFERROR(IF(C283&lt;INDEX('No-Show Cases'!$E$6:$E$205,MATCH(B283,'No-Show Cases'!$A$6:$A$205,0)),"Attempt before missed session",IF(AND(G283&lt;&gt;"",G283&lt;C283),"Next follow-up before attempt date","")),"No-Show ID not found"))))</f>
        <v/>
      </c>
    </row>
    <row r="284">
      <c r="A284" s="15" t="n"/>
      <c r="B284" s="15" t="n"/>
      <c r="C284" s="32" t="n"/>
      <c r="D284" s="15" t="n"/>
      <c r="E284" s="15" t="n"/>
      <c r="F284" s="15" t="n"/>
      <c r="G284" s="32" t="n"/>
      <c r="H284" s="16" t="n"/>
      <c r="I284" s="20">
        <f>IF(A284="","",IF(OR(B284="",C284="",D284="",E284="",F284=""),"Missing required fields",IF(COUNTIF($A$6:$A$405,A284)&gt;1,"Duplicate Attempt ID",IF(COUNTIF('No-Show Cases'!$A$6:$A$205,B284)=0,"No-Show ID not found",IFERROR(IF(C284&lt;INDEX('No-Show Cases'!$E$6:$E$205,MATCH(B284,'No-Show Cases'!$A$6:$A$205,0)),"Attempt before missed session",IF(AND(G284&lt;&gt;"",G284&lt;C284),"Next follow-up before attempt date","")),"No-Show ID not found"))))</f>
        <v/>
      </c>
    </row>
    <row r="285">
      <c r="A285" s="15" t="n"/>
      <c r="B285" s="15" t="n"/>
      <c r="C285" s="32" t="n"/>
      <c r="D285" s="15" t="n"/>
      <c r="E285" s="15" t="n"/>
      <c r="F285" s="15" t="n"/>
      <c r="G285" s="32" t="n"/>
      <c r="H285" s="16" t="n"/>
      <c r="I285" s="20">
        <f>IF(A285="","",IF(OR(B285="",C285="",D285="",E285="",F285=""),"Missing required fields",IF(COUNTIF($A$6:$A$405,A285)&gt;1,"Duplicate Attempt ID",IF(COUNTIF('No-Show Cases'!$A$6:$A$205,B285)=0,"No-Show ID not found",IFERROR(IF(C285&lt;INDEX('No-Show Cases'!$E$6:$E$205,MATCH(B285,'No-Show Cases'!$A$6:$A$205,0)),"Attempt before missed session",IF(AND(G285&lt;&gt;"",G285&lt;C285),"Next follow-up before attempt date","")),"No-Show ID not found"))))</f>
        <v/>
      </c>
    </row>
    <row r="286">
      <c r="A286" s="15" t="n"/>
      <c r="B286" s="15" t="n"/>
      <c r="C286" s="32" t="n"/>
      <c r="D286" s="15" t="n"/>
      <c r="E286" s="15" t="n"/>
      <c r="F286" s="15" t="n"/>
      <c r="G286" s="32" t="n"/>
      <c r="H286" s="16" t="n"/>
      <c r="I286" s="20">
        <f>IF(A286="","",IF(OR(B286="",C286="",D286="",E286="",F286=""),"Missing required fields",IF(COUNTIF($A$6:$A$405,A286)&gt;1,"Duplicate Attempt ID",IF(COUNTIF('No-Show Cases'!$A$6:$A$205,B286)=0,"No-Show ID not found",IFERROR(IF(C286&lt;INDEX('No-Show Cases'!$E$6:$E$205,MATCH(B286,'No-Show Cases'!$A$6:$A$205,0)),"Attempt before missed session",IF(AND(G286&lt;&gt;"",G286&lt;C286),"Next follow-up before attempt date","")),"No-Show ID not found"))))</f>
        <v/>
      </c>
    </row>
    <row r="287">
      <c r="A287" s="15" t="n"/>
      <c r="B287" s="15" t="n"/>
      <c r="C287" s="32" t="n"/>
      <c r="D287" s="15" t="n"/>
      <c r="E287" s="15" t="n"/>
      <c r="F287" s="15" t="n"/>
      <c r="G287" s="32" t="n"/>
      <c r="H287" s="16" t="n"/>
      <c r="I287" s="20">
        <f>IF(A287="","",IF(OR(B287="",C287="",D287="",E287="",F287=""),"Missing required fields",IF(COUNTIF($A$6:$A$405,A287)&gt;1,"Duplicate Attempt ID",IF(COUNTIF('No-Show Cases'!$A$6:$A$205,B287)=0,"No-Show ID not found",IFERROR(IF(C287&lt;INDEX('No-Show Cases'!$E$6:$E$205,MATCH(B287,'No-Show Cases'!$A$6:$A$205,0)),"Attempt before missed session",IF(AND(G287&lt;&gt;"",G287&lt;C287),"Next follow-up before attempt date","")),"No-Show ID not found"))))</f>
        <v/>
      </c>
    </row>
    <row r="288">
      <c r="A288" s="15" t="n"/>
      <c r="B288" s="15" t="n"/>
      <c r="C288" s="32" t="n"/>
      <c r="D288" s="15" t="n"/>
      <c r="E288" s="15" t="n"/>
      <c r="F288" s="15" t="n"/>
      <c r="G288" s="32" t="n"/>
      <c r="H288" s="16" t="n"/>
      <c r="I288" s="20">
        <f>IF(A288="","",IF(OR(B288="",C288="",D288="",E288="",F288=""),"Missing required fields",IF(COUNTIF($A$6:$A$405,A288)&gt;1,"Duplicate Attempt ID",IF(COUNTIF('No-Show Cases'!$A$6:$A$205,B288)=0,"No-Show ID not found",IFERROR(IF(C288&lt;INDEX('No-Show Cases'!$E$6:$E$205,MATCH(B288,'No-Show Cases'!$A$6:$A$205,0)),"Attempt before missed session",IF(AND(G288&lt;&gt;"",G288&lt;C288),"Next follow-up before attempt date","")),"No-Show ID not found"))))</f>
        <v/>
      </c>
    </row>
    <row r="289">
      <c r="A289" s="15" t="n"/>
      <c r="B289" s="15" t="n"/>
      <c r="C289" s="32" t="n"/>
      <c r="D289" s="15" t="n"/>
      <c r="E289" s="15" t="n"/>
      <c r="F289" s="15" t="n"/>
      <c r="G289" s="32" t="n"/>
      <c r="H289" s="16" t="n"/>
      <c r="I289" s="20">
        <f>IF(A289="","",IF(OR(B289="",C289="",D289="",E289="",F289=""),"Missing required fields",IF(COUNTIF($A$6:$A$405,A289)&gt;1,"Duplicate Attempt ID",IF(COUNTIF('No-Show Cases'!$A$6:$A$205,B289)=0,"No-Show ID not found",IFERROR(IF(C289&lt;INDEX('No-Show Cases'!$E$6:$E$205,MATCH(B289,'No-Show Cases'!$A$6:$A$205,0)),"Attempt before missed session",IF(AND(G289&lt;&gt;"",G289&lt;C289),"Next follow-up before attempt date","")),"No-Show ID not found"))))</f>
        <v/>
      </c>
    </row>
    <row r="290">
      <c r="A290" s="15" t="n"/>
      <c r="B290" s="15" t="n"/>
      <c r="C290" s="32" t="n"/>
      <c r="D290" s="15" t="n"/>
      <c r="E290" s="15" t="n"/>
      <c r="F290" s="15" t="n"/>
      <c r="G290" s="32" t="n"/>
      <c r="H290" s="16" t="n"/>
      <c r="I290" s="20">
        <f>IF(A290="","",IF(OR(B290="",C290="",D290="",E290="",F290=""),"Missing required fields",IF(COUNTIF($A$6:$A$405,A290)&gt;1,"Duplicate Attempt ID",IF(COUNTIF('No-Show Cases'!$A$6:$A$205,B290)=0,"No-Show ID not found",IFERROR(IF(C290&lt;INDEX('No-Show Cases'!$E$6:$E$205,MATCH(B290,'No-Show Cases'!$A$6:$A$205,0)),"Attempt before missed session",IF(AND(G290&lt;&gt;"",G290&lt;C290),"Next follow-up before attempt date","")),"No-Show ID not found"))))</f>
        <v/>
      </c>
    </row>
    <row r="291">
      <c r="A291" s="15" t="n"/>
      <c r="B291" s="15" t="n"/>
      <c r="C291" s="32" t="n"/>
      <c r="D291" s="15" t="n"/>
      <c r="E291" s="15" t="n"/>
      <c r="F291" s="15" t="n"/>
      <c r="G291" s="32" t="n"/>
      <c r="H291" s="16" t="n"/>
      <c r="I291" s="20">
        <f>IF(A291="","",IF(OR(B291="",C291="",D291="",E291="",F291=""),"Missing required fields",IF(COUNTIF($A$6:$A$405,A291)&gt;1,"Duplicate Attempt ID",IF(COUNTIF('No-Show Cases'!$A$6:$A$205,B291)=0,"No-Show ID not found",IFERROR(IF(C291&lt;INDEX('No-Show Cases'!$E$6:$E$205,MATCH(B291,'No-Show Cases'!$A$6:$A$205,0)),"Attempt before missed session",IF(AND(G291&lt;&gt;"",G291&lt;C291),"Next follow-up before attempt date","")),"No-Show ID not found"))))</f>
        <v/>
      </c>
    </row>
    <row r="292">
      <c r="A292" s="15" t="n"/>
      <c r="B292" s="15" t="n"/>
      <c r="C292" s="32" t="n"/>
      <c r="D292" s="15" t="n"/>
      <c r="E292" s="15" t="n"/>
      <c r="F292" s="15" t="n"/>
      <c r="G292" s="32" t="n"/>
      <c r="H292" s="16" t="n"/>
      <c r="I292" s="20">
        <f>IF(A292="","",IF(OR(B292="",C292="",D292="",E292="",F292=""),"Missing required fields",IF(COUNTIF($A$6:$A$405,A292)&gt;1,"Duplicate Attempt ID",IF(COUNTIF('No-Show Cases'!$A$6:$A$205,B292)=0,"No-Show ID not found",IFERROR(IF(C292&lt;INDEX('No-Show Cases'!$E$6:$E$205,MATCH(B292,'No-Show Cases'!$A$6:$A$205,0)),"Attempt before missed session",IF(AND(G292&lt;&gt;"",G292&lt;C292),"Next follow-up before attempt date","")),"No-Show ID not found"))))</f>
        <v/>
      </c>
    </row>
    <row r="293">
      <c r="A293" s="15" t="n"/>
      <c r="B293" s="15" t="n"/>
      <c r="C293" s="32" t="n"/>
      <c r="D293" s="15" t="n"/>
      <c r="E293" s="15" t="n"/>
      <c r="F293" s="15" t="n"/>
      <c r="G293" s="32" t="n"/>
      <c r="H293" s="16" t="n"/>
      <c r="I293" s="20">
        <f>IF(A293="","",IF(OR(B293="",C293="",D293="",E293="",F293=""),"Missing required fields",IF(COUNTIF($A$6:$A$405,A293)&gt;1,"Duplicate Attempt ID",IF(COUNTIF('No-Show Cases'!$A$6:$A$205,B293)=0,"No-Show ID not found",IFERROR(IF(C293&lt;INDEX('No-Show Cases'!$E$6:$E$205,MATCH(B293,'No-Show Cases'!$A$6:$A$205,0)),"Attempt before missed session",IF(AND(G293&lt;&gt;"",G293&lt;C293),"Next follow-up before attempt date","")),"No-Show ID not found"))))</f>
        <v/>
      </c>
    </row>
    <row r="294">
      <c r="A294" s="15" t="n"/>
      <c r="B294" s="15" t="n"/>
      <c r="C294" s="32" t="n"/>
      <c r="D294" s="15" t="n"/>
      <c r="E294" s="15" t="n"/>
      <c r="F294" s="15" t="n"/>
      <c r="G294" s="32" t="n"/>
      <c r="H294" s="16" t="n"/>
      <c r="I294" s="20">
        <f>IF(A294="","",IF(OR(B294="",C294="",D294="",E294="",F294=""),"Missing required fields",IF(COUNTIF($A$6:$A$405,A294)&gt;1,"Duplicate Attempt ID",IF(COUNTIF('No-Show Cases'!$A$6:$A$205,B294)=0,"No-Show ID not found",IFERROR(IF(C294&lt;INDEX('No-Show Cases'!$E$6:$E$205,MATCH(B294,'No-Show Cases'!$A$6:$A$205,0)),"Attempt before missed session",IF(AND(G294&lt;&gt;"",G294&lt;C294),"Next follow-up before attempt date","")),"No-Show ID not found"))))</f>
        <v/>
      </c>
    </row>
    <row r="295">
      <c r="A295" s="15" t="n"/>
      <c r="B295" s="15" t="n"/>
      <c r="C295" s="32" t="n"/>
      <c r="D295" s="15" t="n"/>
      <c r="E295" s="15" t="n"/>
      <c r="F295" s="15" t="n"/>
      <c r="G295" s="32" t="n"/>
      <c r="H295" s="16" t="n"/>
      <c r="I295" s="20">
        <f>IF(A295="","",IF(OR(B295="",C295="",D295="",E295="",F295=""),"Missing required fields",IF(COUNTIF($A$6:$A$405,A295)&gt;1,"Duplicate Attempt ID",IF(COUNTIF('No-Show Cases'!$A$6:$A$205,B295)=0,"No-Show ID not found",IFERROR(IF(C295&lt;INDEX('No-Show Cases'!$E$6:$E$205,MATCH(B295,'No-Show Cases'!$A$6:$A$205,0)),"Attempt before missed session",IF(AND(G295&lt;&gt;"",G295&lt;C295),"Next follow-up before attempt date","")),"No-Show ID not found"))))</f>
        <v/>
      </c>
    </row>
    <row r="296">
      <c r="A296" s="15" t="n"/>
      <c r="B296" s="15" t="n"/>
      <c r="C296" s="32" t="n"/>
      <c r="D296" s="15" t="n"/>
      <c r="E296" s="15" t="n"/>
      <c r="F296" s="15" t="n"/>
      <c r="G296" s="32" t="n"/>
      <c r="H296" s="16" t="n"/>
      <c r="I296" s="20">
        <f>IF(A296="","",IF(OR(B296="",C296="",D296="",E296="",F296=""),"Missing required fields",IF(COUNTIF($A$6:$A$405,A296)&gt;1,"Duplicate Attempt ID",IF(COUNTIF('No-Show Cases'!$A$6:$A$205,B296)=0,"No-Show ID not found",IFERROR(IF(C296&lt;INDEX('No-Show Cases'!$E$6:$E$205,MATCH(B296,'No-Show Cases'!$A$6:$A$205,0)),"Attempt before missed session",IF(AND(G296&lt;&gt;"",G296&lt;C296),"Next follow-up before attempt date","")),"No-Show ID not found"))))</f>
        <v/>
      </c>
    </row>
    <row r="297">
      <c r="A297" s="15" t="n"/>
      <c r="B297" s="15" t="n"/>
      <c r="C297" s="32" t="n"/>
      <c r="D297" s="15" t="n"/>
      <c r="E297" s="15" t="n"/>
      <c r="F297" s="15" t="n"/>
      <c r="G297" s="32" t="n"/>
      <c r="H297" s="16" t="n"/>
      <c r="I297" s="20">
        <f>IF(A297="","",IF(OR(B297="",C297="",D297="",E297="",F297=""),"Missing required fields",IF(COUNTIF($A$6:$A$405,A297)&gt;1,"Duplicate Attempt ID",IF(COUNTIF('No-Show Cases'!$A$6:$A$205,B297)=0,"No-Show ID not found",IFERROR(IF(C297&lt;INDEX('No-Show Cases'!$E$6:$E$205,MATCH(B297,'No-Show Cases'!$A$6:$A$205,0)),"Attempt before missed session",IF(AND(G297&lt;&gt;"",G297&lt;C297),"Next follow-up before attempt date","")),"No-Show ID not found"))))</f>
        <v/>
      </c>
    </row>
    <row r="298">
      <c r="A298" s="15" t="n"/>
      <c r="B298" s="15" t="n"/>
      <c r="C298" s="32" t="n"/>
      <c r="D298" s="15" t="n"/>
      <c r="E298" s="15" t="n"/>
      <c r="F298" s="15" t="n"/>
      <c r="G298" s="32" t="n"/>
      <c r="H298" s="16" t="n"/>
      <c r="I298" s="20">
        <f>IF(A298="","",IF(OR(B298="",C298="",D298="",E298="",F298=""),"Missing required fields",IF(COUNTIF($A$6:$A$405,A298)&gt;1,"Duplicate Attempt ID",IF(COUNTIF('No-Show Cases'!$A$6:$A$205,B298)=0,"No-Show ID not found",IFERROR(IF(C298&lt;INDEX('No-Show Cases'!$E$6:$E$205,MATCH(B298,'No-Show Cases'!$A$6:$A$205,0)),"Attempt before missed session",IF(AND(G298&lt;&gt;"",G298&lt;C298),"Next follow-up before attempt date","")),"No-Show ID not found"))))</f>
        <v/>
      </c>
    </row>
    <row r="299">
      <c r="A299" s="15" t="n"/>
      <c r="B299" s="15" t="n"/>
      <c r="C299" s="32" t="n"/>
      <c r="D299" s="15" t="n"/>
      <c r="E299" s="15" t="n"/>
      <c r="F299" s="15" t="n"/>
      <c r="G299" s="32" t="n"/>
      <c r="H299" s="16" t="n"/>
      <c r="I299" s="20">
        <f>IF(A299="","",IF(OR(B299="",C299="",D299="",E299="",F299=""),"Missing required fields",IF(COUNTIF($A$6:$A$405,A299)&gt;1,"Duplicate Attempt ID",IF(COUNTIF('No-Show Cases'!$A$6:$A$205,B299)=0,"No-Show ID not found",IFERROR(IF(C299&lt;INDEX('No-Show Cases'!$E$6:$E$205,MATCH(B299,'No-Show Cases'!$A$6:$A$205,0)),"Attempt before missed session",IF(AND(G299&lt;&gt;"",G299&lt;C299),"Next follow-up before attempt date","")),"No-Show ID not found"))))</f>
        <v/>
      </c>
    </row>
    <row r="300">
      <c r="A300" s="15" t="n"/>
      <c r="B300" s="15" t="n"/>
      <c r="C300" s="32" t="n"/>
      <c r="D300" s="15" t="n"/>
      <c r="E300" s="15" t="n"/>
      <c r="F300" s="15" t="n"/>
      <c r="G300" s="32" t="n"/>
      <c r="H300" s="16" t="n"/>
      <c r="I300" s="20">
        <f>IF(A300="","",IF(OR(B300="",C300="",D300="",E300="",F300=""),"Missing required fields",IF(COUNTIF($A$6:$A$405,A300)&gt;1,"Duplicate Attempt ID",IF(COUNTIF('No-Show Cases'!$A$6:$A$205,B300)=0,"No-Show ID not found",IFERROR(IF(C300&lt;INDEX('No-Show Cases'!$E$6:$E$205,MATCH(B300,'No-Show Cases'!$A$6:$A$205,0)),"Attempt before missed session",IF(AND(G300&lt;&gt;"",G300&lt;C300),"Next follow-up before attempt date","")),"No-Show ID not found"))))</f>
        <v/>
      </c>
    </row>
    <row r="301">
      <c r="A301" s="15" t="n"/>
      <c r="B301" s="15" t="n"/>
      <c r="C301" s="32" t="n"/>
      <c r="D301" s="15" t="n"/>
      <c r="E301" s="15" t="n"/>
      <c r="F301" s="15" t="n"/>
      <c r="G301" s="32" t="n"/>
      <c r="H301" s="16" t="n"/>
      <c r="I301" s="20">
        <f>IF(A301="","",IF(OR(B301="",C301="",D301="",E301="",F301=""),"Missing required fields",IF(COUNTIF($A$6:$A$405,A301)&gt;1,"Duplicate Attempt ID",IF(COUNTIF('No-Show Cases'!$A$6:$A$205,B301)=0,"No-Show ID not found",IFERROR(IF(C301&lt;INDEX('No-Show Cases'!$E$6:$E$205,MATCH(B301,'No-Show Cases'!$A$6:$A$205,0)),"Attempt before missed session",IF(AND(G301&lt;&gt;"",G301&lt;C301),"Next follow-up before attempt date","")),"No-Show ID not found"))))</f>
        <v/>
      </c>
    </row>
    <row r="302">
      <c r="A302" s="15" t="n"/>
      <c r="B302" s="15" t="n"/>
      <c r="C302" s="32" t="n"/>
      <c r="D302" s="15" t="n"/>
      <c r="E302" s="15" t="n"/>
      <c r="F302" s="15" t="n"/>
      <c r="G302" s="32" t="n"/>
      <c r="H302" s="16" t="n"/>
      <c r="I302" s="20">
        <f>IF(A302="","",IF(OR(B302="",C302="",D302="",E302="",F302=""),"Missing required fields",IF(COUNTIF($A$6:$A$405,A302)&gt;1,"Duplicate Attempt ID",IF(COUNTIF('No-Show Cases'!$A$6:$A$205,B302)=0,"No-Show ID not found",IFERROR(IF(C302&lt;INDEX('No-Show Cases'!$E$6:$E$205,MATCH(B302,'No-Show Cases'!$A$6:$A$205,0)),"Attempt before missed session",IF(AND(G302&lt;&gt;"",G302&lt;C302),"Next follow-up before attempt date","")),"No-Show ID not found"))))</f>
        <v/>
      </c>
    </row>
    <row r="303">
      <c r="A303" s="15" t="n"/>
      <c r="B303" s="15" t="n"/>
      <c r="C303" s="32" t="n"/>
      <c r="D303" s="15" t="n"/>
      <c r="E303" s="15" t="n"/>
      <c r="F303" s="15" t="n"/>
      <c r="G303" s="32" t="n"/>
      <c r="H303" s="16" t="n"/>
      <c r="I303" s="20">
        <f>IF(A303="","",IF(OR(B303="",C303="",D303="",E303="",F303=""),"Missing required fields",IF(COUNTIF($A$6:$A$405,A303)&gt;1,"Duplicate Attempt ID",IF(COUNTIF('No-Show Cases'!$A$6:$A$205,B303)=0,"No-Show ID not found",IFERROR(IF(C303&lt;INDEX('No-Show Cases'!$E$6:$E$205,MATCH(B303,'No-Show Cases'!$A$6:$A$205,0)),"Attempt before missed session",IF(AND(G303&lt;&gt;"",G303&lt;C303),"Next follow-up before attempt date","")),"No-Show ID not found"))))</f>
        <v/>
      </c>
    </row>
    <row r="304">
      <c r="A304" s="15" t="n"/>
      <c r="B304" s="15" t="n"/>
      <c r="C304" s="32" t="n"/>
      <c r="D304" s="15" t="n"/>
      <c r="E304" s="15" t="n"/>
      <c r="F304" s="15" t="n"/>
      <c r="G304" s="32" t="n"/>
      <c r="H304" s="16" t="n"/>
      <c r="I304" s="20">
        <f>IF(A304="","",IF(OR(B304="",C304="",D304="",E304="",F304=""),"Missing required fields",IF(COUNTIF($A$6:$A$405,A304)&gt;1,"Duplicate Attempt ID",IF(COUNTIF('No-Show Cases'!$A$6:$A$205,B304)=0,"No-Show ID not found",IFERROR(IF(C304&lt;INDEX('No-Show Cases'!$E$6:$E$205,MATCH(B304,'No-Show Cases'!$A$6:$A$205,0)),"Attempt before missed session",IF(AND(G304&lt;&gt;"",G304&lt;C304),"Next follow-up before attempt date","")),"No-Show ID not found"))))</f>
        <v/>
      </c>
    </row>
    <row r="305">
      <c r="A305" s="15" t="n"/>
      <c r="B305" s="15" t="n"/>
      <c r="C305" s="32" t="n"/>
      <c r="D305" s="15" t="n"/>
      <c r="E305" s="15" t="n"/>
      <c r="F305" s="15" t="n"/>
      <c r="G305" s="32" t="n"/>
      <c r="H305" s="16" t="n"/>
      <c r="I305" s="20">
        <f>IF(A305="","",IF(OR(B305="",C305="",D305="",E305="",F305=""),"Missing required fields",IF(COUNTIF($A$6:$A$405,A305)&gt;1,"Duplicate Attempt ID",IF(COUNTIF('No-Show Cases'!$A$6:$A$205,B305)=0,"No-Show ID not found",IFERROR(IF(C305&lt;INDEX('No-Show Cases'!$E$6:$E$205,MATCH(B305,'No-Show Cases'!$A$6:$A$205,0)),"Attempt before missed session",IF(AND(G305&lt;&gt;"",G305&lt;C305),"Next follow-up before attempt date","")),"No-Show ID not found"))))</f>
        <v/>
      </c>
    </row>
    <row r="306">
      <c r="A306" s="15" t="n"/>
      <c r="B306" s="15" t="n"/>
      <c r="C306" s="32" t="n"/>
      <c r="D306" s="15" t="n"/>
      <c r="E306" s="15" t="n"/>
      <c r="F306" s="15" t="n"/>
      <c r="G306" s="32" t="n"/>
      <c r="H306" s="16" t="n"/>
      <c r="I306" s="20">
        <f>IF(A306="","",IF(OR(B306="",C306="",D306="",E306="",F306=""),"Missing required fields",IF(COUNTIF($A$6:$A$405,A306)&gt;1,"Duplicate Attempt ID",IF(COUNTIF('No-Show Cases'!$A$6:$A$205,B306)=0,"No-Show ID not found",IFERROR(IF(C306&lt;INDEX('No-Show Cases'!$E$6:$E$205,MATCH(B306,'No-Show Cases'!$A$6:$A$205,0)),"Attempt before missed session",IF(AND(G306&lt;&gt;"",G306&lt;C306),"Next follow-up before attempt date","")),"No-Show ID not found"))))</f>
        <v/>
      </c>
    </row>
    <row r="307">
      <c r="A307" s="15" t="n"/>
      <c r="B307" s="15" t="n"/>
      <c r="C307" s="32" t="n"/>
      <c r="D307" s="15" t="n"/>
      <c r="E307" s="15" t="n"/>
      <c r="F307" s="15" t="n"/>
      <c r="G307" s="32" t="n"/>
      <c r="H307" s="16" t="n"/>
      <c r="I307" s="20">
        <f>IF(A307="","",IF(OR(B307="",C307="",D307="",E307="",F307=""),"Missing required fields",IF(COUNTIF($A$6:$A$405,A307)&gt;1,"Duplicate Attempt ID",IF(COUNTIF('No-Show Cases'!$A$6:$A$205,B307)=0,"No-Show ID not found",IFERROR(IF(C307&lt;INDEX('No-Show Cases'!$E$6:$E$205,MATCH(B307,'No-Show Cases'!$A$6:$A$205,0)),"Attempt before missed session",IF(AND(G307&lt;&gt;"",G307&lt;C307),"Next follow-up before attempt date","")),"No-Show ID not found"))))</f>
        <v/>
      </c>
    </row>
    <row r="308">
      <c r="A308" s="15" t="n"/>
      <c r="B308" s="15" t="n"/>
      <c r="C308" s="32" t="n"/>
      <c r="D308" s="15" t="n"/>
      <c r="E308" s="15" t="n"/>
      <c r="F308" s="15" t="n"/>
      <c r="G308" s="32" t="n"/>
      <c r="H308" s="16" t="n"/>
      <c r="I308" s="20">
        <f>IF(A308="","",IF(OR(B308="",C308="",D308="",E308="",F308=""),"Missing required fields",IF(COUNTIF($A$6:$A$405,A308)&gt;1,"Duplicate Attempt ID",IF(COUNTIF('No-Show Cases'!$A$6:$A$205,B308)=0,"No-Show ID not found",IFERROR(IF(C308&lt;INDEX('No-Show Cases'!$E$6:$E$205,MATCH(B308,'No-Show Cases'!$A$6:$A$205,0)),"Attempt before missed session",IF(AND(G308&lt;&gt;"",G308&lt;C308),"Next follow-up before attempt date","")),"No-Show ID not found"))))</f>
        <v/>
      </c>
    </row>
    <row r="309">
      <c r="A309" s="15" t="n"/>
      <c r="B309" s="15" t="n"/>
      <c r="C309" s="32" t="n"/>
      <c r="D309" s="15" t="n"/>
      <c r="E309" s="15" t="n"/>
      <c r="F309" s="15" t="n"/>
      <c r="G309" s="32" t="n"/>
      <c r="H309" s="16" t="n"/>
      <c r="I309" s="20">
        <f>IF(A309="","",IF(OR(B309="",C309="",D309="",E309="",F309=""),"Missing required fields",IF(COUNTIF($A$6:$A$405,A309)&gt;1,"Duplicate Attempt ID",IF(COUNTIF('No-Show Cases'!$A$6:$A$205,B309)=0,"No-Show ID not found",IFERROR(IF(C309&lt;INDEX('No-Show Cases'!$E$6:$E$205,MATCH(B309,'No-Show Cases'!$A$6:$A$205,0)),"Attempt before missed session",IF(AND(G309&lt;&gt;"",G309&lt;C309),"Next follow-up before attempt date","")),"No-Show ID not found"))))</f>
        <v/>
      </c>
    </row>
    <row r="310">
      <c r="A310" s="15" t="n"/>
      <c r="B310" s="15" t="n"/>
      <c r="C310" s="32" t="n"/>
      <c r="D310" s="15" t="n"/>
      <c r="E310" s="15" t="n"/>
      <c r="F310" s="15" t="n"/>
      <c r="G310" s="32" t="n"/>
      <c r="H310" s="16" t="n"/>
      <c r="I310" s="20">
        <f>IF(A310="","",IF(OR(B310="",C310="",D310="",E310="",F310=""),"Missing required fields",IF(COUNTIF($A$6:$A$405,A310)&gt;1,"Duplicate Attempt ID",IF(COUNTIF('No-Show Cases'!$A$6:$A$205,B310)=0,"No-Show ID not found",IFERROR(IF(C310&lt;INDEX('No-Show Cases'!$E$6:$E$205,MATCH(B310,'No-Show Cases'!$A$6:$A$205,0)),"Attempt before missed session",IF(AND(G310&lt;&gt;"",G310&lt;C310),"Next follow-up before attempt date","")),"No-Show ID not found"))))</f>
        <v/>
      </c>
    </row>
    <row r="311">
      <c r="A311" s="15" t="n"/>
      <c r="B311" s="15" t="n"/>
      <c r="C311" s="32" t="n"/>
      <c r="D311" s="15" t="n"/>
      <c r="E311" s="15" t="n"/>
      <c r="F311" s="15" t="n"/>
      <c r="G311" s="32" t="n"/>
      <c r="H311" s="16" t="n"/>
      <c r="I311" s="20">
        <f>IF(A311="","",IF(OR(B311="",C311="",D311="",E311="",F311=""),"Missing required fields",IF(COUNTIF($A$6:$A$405,A311)&gt;1,"Duplicate Attempt ID",IF(COUNTIF('No-Show Cases'!$A$6:$A$205,B311)=0,"No-Show ID not found",IFERROR(IF(C311&lt;INDEX('No-Show Cases'!$E$6:$E$205,MATCH(B311,'No-Show Cases'!$A$6:$A$205,0)),"Attempt before missed session",IF(AND(G311&lt;&gt;"",G311&lt;C311),"Next follow-up before attempt date","")),"No-Show ID not found"))))</f>
        <v/>
      </c>
    </row>
    <row r="312">
      <c r="A312" s="15" t="n"/>
      <c r="B312" s="15" t="n"/>
      <c r="C312" s="32" t="n"/>
      <c r="D312" s="15" t="n"/>
      <c r="E312" s="15" t="n"/>
      <c r="F312" s="15" t="n"/>
      <c r="G312" s="32" t="n"/>
      <c r="H312" s="16" t="n"/>
      <c r="I312" s="20">
        <f>IF(A312="","",IF(OR(B312="",C312="",D312="",E312="",F312=""),"Missing required fields",IF(COUNTIF($A$6:$A$405,A312)&gt;1,"Duplicate Attempt ID",IF(COUNTIF('No-Show Cases'!$A$6:$A$205,B312)=0,"No-Show ID not found",IFERROR(IF(C312&lt;INDEX('No-Show Cases'!$E$6:$E$205,MATCH(B312,'No-Show Cases'!$A$6:$A$205,0)),"Attempt before missed session",IF(AND(G312&lt;&gt;"",G312&lt;C312),"Next follow-up before attempt date","")),"No-Show ID not found"))))</f>
        <v/>
      </c>
    </row>
    <row r="313">
      <c r="A313" s="15" t="n"/>
      <c r="B313" s="15" t="n"/>
      <c r="C313" s="32" t="n"/>
      <c r="D313" s="15" t="n"/>
      <c r="E313" s="15" t="n"/>
      <c r="F313" s="15" t="n"/>
      <c r="G313" s="32" t="n"/>
      <c r="H313" s="16" t="n"/>
      <c r="I313" s="20">
        <f>IF(A313="","",IF(OR(B313="",C313="",D313="",E313="",F313=""),"Missing required fields",IF(COUNTIF($A$6:$A$405,A313)&gt;1,"Duplicate Attempt ID",IF(COUNTIF('No-Show Cases'!$A$6:$A$205,B313)=0,"No-Show ID not found",IFERROR(IF(C313&lt;INDEX('No-Show Cases'!$E$6:$E$205,MATCH(B313,'No-Show Cases'!$A$6:$A$205,0)),"Attempt before missed session",IF(AND(G313&lt;&gt;"",G313&lt;C313),"Next follow-up before attempt date","")),"No-Show ID not found"))))</f>
        <v/>
      </c>
    </row>
    <row r="314">
      <c r="A314" s="15" t="n"/>
      <c r="B314" s="15" t="n"/>
      <c r="C314" s="32" t="n"/>
      <c r="D314" s="15" t="n"/>
      <c r="E314" s="15" t="n"/>
      <c r="F314" s="15" t="n"/>
      <c r="G314" s="32" t="n"/>
      <c r="H314" s="16" t="n"/>
      <c r="I314" s="20">
        <f>IF(A314="","",IF(OR(B314="",C314="",D314="",E314="",F314=""),"Missing required fields",IF(COUNTIF($A$6:$A$405,A314)&gt;1,"Duplicate Attempt ID",IF(COUNTIF('No-Show Cases'!$A$6:$A$205,B314)=0,"No-Show ID not found",IFERROR(IF(C314&lt;INDEX('No-Show Cases'!$E$6:$E$205,MATCH(B314,'No-Show Cases'!$A$6:$A$205,0)),"Attempt before missed session",IF(AND(G314&lt;&gt;"",G314&lt;C314),"Next follow-up before attempt date","")),"No-Show ID not found"))))</f>
        <v/>
      </c>
    </row>
    <row r="315">
      <c r="A315" s="15" t="n"/>
      <c r="B315" s="15" t="n"/>
      <c r="C315" s="32" t="n"/>
      <c r="D315" s="15" t="n"/>
      <c r="E315" s="15" t="n"/>
      <c r="F315" s="15" t="n"/>
      <c r="G315" s="32" t="n"/>
      <c r="H315" s="16" t="n"/>
      <c r="I315" s="20">
        <f>IF(A315="","",IF(OR(B315="",C315="",D315="",E315="",F315=""),"Missing required fields",IF(COUNTIF($A$6:$A$405,A315)&gt;1,"Duplicate Attempt ID",IF(COUNTIF('No-Show Cases'!$A$6:$A$205,B315)=0,"No-Show ID not found",IFERROR(IF(C315&lt;INDEX('No-Show Cases'!$E$6:$E$205,MATCH(B315,'No-Show Cases'!$A$6:$A$205,0)),"Attempt before missed session",IF(AND(G315&lt;&gt;"",G315&lt;C315),"Next follow-up before attempt date","")),"No-Show ID not found"))))</f>
        <v/>
      </c>
    </row>
    <row r="316">
      <c r="A316" s="15" t="n"/>
      <c r="B316" s="15" t="n"/>
      <c r="C316" s="32" t="n"/>
      <c r="D316" s="15" t="n"/>
      <c r="E316" s="15" t="n"/>
      <c r="F316" s="15" t="n"/>
      <c r="G316" s="32" t="n"/>
      <c r="H316" s="16" t="n"/>
      <c r="I316" s="20">
        <f>IF(A316="","",IF(OR(B316="",C316="",D316="",E316="",F316=""),"Missing required fields",IF(COUNTIF($A$6:$A$405,A316)&gt;1,"Duplicate Attempt ID",IF(COUNTIF('No-Show Cases'!$A$6:$A$205,B316)=0,"No-Show ID not found",IFERROR(IF(C316&lt;INDEX('No-Show Cases'!$E$6:$E$205,MATCH(B316,'No-Show Cases'!$A$6:$A$205,0)),"Attempt before missed session",IF(AND(G316&lt;&gt;"",G316&lt;C316),"Next follow-up before attempt date","")),"No-Show ID not found"))))</f>
        <v/>
      </c>
    </row>
    <row r="317">
      <c r="A317" s="15" t="n"/>
      <c r="B317" s="15" t="n"/>
      <c r="C317" s="32" t="n"/>
      <c r="D317" s="15" t="n"/>
      <c r="E317" s="15" t="n"/>
      <c r="F317" s="15" t="n"/>
      <c r="G317" s="32" t="n"/>
      <c r="H317" s="16" t="n"/>
      <c r="I317" s="20">
        <f>IF(A317="","",IF(OR(B317="",C317="",D317="",E317="",F317=""),"Missing required fields",IF(COUNTIF($A$6:$A$405,A317)&gt;1,"Duplicate Attempt ID",IF(COUNTIF('No-Show Cases'!$A$6:$A$205,B317)=0,"No-Show ID not found",IFERROR(IF(C317&lt;INDEX('No-Show Cases'!$E$6:$E$205,MATCH(B317,'No-Show Cases'!$A$6:$A$205,0)),"Attempt before missed session",IF(AND(G317&lt;&gt;"",G317&lt;C317),"Next follow-up before attempt date","")),"No-Show ID not found"))))</f>
        <v/>
      </c>
    </row>
    <row r="318">
      <c r="A318" s="15" t="n"/>
      <c r="B318" s="15" t="n"/>
      <c r="C318" s="32" t="n"/>
      <c r="D318" s="15" t="n"/>
      <c r="E318" s="15" t="n"/>
      <c r="F318" s="15" t="n"/>
      <c r="G318" s="32" t="n"/>
      <c r="H318" s="16" t="n"/>
      <c r="I318" s="20">
        <f>IF(A318="","",IF(OR(B318="",C318="",D318="",E318="",F318=""),"Missing required fields",IF(COUNTIF($A$6:$A$405,A318)&gt;1,"Duplicate Attempt ID",IF(COUNTIF('No-Show Cases'!$A$6:$A$205,B318)=0,"No-Show ID not found",IFERROR(IF(C318&lt;INDEX('No-Show Cases'!$E$6:$E$205,MATCH(B318,'No-Show Cases'!$A$6:$A$205,0)),"Attempt before missed session",IF(AND(G318&lt;&gt;"",G318&lt;C318),"Next follow-up before attempt date","")),"No-Show ID not found"))))</f>
        <v/>
      </c>
    </row>
    <row r="319">
      <c r="A319" s="15" t="n"/>
      <c r="B319" s="15" t="n"/>
      <c r="C319" s="32" t="n"/>
      <c r="D319" s="15" t="n"/>
      <c r="E319" s="15" t="n"/>
      <c r="F319" s="15" t="n"/>
      <c r="G319" s="32" t="n"/>
      <c r="H319" s="16" t="n"/>
      <c r="I319" s="20">
        <f>IF(A319="","",IF(OR(B319="",C319="",D319="",E319="",F319=""),"Missing required fields",IF(COUNTIF($A$6:$A$405,A319)&gt;1,"Duplicate Attempt ID",IF(COUNTIF('No-Show Cases'!$A$6:$A$205,B319)=0,"No-Show ID not found",IFERROR(IF(C319&lt;INDEX('No-Show Cases'!$E$6:$E$205,MATCH(B319,'No-Show Cases'!$A$6:$A$205,0)),"Attempt before missed session",IF(AND(G319&lt;&gt;"",G319&lt;C319),"Next follow-up before attempt date","")),"No-Show ID not found"))))</f>
        <v/>
      </c>
    </row>
    <row r="320">
      <c r="A320" s="15" t="n"/>
      <c r="B320" s="15" t="n"/>
      <c r="C320" s="32" t="n"/>
      <c r="D320" s="15" t="n"/>
      <c r="E320" s="15" t="n"/>
      <c r="F320" s="15" t="n"/>
      <c r="G320" s="32" t="n"/>
      <c r="H320" s="16" t="n"/>
      <c r="I320" s="20">
        <f>IF(A320="","",IF(OR(B320="",C320="",D320="",E320="",F320=""),"Missing required fields",IF(COUNTIF($A$6:$A$405,A320)&gt;1,"Duplicate Attempt ID",IF(COUNTIF('No-Show Cases'!$A$6:$A$205,B320)=0,"No-Show ID not found",IFERROR(IF(C320&lt;INDEX('No-Show Cases'!$E$6:$E$205,MATCH(B320,'No-Show Cases'!$A$6:$A$205,0)),"Attempt before missed session",IF(AND(G320&lt;&gt;"",G320&lt;C320),"Next follow-up before attempt date","")),"No-Show ID not found"))))</f>
        <v/>
      </c>
    </row>
    <row r="321">
      <c r="A321" s="15" t="n"/>
      <c r="B321" s="15" t="n"/>
      <c r="C321" s="32" t="n"/>
      <c r="D321" s="15" t="n"/>
      <c r="E321" s="15" t="n"/>
      <c r="F321" s="15" t="n"/>
      <c r="G321" s="32" t="n"/>
      <c r="H321" s="16" t="n"/>
      <c r="I321" s="20">
        <f>IF(A321="","",IF(OR(B321="",C321="",D321="",E321="",F321=""),"Missing required fields",IF(COUNTIF($A$6:$A$405,A321)&gt;1,"Duplicate Attempt ID",IF(COUNTIF('No-Show Cases'!$A$6:$A$205,B321)=0,"No-Show ID not found",IFERROR(IF(C321&lt;INDEX('No-Show Cases'!$E$6:$E$205,MATCH(B321,'No-Show Cases'!$A$6:$A$205,0)),"Attempt before missed session",IF(AND(G321&lt;&gt;"",G321&lt;C321),"Next follow-up before attempt date","")),"No-Show ID not found"))))</f>
        <v/>
      </c>
    </row>
    <row r="322">
      <c r="A322" s="15" t="n"/>
      <c r="B322" s="15" t="n"/>
      <c r="C322" s="32" t="n"/>
      <c r="D322" s="15" t="n"/>
      <c r="E322" s="15" t="n"/>
      <c r="F322" s="15" t="n"/>
      <c r="G322" s="32" t="n"/>
      <c r="H322" s="16" t="n"/>
      <c r="I322" s="20">
        <f>IF(A322="","",IF(OR(B322="",C322="",D322="",E322="",F322=""),"Missing required fields",IF(COUNTIF($A$6:$A$405,A322)&gt;1,"Duplicate Attempt ID",IF(COUNTIF('No-Show Cases'!$A$6:$A$205,B322)=0,"No-Show ID not found",IFERROR(IF(C322&lt;INDEX('No-Show Cases'!$E$6:$E$205,MATCH(B322,'No-Show Cases'!$A$6:$A$205,0)),"Attempt before missed session",IF(AND(G322&lt;&gt;"",G322&lt;C322),"Next follow-up before attempt date","")),"No-Show ID not found"))))</f>
        <v/>
      </c>
    </row>
    <row r="323">
      <c r="A323" s="15" t="n"/>
      <c r="B323" s="15" t="n"/>
      <c r="C323" s="32" t="n"/>
      <c r="D323" s="15" t="n"/>
      <c r="E323" s="15" t="n"/>
      <c r="F323" s="15" t="n"/>
      <c r="G323" s="32" t="n"/>
      <c r="H323" s="16" t="n"/>
      <c r="I323" s="20">
        <f>IF(A323="","",IF(OR(B323="",C323="",D323="",E323="",F323=""),"Missing required fields",IF(COUNTIF($A$6:$A$405,A323)&gt;1,"Duplicate Attempt ID",IF(COUNTIF('No-Show Cases'!$A$6:$A$205,B323)=0,"No-Show ID not found",IFERROR(IF(C323&lt;INDEX('No-Show Cases'!$E$6:$E$205,MATCH(B323,'No-Show Cases'!$A$6:$A$205,0)),"Attempt before missed session",IF(AND(G323&lt;&gt;"",G323&lt;C323),"Next follow-up before attempt date","")),"No-Show ID not found"))))</f>
        <v/>
      </c>
    </row>
    <row r="324">
      <c r="A324" s="15" t="n"/>
      <c r="B324" s="15" t="n"/>
      <c r="C324" s="32" t="n"/>
      <c r="D324" s="15" t="n"/>
      <c r="E324" s="15" t="n"/>
      <c r="F324" s="15" t="n"/>
      <c r="G324" s="32" t="n"/>
      <c r="H324" s="16" t="n"/>
      <c r="I324" s="20">
        <f>IF(A324="","",IF(OR(B324="",C324="",D324="",E324="",F324=""),"Missing required fields",IF(COUNTIF($A$6:$A$405,A324)&gt;1,"Duplicate Attempt ID",IF(COUNTIF('No-Show Cases'!$A$6:$A$205,B324)=0,"No-Show ID not found",IFERROR(IF(C324&lt;INDEX('No-Show Cases'!$E$6:$E$205,MATCH(B324,'No-Show Cases'!$A$6:$A$205,0)),"Attempt before missed session",IF(AND(G324&lt;&gt;"",G324&lt;C324),"Next follow-up before attempt date","")),"No-Show ID not found"))))</f>
        <v/>
      </c>
    </row>
    <row r="325">
      <c r="A325" s="15" t="n"/>
      <c r="B325" s="15" t="n"/>
      <c r="C325" s="32" t="n"/>
      <c r="D325" s="15" t="n"/>
      <c r="E325" s="15" t="n"/>
      <c r="F325" s="15" t="n"/>
      <c r="G325" s="32" t="n"/>
      <c r="H325" s="16" t="n"/>
      <c r="I325" s="20">
        <f>IF(A325="","",IF(OR(B325="",C325="",D325="",E325="",F325=""),"Missing required fields",IF(COUNTIF($A$6:$A$405,A325)&gt;1,"Duplicate Attempt ID",IF(COUNTIF('No-Show Cases'!$A$6:$A$205,B325)=0,"No-Show ID not found",IFERROR(IF(C325&lt;INDEX('No-Show Cases'!$E$6:$E$205,MATCH(B325,'No-Show Cases'!$A$6:$A$205,0)),"Attempt before missed session",IF(AND(G325&lt;&gt;"",G325&lt;C325),"Next follow-up before attempt date","")),"No-Show ID not found"))))</f>
        <v/>
      </c>
    </row>
    <row r="326">
      <c r="A326" s="15" t="n"/>
      <c r="B326" s="15" t="n"/>
      <c r="C326" s="32" t="n"/>
      <c r="D326" s="15" t="n"/>
      <c r="E326" s="15" t="n"/>
      <c r="F326" s="15" t="n"/>
      <c r="G326" s="32" t="n"/>
      <c r="H326" s="16" t="n"/>
      <c r="I326" s="20">
        <f>IF(A326="","",IF(OR(B326="",C326="",D326="",E326="",F326=""),"Missing required fields",IF(COUNTIF($A$6:$A$405,A326)&gt;1,"Duplicate Attempt ID",IF(COUNTIF('No-Show Cases'!$A$6:$A$205,B326)=0,"No-Show ID not found",IFERROR(IF(C326&lt;INDEX('No-Show Cases'!$E$6:$E$205,MATCH(B326,'No-Show Cases'!$A$6:$A$205,0)),"Attempt before missed session",IF(AND(G326&lt;&gt;"",G326&lt;C326),"Next follow-up before attempt date","")),"No-Show ID not found"))))</f>
        <v/>
      </c>
    </row>
    <row r="327">
      <c r="A327" s="15" t="n"/>
      <c r="B327" s="15" t="n"/>
      <c r="C327" s="32" t="n"/>
      <c r="D327" s="15" t="n"/>
      <c r="E327" s="15" t="n"/>
      <c r="F327" s="15" t="n"/>
      <c r="G327" s="32" t="n"/>
      <c r="H327" s="16" t="n"/>
      <c r="I327" s="20">
        <f>IF(A327="","",IF(OR(B327="",C327="",D327="",E327="",F327=""),"Missing required fields",IF(COUNTIF($A$6:$A$405,A327)&gt;1,"Duplicate Attempt ID",IF(COUNTIF('No-Show Cases'!$A$6:$A$205,B327)=0,"No-Show ID not found",IFERROR(IF(C327&lt;INDEX('No-Show Cases'!$E$6:$E$205,MATCH(B327,'No-Show Cases'!$A$6:$A$205,0)),"Attempt before missed session",IF(AND(G327&lt;&gt;"",G327&lt;C327),"Next follow-up before attempt date","")),"No-Show ID not found"))))</f>
        <v/>
      </c>
    </row>
    <row r="328">
      <c r="A328" s="15" t="n"/>
      <c r="B328" s="15" t="n"/>
      <c r="C328" s="32" t="n"/>
      <c r="D328" s="15" t="n"/>
      <c r="E328" s="15" t="n"/>
      <c r="F328" s="15" t="n"/>
      <c r="G328" s="32" t="n"/>
      <c r="H328" s="16" t="n"/>
      <c r="I328" s="20">
        <f>IF(A328="","",IF(OR(B328="",C328="",D328="",E328="",F328=""),"Missing required fields",IF(COUNTIF($A$6:$A$405,A328)&gt;1,"Duplicate Attempt ID",IF(COUNTIF('No-Show Cases'!$A$6:$A$205,B328)=0,"No-Show ID not found",IFERROR(IF(C328&lt;INDEX('No-Show Cases'!$E$6:$E$205,MATCH(B328,'No-Show Cases'!$A$6:$A$205,0)),"Attempt before missed session",IF(AND(G328&lt;&gt;"",G328&lt;C328),"Next follow-up before attempt date","")),"No-Show ID not found"))))</f>
        <v/>
      </c>
    </row>
    <row r="329">
      <c r="A329" s="15" t="n"/>
      <c r="B329" s="15" t="n"/>
      <c r="C329" s="32" t="n"/>
      <c r="D329" s="15" t="n"/>
      <c r="E329" s="15" t="n"/>
      <c r="F329" s="15" t="n"/>
      <c r="G329" s="32" t="n"/>
      <c r="H329" s="16" t="n"/>
      <c r="I329" s="20">
        <f>IF(A329="","",IF(OR(B329="",C329="",D329="",E329="",F329=""),"Missing required fields",IF(COUNTIF($A$6:$A$405,A329)&gt;1,"Duplicate Attempt ID",IF(COUNTIF('No-Show Cases'!$A$6:$A$205,B329)=0,"No-Show ID not found",IFERROR(IF(C329&lt;INDEX('No-Show Cases'!$E$6:$E$205,MATCH(B329,'No-Show Cases'!$A$6:$A$205,0)),"Attempt before missed session",IF(AND(G329&lt;&gt;"",G329&lt;C329),"Next follow-up before attempt date","")),"No-Show ID not found"))))</f>
        <v/>
      </c>
    </row>
    <row r="330">
      <c r="A330" s="15" t="n"/>
      <c r="B330" s="15" t="n"/>
      <c r="C330" s="32" t="n"/>
      <c r="D330" s="15" t="n"/>
      <c r="E330" s="15" t="n"/>
      <c r="F330" s="15" t="n"/>
      <c r="G330" s="32" t="n"/>
      <c r="H330" s="16" t="n"/>
      <c r="I330" s="20">
        <f>IF(A330="","",IF(OR(B330="",C330="",D330="",E330="",F330=""),"Missing required fields",IF(COUNTIF($A$6:$A$405,A330)&gt;1,"Duplicate Attempt ID",IF(COUNTIF('No-Show Cases'!$A$6:$A$205,B330)=0,"No-Show ID not found",IFERROR(IF(C330&lt;INDEX('No-Show Cases'!$E$6:$E$205,MATCH(B330,'No-Show Cases'!$A$6:$A$205,0)),"Attempt before missed session",IF(AND(G330&lt;&gt;"",G330&lt;C330),"Next follow-up before attempt date","")),"No-Show ID not found"))))</f>
        <v/>
      </c>
    </row>
    <row r="331">
      <c r="A331" s="15" t="n"/>
      <c r="B331" s="15" t="n"/>
      <c r="C331" s="32" t="n"/>
      <c r="D331" s="15" t="n"/>
      <c r="E331" s="15" t="n"/>
      <c r="F331" s="15" t="n"/>
      <c r="G331" s="32" t="n"/>
      <c r="H331" s="16" t="n"/>
      <c r="I331" s="20">
        <f>IF(A331="","",IF(OR(B331="",C331="",D331="",E331="",F331=""),"Missing required fields",IF(COUNTIF($A$6:$A$405,A331)&gt;1,"Duplicate Attempt ID",IF(COUNTIF('No-Show Cases'!$A$6:$A$205,B331)=0,"No-Show ID not found",IFERROR(IF(C331&lt;INDEX('No-Show Cases'!$E$6:$E$205,MATCH(B331,'No-Show Cases'!$A$6:$A$205,0)),"Attempt before missed session",IF(AND(G331&lt;&gt;"",G331&lt;C331),"Next follow-up before attempt date","")),"No-Show ID not found"))))</f>
        <v/>
      </c>
    </row>
    <row r="332">
      <c r="A332" s="15" t="n"/>
      <c r="B332" s="15" t="n"/>
      <c r="C332" s="32" t="n"/>
      <c r="D332" s="15" t="n"/>
      <c r="E332" s="15" t="n"/>
      <c r="F332" s="15" t="n"/>
      <c r="G332" s="32" t="n"/>
      <c r="H332" s="16" t="n"/>
      <c r="I332" s="20">
        <f>IF(A332="","",IF(OR(B332="",C332="",D332="",E332="",F332=""),"Missing required fields",IF(COUNTIF($A$6:$A$405,A332)&gt;1,"Duplicate Attempt ID",IF(COUNTIF('No-Show Cases'!$A$6:$A$205,B332)=0,"No-Show ID not found",IFERROR(IF(C332&lt;INDEX('No-Show Cases'!$E$6:$E$205,MATCH(B332,'No-Show Cases'!$A$6:$A$205,0)),"Attempt before missed session",IF(AND(G332&lt;&gt;"",G332&lt;C332),"Next follow-up before attempt date","")),"No-Show ID not found"))))</f>
        <v/>
      </c>
    </row>
    <row r="333">
      <c r="A333" s="15" t="n"/>
      <c r="B333" s="15" t="n"/>
      <c r="C333" s="32" t="n"/>
      <c r="D333" s="15" t="n"/>
      <c r="E333" s="15" t="n"/>
      <c r="F333" s="15" t="n"/>
      <c r="G333" s="32" t="n"/>
      <c r="H333" s="16" t="n"/>
      <c r="I333" s="20">
        <f>IF(A333="","",IF(OR(B333="",C333="",D333="",E333="",F333=""),"Missing required fields",IF(COUNTIF($A$6:$A$405,A333)&gt;1,"Duplicate Attempt ID",IF(COUNTIF('No-Show Cases'!$A$6:$A$205,B333)=0,"No-Show ID not found",IFERROR(IF(C333&lt;INDEX('No-Show Cases'!$E$6:$E$205,MATCH(B333,'No-Show Cases'!$A$6:$A$205,0)),"Attempt before missed session",IF(AND(G333&lt;&gt;"",G333&lt;C333),"Next follow-up before attempt date","")),"No-Show ID not found"))))</f>
        <v/>
      </c>
    </row>
    <row r="334">
      <c r="A334" s="15" t="n"/>
      <c r="B334" s="15" t="n"/>
      <c r="C334" s="32" t="n"/>
      <c r="D334" s="15" t="n"/>
      <c r="E334" s="15" t="n"/>
      <c r="F334" s="15" t="n"/>
      <c r="G334" s="32" t="n"/>
      <c r="H334" s="16" t="n"/>
      <c r="I334" s="20">
        <f>IF(A334="","",IF(OR(B334="",C334="",D334="",E334="",F334=""),"Missing required fields",IF(COUNTIF($A$6:$A$405,A334)&gt;1,"Duplicate Attempt ID",IF(COUNTIF('No-Show Cases'!$A$6:$A$205,B334)=0,"No-Show ID not found",IFERROR(IF(C334&lt;INDEX('No-Show Cases'!$E$6:$E$205,MATCH(B334,'No-Show Cases'!$A$6:$A$205,0)),"Attempt before missed session",IF(AND(G334&lt;&gt;"",G334&lt;C334),"Next follow-up before attempt date","")),"No-Show ID not found"))))</f>
        <v/>
      </c>
    </row>
    <row r="335">
      <c r="A335" s="15" t="n"/>
      <c r="B335" s="15" t="n"/>
      <c r="C335" s="32" t="n"/>
      <c r="D335" s="15" t="n"/>
      <c r="E335" s="15" t="n"/>
      <c r="F335" s="15" t="n"/>
      <c r="G335" s="32" t="n"/>
      <c r="H335" s="16" t="n"/>
      <c r="I335" s="20">
        <f>IF(A335="","",IF(OR(B335="",C335="",D335="",E335="",F335=""),"Missing required fields",IF(COUNTIF($A$6:$A$405,A335)&gt;1,"Duplicate Attempt ID",IF(COUNTIF('No-Show Cases'!$A$6:$A$205,B335)=0,"No-Show ID not found",IFERROR(IF(C335&lt;INDEX('No-Show Cases'!$E$6:$E$205,MATCH(B335,'No-Show Cases'!$A$6:$A$205,0)),"Attempt before missed session",IF(AND(G335&lt;&gt;"",G335&lt;C335),"Next follow-up before attempt date","")),"No-Show ID not found"))))</f>
        <v/>
      </c>
    </row>
    <row r="336">
      <c r="A336" s="15" t="n"/>
      <c r="B336" s="15" t="n"/>
      <c r="C336" s="32" t="n"/>
      <c r="D336" s="15" t="n"/>
      <c r="E336" s="15" t="n"/>
      <c r="F336" s="15" t="n"/>
      <c r="G336" s="32" t="n"/>
      <c r="H336" s="16" t="n"/>
      <c r="I336" s="20">
        <f>IF(A336="","",IF(OR(B336="",C336="",D336="",E336="",F336=""),"Missing required fields",IF(COUNTIF($A$6:$A$405,A336)&gt;1,"Duplicate Attempt ID",IF(COUNTIF('No-Show Cases'!$A$6:$A$205,B336)=0,"No-Show ID not found",IFERROR(IF(C336&lt;INDEX('No-Show Cases'!$E$6:$E$205,MATCH(B336,'No-Show Cases'!$A$6:$A$205,0)),"Attempt before missed session",IF(AND(G336&lt;&gt;"",G336&lt;C336),"Next follow-up before attempt date","")),"No-Show ID not found"))))</f>
        <v/>
      </c>
    </row>
    <row r="337">
      <c r="A337" s="15" t="n"/>
      <c r="B337" s="15" t="n"/>
      <c r="C337" s="32" t="n"/>
      <c r="D337" s="15" t="n"/>
      <c r="E337" s="15" t="n"/>
      <c r="F337" s="15" t="n"/>
      <c r="G337" s="32" t="n"/>
      <c r="H337" s="16" t="n"/>
      <c r="I337" s="20">
        <f>IF(A337="","",IF(OR(B337="",C337="",D337="",E337="",F337=""),"Missing required fields",IF(COUNTIF($A$6:$A$405,A337)&gt;1,"Duplicate Attempt ID",IF(COUNTIF('No-Show Cases'!$A$6:$A$205,B337)=0,"No-Show ID not found",IFERROR(IF(C337&lt;INDEX('No-Show Cases'!$E$6:$E$205,MATCH(B337,'No-Show Cases'!$A$6:$A$205,0)),"Attempt before missed session",IF(AND(G337&lt;&gt;"",G337&lt;C337),"Next follow-up before attempt date","")),"No-Show ID not found"))))</f>
        <v/>
      </c>
    </row>
    <row r="338">
      <c r="A338" s="15" t="n"/>
      <c r="B338" s="15" t="n"/>
      <c r="C338" s="32" t="n"/>
      <c r="D338" s="15" t="n"/>
      <c r="E338" s="15" t="n"/>
      <c r="F338" s="15" t="n"/>
      <c r="G338" s="32" t="n"/>
      <c r="H338" s="16" t="n"/>
      <c r="I338" s="20">
        <f>IF(A338="","",IF(OR(B338="",C338="",D338="",E338="",F338=""),"Missing required fields",IF(COUNTIF($A$6:$A$405,A338)&gt;1,"Duplicate Attempt ID",IF(COUNTIF('No-Show Cases'!$A$6:$A$205,B338)=0,"No-Show ID not found",IFERROR(IF(C338&lt;INDEX('No-Show Cases'!$E$6:$E$205,MATCH(B338,'No-Show Cases'!$A$6:$A$205,0)),"Attempt before missed session",IF(AND(G338&lt;&gt;"",G338&lt;C338),"Next follow-up before attempt date","")),"No-Show ID not found"))))</f>
        <v/>
      </c>
    </row>
    <row r="339">
      <c r="A339" s="15" t="n"/>
      <c r="B339" s="15" t="n"/>
      <c r="C339" s="32" t="n"/>
      <c r="D339" s="15" t="n"/>
      <c r="E339" s="15" t="n"/>
      <c r="F339" s="15" t="n"/>
      <c r="G339" s="32" t="n"/>
      <c r="H339" s="16" t="n"/>
      <c r="I339" s="20">
        <f>IF(A339="","",IF(OR(B339="",C339="",D339="",E339="",F339=""),"Missing required fields",IF(COUNTIF($A$6:$A$405,A339)&gt;1,"Duplicate Attempt ID",IF(COUNTIF('No-Show Cases'!$A$6:$A$205,B339)=0,"No-Show ID not found",IFERROR(IF(C339&lt;INDEX('No-Show Cases'!$E$6:$E$205,MATCH(B339,'No-Show Cases'!$A$6:$A$205,0)),"Attempt before missed session",IF(AND(G339&lt;&gt;"",G339&lt;C339),"Next follow-up before attempt date","")),"No-Show ID not found"))))</f>
        <v/>
      </c>
    </row>
    <row r="340">
      <c r="A340" s="15" t="n"/>
      <c r="B340" s="15" t="n"/>
      <c r="C340" s="32" t="n"/>
      <c r="D340" s="15" t="n"/>
      <c r="E340" s="15" t="n"/>
      <c r="F340" s="15" t="n"/>
      <c r="G340" s="32" t="n"/>
      <c r="H340" s="16" t="n"/>
      <c r="I340" s="20">
        <f>IF(A340="","",IF(OR(B340="",C340="",D340="",E340="",F340=""),"Missing required fields",IF(COUNTIF($A$6:$A$405,A340)&gt;1,"Duplicate Attempt ID",IF(COUNTIF('No-Show Cases'!$A$6:$A$205,B340)=0,"No-Show ID not found",IFERROR(IF(C340&lt;INDEX('No-Show Cases'!$E$6:$E$205,MATCH(B340,'No-Show Cases'!$A$6:$A$205,0)),"Attempt before missed session",IF(AND(G340&lt;&gt;"",G340&lt;C340),"Next follow-up before attempt date","")),"No-Show ID not found"))))</f>
        <v/>
      </c>
    </row>
    <row r="341">
      <c r="A341" s="15" t="n"/>
      <c r="B341" s="15" t="n"/>
      <c r="C341" s="32" t="n"/>
      <c r="D341" s="15" t="n"/>
      <c r="E341" s="15" t="n"/>
      <c r="F341" s="15" t="n"/>
      <c r="G341" s="32" t="n"/>
      <c r="H341" s="16" t="n"/>
      <c r="I341" s="20">
        <f>IF(A341="","",IF(OR(B341="",C341="",D341="",E341="",F341=""),"Missing required fields",IF(COUNTIF($A$6:$A$405,A341)&gt;1,"Duplicate Attempt ID",IF(COUNTIF('No-Show Cases'!$A$6:$A$205,B341)=0,"No-Show ID not found",IFERROR(IF(C341&lt;INDEX('No-Show Cases'!$E$6:$E$205,MATCH(B341,'No-Show Cases'!$A$6:$A$205,0)),"Attempt before missed session",IF(AND(G341&lt;&gt;"",G341&lt;C341),"Next follow-up before attempt date","")),"No-Show ID not found"))))</f>
        <v/>
      </c>
    </row>
    <row r="342">
      <c r="A342" s="15" t="n"/>
      <c r="B342" s="15" t="n"/>
      <c r="C342" s="32" t="n"/>
      <c r="D342" s="15" t="n"/>
      <c r="E342" s="15" t="n"/>
      <c r="F342" s="15" t="n"/>
      <c r="G342" s="32" t="n"/>
      <c r="H342" s="16" t="n"/>
      <c r="I342" s="20">
        <f>IF(A342="","",IF(OR(B342="",C342="",D342="",E342="",F342=""),"Missing required fields",IF(COUNTIF($A$6:$A$405,A342)&gt;1,"Duplicate Attempt ID",IF(COUNTIF('No-Show Cases'!$A$6:$A$205,B342)=0,"No-Show ID not found",IFERROR(IF(C342&lt;INDEX('No-Show Cases'!$E$6:$E$205,MATCH(B342,'No-Show Cases'!$A$6:$A$205,0)),"Attempt before missed session",IF(AND(G342&lt;&gt;"",G342&lt;C342),"Next follow-up before attempt date","")),"No-Show ID not found"))))</f>
        <v/>
      </c>
    </row>
    <row r="343">
      <c r="A343" s="15" t="n"/>
      <c r="B343" s="15" t="n"/>
      <c r="C343" s="32" t="n"/>
      <c r="D343" s="15" t="n"/>
      <c r="E343" s="15" t="n"/>
      <c r="F343" s="15" t="n"/>
      <c r="G343" s="32" t="n"/>
      <c r="H343" s="16" t="n"/>
      <c r="I343" s="20">
        <f>IF(A343="","",IF(OR(B343="",C343="",D343="",E343="",F343=""),"Missing required fields",IF(COUNTIF($A$6:$A$405,A343)&gt;1,"Duplicate Attempt ID",IF(COUNTIF('No-Show Cases'!$A$6:$A$205,B343)=0,"No-Show ID not found",IFERROR(IF(C343&lt;INDEX('No-Show Cases'!$E$6:$E$205,MATCH(B343,'No-Show Cases'!$A$6:$A$205,0)),"Attempt before missed session",IF(AND(G343&lt;&gt;"",G343&lt;C343),"Next follow-up before attempt date","")),"No-Show ID not found"))))</f>
        <v/>
      </c>
    </row>
    <row r="344">
      <c r="A344" s="15" t="n"/>
      <c r="B344" s="15" t="n"/>
      <c r="C344" s="32" t="n"/>
      <c r="D344" s="15" t="n"/>
      <c r="E344" s="15" t="n"/>
      <c r="F344" s="15" t="n"/>
      <c r="G344" s="32" t="n"/>
      <c r="H344" s="16" t="n"/>
      <c r="I344" s="20">
        <f>IF(A344="","",IF(OR(B344="",C344="",D344="",E344="",F344=""),"Missing required fields",IF(COUNTIF($A$6:$A$405,A344)&gt;1,"Duplicate Attempt ID",IF(COUNTIF('No-Show Cases'!$A$6:$A$205,B344)=0,"No-Show ID not found",IFERROR(IF(C344&lt;INDEX('No-Show Cases'!$E$6:$E$205,MATCH(B344,'No-Show Cases'!$A$6:$A$205,0)),"Attempt before missed session",IF(AND(G344&lt;&gt;"",G344&lt;C344),"Next follow-up before attempt date","")),"No-Show ID not found"))))</f>
        <v/>
      </c>
    </row>
    <row r="345">
      <c r="A345" s="15" t="n"/>
      <c r="B345" s="15" t="n"/>
      <c r="C345" s="32" t="n"/>
      <c r="D345" s="15" t="n"/>
      <c r="E345" s="15" t="n"/>
      <c r="F345" s="15" t="n"/>
      <c r="G345" s="32" t="n"/>
      <c r="H345" s="16" t="n"/>
      <c r="I345" s="20">
        <f>IF(A345="","",IF(OR(B345="",C345="",D345="",E345="",F345=""),"Missing required fields",IF(COUNTIF($A$6:$A$405,A345)&gt;1,"Duplicate Attempt ID",IF(COUNTIF('No-Show Cases'!$A$6:$A$205,B345)=0,"No-Show ID not found",IFERROR(IF(C345&lt;INDEX('No-Show Cases'!$E$6:$E$205,MATCH(B345,'No-Show Cases'!$A$6:$A$205,0)),"Attempt before missed session",IF(AND(G345&lt;&gt;"",G345&lt;C345),"Next follow-up before attempt date","")),"No-Show ID not found"))))</f>
        <v/>
      </c>
    </row>
    <row r="346">
      <c r="A346" s="15" t="n"/>
      <c r="B346" s="15" t="n"/>
      <c r="C346" s="32" t="n"/>
      <c r="D346" s="15" t="n"/>
      <c r="E346" s="15" t="n"/>
      <c r="F346" s="15" t="n"/>
      <c r="G346" s="32" t="n"/>
      <c r="H346" s="16" t="n"/>
      <c r="I346" s="20">
        <f>IF(A346="","",IF(OR(B346="",C346="",D346="",E346="",F346=""),"Missing required fields",IF(COUNTIF($A$6:$A$405,A346)&gt;1,"Duplicate Attempt ID",IF(COUNTIF('No-Show Cases'!$A$6:$A$205,B346)=0,"No-Show ID not found",IFERROR(IF(C346&lt;INDEX('No-Show Cases'!$E$6:$E$205,MATCH(B346,'No-Show Cases'!$A$6:$A$205,0)),"Attempt before missed session",IF(AND(G346&lt;&gt;"",G346&lt;C346),"Next follow-up before attempt date","")),"No-Show ID not found"))))</f>
        <v/>
      </c>
    </row>
    <row r="347">
      <c r="A347" s="15" t="n"/>
      <c r="B347" s="15" t="n"/>
      <c r="C347" s="32" t="n"/>
      <c r="D347" s="15" t="n"/>
      <c r="E347" s="15" t="n"/>
      <c r="F347" s="15" t="n"/>
      <c r="G347" s="32" t="n"/>
      <c r="H347" s="16" t="n"/>
      <c r="I347" s="20">
        <f>IF(A347="","",IF(OR(B347="",C347="",D347="",E347="",F347=""),"Missing required fields",IF(COUNTIF($A$6:$A$405,A347)&gt;1,"Duplicate Attempt ID",IF(COUNTIF('No-Show Cases'!$A$6:$A$205,B347)=0,"No-Show ID not found",IFERROR(IF(C347&lt;INDEX('No-Show Cases'!$E$6:$E$205,MATCH(B347,'No-Show Cases'!$A$6:$A$205,0)),"Attempt before missed session",IF(AND(G347&lt;&gt;"",G347&lt;C347),"Next follow-up before attempt date","")),"No-Show ID not found"))))</f>
        <v/>
      </c>
    </row>
    <row r="348">
      <c r="A348" s="15" t="n"/>
      <c r="B348" s="15" t="n"/>
      <c r="C348" s="32" t="n"/>
      <c r="D348" s="15" t="n"/>
      <c r="E348" s="15" t="n"/>
      <c r="F348" s="15" t="n"/>
      <c r="G348" s="32" t="n"/>
      <c r="H348" s="16" t="n"/>
      <c r="I348" s="20">
        <f>IF(A348="","",IF(OR(B348="",C348="",D348="",E348="",F348=""),"Missing required fields",IF(COUNTIF($A$6:$A$405,A348)&gt;1,"Duplicate Attempt ID",IF(COUNTIF('No-Show Cases'!$A$6:$A$205,B348)=0,"No-Show ID not found",IFERROR(IF(C348&lt;INDEX('No-Show Cases'!$E$6:$E$205,MATCH(B348,'No-Show Cases'!$A$6:$A$205,0)),"Attempt before missed session",IF(AND(G348&lt;&gt;"",G348&lt;C348),"Next follow-up before attempt date","")),"No-Show ID not found"))))</f>
        <v/>
      </c>
    </row>
    <row r="349">
      <c r="A349" s="15" t="n"/>
      <c r="B349" s="15" t="n"/>
      <c r="C349" s="32" t="n"/>
      <c r="D349" s="15" t="n"/>
      <c r="E349" s="15" t="n"/>
      <c r="F349" s="15" t="n"/>
      <c r="G349" s="32" t="n"/>
      <c r="H349" s="16" t="n"/>
      <c r="I349" s="20">
        <f>IF(A349="","",IF(OR(B349="",C349="",D349="",E349="",F349=""),"Missing required fields",IF(COUNTIF($A$6:$A$405,A349)&gt;1,"Duplicate Attempt ID",IF(COUNTIF('No-Show Cases'!$A$6:$A$205,B349)=0,"No-Show ID not found",IFERROR(IF(C349&lt;INDEX('No-Show Cases'!$E$6:$E$205,MATCH(B349,'No-Show Cases'!$A$6:$A$205,0)),"Attempt before missed session",IF(AND(G349&lt;&gt;"",G349&lt;C349),"Next follow-up before attempt date","")),"No-Show ID not found"))))</f>
        <v/>
      </c>
    </row>
    <row r="350">
      <c r="A350" s="15" t="n"/>
      <c r="B350" s="15" t="n"/>
      <c r="C350" s="32" t="n"/>
      <c r="D350" s="15" t="n"/>
      <c r="E350" s="15" t="n"/>
      <c r="F350" s="15" t="n"/>
      <c r="G350" s="32" t="n"/>
      <c r="H350" s="16" t="n"/>
      <c r="I350" s="20">
        <f>IF(A350="","",IF(OR(B350="",C350="",D350="",E350="",F350=""),"Missing required fields",IF(COUNTIF($A$6:$A$405,A350)&gt;1,"Duplicate Attempt ID",IF(COUNTIF('No-Show Cases'!$A$6:$A$205,B350)=0,"No-Show ID not found",IFERROR(IF(C350&lt;INDEX('No-Show Cases'!$E$6:$E$205,MATCH(B350,'No-Show Cases'!$A$6:$A$205,0)),"Attempt before missed session",IF(AND(G350&lt;&gt;"",G350&lt;C350),"Next follow-up before attempt date","")),"No-Show ID not found"))))</f>
        <v/>
      </c>
    </row>
    <row r="351">
      <c r="A351" s="15" t="n"/>
      <c r="B351" s="15" t="n"/>
      <c r="C351" s="32" t="n"/>
      <c r="D351" s="15" t="n"/>
      <c r="E351" s="15" t="n"/>
      <c r="F351" s="15" t="n"/>
      <c r="G351" s="32" t="n"/>
      <c r="H351" s="16" t="n"/>
      <c r="I351" s="20">
        <f>IF(A351="","",IF(OR(B351="",C351="",D351="",E351="",F351=""),"Missing required fields",IF(COUNTIF($A$6:$A$405,A351)&gt;1,"Duplicate Attempt ID",IF(COUNTIF('No-Show Cases'!$A$6:$A$205,B351)=0,"No-Show ID not found",IFERROR(IF(C351&lt;INDEX('No-Show Cases'!$E$6:$E$205,MATCH(B351,'No-Show Cases'!$A$6:$A$205,0)),"Attempt before missed session",IF(AND(G351&lt;&gt;"",G351&lt;C351),"Next follow-up before attempt date","")),"No-Show ID not found"))))</f>
        <v/>
      </c>
    </row>
    <row r="352">
      <c r="A352" s="15" t="n"/>
      <c r="B352" s="15" t="n"/>
      <c r="C352" s="32" t="n"/>
      <c r="D352" s="15" t="n"/>
      <c r="E352" s="15" t="n"/>
      <c r="F352" s="15" t="n"/>
      <c r="G352" s="32" t="n"/>
      <c r="H352" s="16" t="n"/>
      <c r="I352" s="20">
        <f>IF(A352="","",IF(OR(B352="",C352="",D352="",E352="",F352=""),"Missing required fields",IF(COUNTIF($A$6:$A$405,A352)&gt;1,"Duplicate Attempt ID",IF(COUNTIF('No-Show Cases'!$A$6:$A$205,B352)=0,"No-Show ID not found",IFERROR(IF(C352&lt;INDEX('No-Show Cases'!$E$6:$E$205,MATCH(B352,'No-Show Cases'!$A$6:$A$205,0)),"Attempt before missed session",IF(AND(G352&lt;&gt;"",G352&lt;C352),"Next follow-up before attempt date","")),"No-Show ID not found"))))</f>
        <v/>
      </c>
    </row>
    <row r="353">
      <c r="A353" s="15" t="n"/>
      <c r="B353" s="15" t="n"/>
      <c r="C353" s="32" t="n"/>
      <c r="D353" s="15" t="n"/>
      <c r="E353" s="15" t="n"/>
      <c r="F353" s="15" t="n"/>
      <c r="G353" s="32" t="n"/>
      <c r="H353" s="16" t="n"/>
      <c r="I353" s="20">
        <f>IF(A353="","",IF(OR(B353="",C353="",D353="",E353="",F353=""),"Missing required fields",IF(COUNTIF($A$6:$A$405,A353)&gt;1,"Duplicate Attempt ID",IF(COUNTIF('No-Show Cases'!$A$6:$A$205,B353)=0,"No-Show ID not found",IFERROR(IF(C353&lt;INDEX('No-Show Cases'!$E$6:$E$205,MATCH(B353,'No-Show Cases'!$A$6:$A$205,0)),"Attempt before missed session",IF(AND(G353&lt;&gt;"",G353&lt;C353),"Next follow-up before attempt date","")),"No-Show ID not found"))))</f>
        <v/>
      </c>
    </row>
    <row r="354">
      <c r="A354" s="15" t="n"/>
      <c r="B354" s="15" t="n"/>
      <c r="C354" s="32" t="n"/>
      <c r="D354" s="15" t="n"/>
      <c r="E354" s="15" t="n"/>
      <c r="F354" s="15" t="n"/>
      <c r="G354" s="32" t="n"/>
      <c r="H354" s="16" t="n"/>
      <c r="I354" s="20">
        <f>IF(A354="","",IF(OR(B354="",C354="",D354="",E354="",F354=""),"Missing required fields",IF(COUNTIF($A$6:$A$405,A354)&gt;1,"Duplicate Attempt ID",IF(COUNTIF('No-Show Cases'!$A$6:$A$205,B354)=0,"No-Show ID not found",IFERROR(IF(C354&lt;INDEX('No-Show Cases'!$E$6:$E$205,MATCH(B354,'No-Show Cases'!$A$6:$A$205,0)),"Attempt before missed session",IF(AND(G354&lt;&gt;"",G354&lt;C354),"Next follow-up before attempt date","")),"No-Show ID not found"))))</f>
        <v/>
      </c>
    </row>
    <row r="355">
      <c r="A355" s="15" t="n"/>
      <c r="B355" s="15" t="n"/>
      <c r="C355" s="32" t="n"/>
      <c r="D355" s="15" t="n"/>
      <c r="E355" s="15" t="n"/>
      <c r="F355" s="15" t="n"/>
      <c r="G355" s="32" t="n"/>
      <c r="H355" s="16" t="n"/>
      <c r="I355" s="20">
        <f>IF(A355="","",IF(OR(B355="",C355="",D355="",E355="",F355=""),"Missing required fields",IF(COUNTIF($A$6:$A$405,A355)&gt;1,"Duplicate Attempt ID",IF(COUNTIF('No-Show Cases'!$A$6:$A$205,B355)=0,"No-Show ID not found",IFERROR(IF(C355&lt;INDEX('No-Show Cases'!$E$6:$E$205,MATCH(B355,'No-Show Cases'!$A$6:$A$205,0)),"Attempt before missed session",IF(AND(G355&lt;&gt;"",G355&lt;C355),"Next follow-up before attempt date","")),"No-Show ID not found"))))</f>
        <v/>
      </c>
    </row>
    <row r="356">
      <c r="A356" s="15" t="n"/>
      <c r="B356" s="15" t="n"/>
      <c r="C356" s="32" t="n"/>
      <c r="D356" s="15" t="n"/>
      <c r="E356" s="15" t="n"/>
      <c r="F356" s="15" t="n"/>
      <c r="G356" s="32" t="n"/>
      <c r="H356" s="16" t="n"/>
      <c r="I356" s="20">
        <f>IF(A356="","",IF(OR(B356="",C356="",D356="",E356="",F356=""),"Missing required fields",IF(COUNTIF($A$6:$A$405,A356)&gt;1,"Duplicate Attempt ID",IF(COUNTIF('No-Show Cases'!$A$6:$A$205,B356)=0,"No-Show ID not found",IFERROR(IF(C356&lt;INDEX('No-Show Cases'!$E$6:$E$205,MATCH(B356,'No-Show Cases'!$A$6:$A$205,0)),"Attempt before missed session",IF(AND(G356&lt;&gt;"",G356&lt;C356),"Next follow-up before attempt date","")),"No-Show ID not found"))))</f>
        <v/>
      </c>
    </row>
    <row r="357">
      <c r="A357" s="15" t="n"/>
      <c r="B357" s="15" t="n"/>
      <c r="C357" s="32" t="n"/>
      <c r="D357" s="15" t="n"/>
      <c r="E357" s="15" t="n"/>
      <c r="F357" s="15" t="n"/>
      <c r="G357" s="32" t="n"/>
      <c r="H357" s="16" t="n"/>
      <c r="I357" s="20">
        <f>IF(A357="","",IF(OR(B357="",C357="",D357="",E357="",F357=""),"Missing required fields",IF(COUNTIF($A$6:$A$405,A357)&gt;1,"Duplicate Attempt ID",IF(COUNTIF('No-Show Cases'!$A$6:$A$205,B357)=0,"No-Show ID not found",IFERROR(IF(C357&lt;INDEX('No-Show Cases'!$E$6:$E$205,MATCH(B357,'No-Show Cases'!$A$6:$A$205,0)),"Attempt before missed session",IF(AND(G357&lt;&gt;"",G357&lt;C357),"Next follow-up before attempt date","")),"No-Show ID not found"))))</f>
        <v/>
      </c>
    </row>
    <row r="358">
      <c r="A358" s="15" t="n"/>
      <c r="B358" s="15" t="n"/>
      <c r="C358" s="32" t="n"/>
      <c r="D358" s="15" t="n"/>
      <c r="E358" s="15" t="n"/>
      <c r="F358" s="15" t="n"/>
      <c r="G358" s="32" t="n"/>
      <c r="H358" s="16" t="n"/>
      <c r="I358" s="20">
        <f>IF(A358="","",IF(OR(B358="",C358="",D358="",E358="",F358=""),"Missing required fields",IF(COUNTIF($A$6:$A$405,A358)&gt;1,"Duplicate Attempt ID",IF(COUNTIF('No-Show Cases'!$A$6:$A$205,B358)=0,"No-Show ID not found",IFERROR(IF(C358&lt;INDEX('No-Show Cases'!$E$6:$E$205,MATCH(B358,'No-Show Cases'!$A$6:$A$205,0)),"Attempt before missed session",IF(AND(G358&lt;&gt;"",G358&lt;C358),"Next follow-up before attempt date","")),"No-Show ID not found"))))</f>
        <v/>
      </c>
    </row>
    <row r="359">
      <c r="A359" s="15" t="n"/>
      <c r="B359" s="15" t="n"/>
      <c r="C359" s="32" t="n"/>
      <c r="D359" s="15" t="n"/>
      <c r="E359" s="15" t="n"/>
      <c r="F359" s="15" t="n"/>
      <c r="G359" s="32" t="n"/>
      <c r="H359" s="16" t="n"/>
      <c r="I359" s="20">
        <f>IF(A359="","",IF(OR(B359="",C359="",D359="",E359="",F359=""),"Missing required fields",IF(COUNTIF($A$6:$A$405,A359)&gt;1,"Duplicate Attempt ID",IF(COUNTIF('No-Show Cases'!$A$6:$A$205,B359)=0,"No-Show ID not found",IFERROR(IF(C359&lt;INDEX('No-Show Cases'!$E$6:$E$205,MATCH(B359,'No-Show Cases'!$A$6:$A$205,0)),"Attempt before missed session",IF(AND(G359&lt;&gt;"",G359&lt;C359),"Next follow-up before attempt date","")),"No-Show ID not found"))))</f>
        <v/>
      </c>
    </row>
    <row r="360">
      <c r="A360" s="15" t="n"/>
      <c r="B360" s="15" t="n"/>
      <c r="C360" s="32" t="n"/>
      <c r="D360" s="15" t="n"/>
      <c r="E360" s="15" t="n"/>
      <c r="F360" s="15" t="n"/>
      <c r="G360" s="32" t="n"/>
      <c r="H360" s="16" t="n"/>
      <c r="I360" s="20">
        <f>IF(A360="","",IF(OR(B360="",C360="",D360="",E360="",F360=""),"Missing required fields",IF(COUNTIF($A$6:$A$405,A360)&gt;1,"Duplicate Attempt ID",IF(COUNTIF('No-Show Cases'!$A$6:$A$205,B360)=0,"No-Show ID not found",IFERROR(IF(C360&lt;INDEX('No-Show Cases'!$E$6:$E$205,MATCH(B360,'No-Show Cases'!$A$6:$A$205,0)),"Attempt before missed session",IF(AND(G360&lt;&gt;"",G360&lt;C360),"Next follow-up before attempt date","")),"No-Show ID not found"))))</f>
        <v/>
      </c>
    </row>
    <row r="361">
      <c r="A361" s="15" t="n"/>
      <c r="B361" s="15" t="n"/>
      <c r="C361" s="32" t="n"/>
      <c r="D361" s="15" t="n"/>
      <c r="E361" s="15" t="n"/>
      <c r="F361" s="15" t="n"/>
      <c r="G361" s="32" t="n"/>
      <c r="H361" s="16" t="n"/>
      <c r="I361" s="20">
        <f>IF(A361="","",IF(OR(B361="",C361="",D361="",E361="",F361=""),"Missing required fields",IF(COUNTIF($A$6:$A$405,A361)&gt;1,"Duplicate Attempt ID",IF(COUNTIF('No-Show Cases'!$A$6:$A$205,B361)=0,"No-Show ID not found",IFERROR(IF(C361&lt;INDEX('No-Show Cases'!$E$6:$E$205,MATCH(B361,'No-Show Cases'!$A$6:$A$205,0)),"Attempt before missed session",IF(AND(G361&lt;&gt;"",G361&lt;C361),"Next follow-up before attempt date","")),"No-Show ID not found"))))</f>
        <v/>
      </c>
    </row>
    <row r="362">
      <c r="A362" s="15" t="n"/>
      <c r="B362" s="15" t="n"/>
      <c r="C362" s="32" t="n"/>
      <c r="D362" s="15" t="n"/>
      <c r="E362" s="15" t="n"/>
      <c r="F362" s="15" t="n"/>
      <c r="G362" s="32" t="n"/>
      <c r="H362" s="16" t="n"/>
      <c r="I362" s="20">
        <f>IF(A362="","",IF(OR(B362="",C362="",D362="",E362="",F362=""),"Missing required fields",IF(COUNTIF($A$6:$A$405,A362)&gt;1,"Duplicate Attempt ID",IF(COUNTIF('No-Show Cases'!$A$6:$A$205,B362)=0,"No-Show ID not found",IFERROR(IF(C362&lt;INDEX('No-Show Cases'!$E$6:$E$205,MATCH(B362,'No-Show Cases'!$A$6:$A$205,0)),"Attempt before missed session",IF(AND(G362&lt;&gt;"",G362&lt;C362),"Next follow-up before attempt date","")),"No-Show ID not found"))))</f>
        <v/>
      </c>
    </row>
    <row r="363">
      <c r="A363" s="15" t="n"/>
      <c r="B363" s="15" t="n"/>
      <c r="C363" s="32" t="n"/>
      <c r="D363" s="15" t="n"/>
      <c r="E363" s="15" t="n"/>
      <c r="F363" s="15" t="n"/>
      <c r="G363" s="32" t="n"/>
      <c r="H363" s="16" t="n"/>
      <c r="I363" s="20">
        <f>IF(A363="","",IF(OR(B363="",C363="",D363="",E363="",F363=""),"Missing required fields",IF(COUNTIF($A$6:$A$405,A363)&gt;1,"Duplicate Attempt ID",IF(COUNTIF('No-Show Cases'!$A$6:$A$205,B363)=0,"No-Show ID not found",IFERROR(IF(C363&lt;INDEX('No-Show Cases'!$E$6:$E$205,MATCH(B363,'No-Show Cases'!$A$6:$A$205,0)),"Attempt before missed session",IF(AND(G363&lt;&gt;"",G363&lt;C363),"Next follow-up before attempt date","")),"No-Show ID not found"))))</f>
        <v/>
      </c>
    </row>
    <row r="364">
      <c r="A364" s="15" t="n"/>
      <c r="B364" s="15" t="n"/>
      <c r="C364" s="32" t="n"/>
      <c r="D364" s="15" t="n"/>
      <c r="E364" s="15" t="n"/>
      <c r="F364" s="15" t="n"/>
      <c r="G364" s="32" t="n"/>
      <c r="H364" s="16" t="n"/>
      <c r="I364" s="20">
        <f>IF(A364="","",IF(OR(B364="",C364="",D364="",E364="",F364=""),"Missing required fields",IF(COUNTIF($A$6:$A$405,A364)&gt;1,"Duplicate Attempt ID",IF(COUNTIF('No-Show Cases'!$A$6:$A$205,B364)=0,"No-Show ID not found",IFERROR(IF(C364&lt;INDEX('No-Show Cases'!$E$6:$E$205,MATCH(B364,'No-Show Cases'!$A$6:$A$205,0)),"Attempt before missed session",IF(AND(G364&lt;&gt;"",G364&lt;C364),"Next follow-up before attempt date","")),"No-Show ID not found"))))</f>
        <v/>
      </c>
    </row>
    <row r="365">
      <c r="A365" s="15" t="n"/>
      <c r="B365" s="15" t="n"/>
      <c r="C365" s="32" t="n"/>
      <c r="D365" s="15" t="n"/>
      <c r="E365" s="15" t="n"/>
      <c r="F365" s="15" t="n"/>
      <c r="G365" s="32" t="n"/>
      <c r="H365" s="16" t="n"/>
      <c r="I365" s="20">
        <f>IF(A365="","",IF(OR(B365="",C365="",D365="",E365="",F365=""),"Missing required fields",IF(COUNTIF($A$6:$A$405,A365)&gt;1,"Duplicate Attempt ID",IF(COUNTIF('No-Show Cases'!$A$6:$A$205,B365)=0,"No-Show ID not found",IFERROR(IF(C365&lt;INDEX('No-Show Cases'!$E$6:$E$205,MATCH(B365,'No-Show Cases'!$A$6:$A$205,0)),"Attempt before missed session",IF(AND(G365&lt;&gt;"",G365&lt;C365),"Next follow-up before attempt date","")),"No-Show ID not found"))))</f>
        <v/>
      </c>
    </row>
    <row r="366">
      <c r="A366" s="15" t="n"/>
      <c r="B366" s="15" t="n"/>
      <c r="C366" s="32" t="n"/>
      <c r="D366" s="15" t="n"/>
      <c r="E366" s="15" t="n"/>
      <c r="F366" s="15" t="n"/>
      <c r="G366" s="32" t="n"/>
      <c r="H366" s="16" t="n"/>
      <c r="I366" s="20">
        <f>IF(A366="","",IF(OR(B366="",C366="",D366="",E366="",F366=""),"Missing required fields",IF(COUNTIF($A$6:$A$405,A366)&gt;1,"Duplicate Attempt ID",IF(COUNTIF('No-Show Cases'!$A$6:$A$205,B366)=0,"No-Show ID not found",IFERROR(IF(C366&lt;INDEX('No-Show Cases'!$E$6:$E$205,MATCH(B366,'No-Show Cases'!$A$6:$A$205,0)),"Attempt before missed session",IF(AND(G366&lt;&gt;"",G366&lt;C366),"Next follow-up before attempt date","")),"No-Show ID not found"))))</f>
        <v/>
      </c>
    </row>
    <row r="367">
      <c r="A367" s="15" t="n"/>
      <c r="B367" s="15" t="n"/>
      <c r="C367" s="32" t="n"/>
      <c r="D367" s="15" t="n"/>
      <c r="E367" s="15" t="n"/>
      <c r="F367" s="15" t="n"/>
      <c r="G367" s="32" t="n"/>
      <c r="H367" s="16" t="n"/>
      <c r="I367" s="20">
        <f>IF(A367="","",IF(OR(B367="",C367="",D367="",E367="",F367=""),"Missing required fields",IF(COUNTIF($A$6:$A$405,A367)&gt;1,"Duplicate Attempt ID",IF(COUNTIF('No-Show Cases'!$A$6:$A$205,B367)=0,"No-Show ID not found",IFERROR(IF(C367&lt;INDEX('No-Show Cases'!$E$6:$E$205,MATCH(B367,'No-Show Cases'!$A$6:$A$205,0)),"Attempt before missed session",IF(AND(G367&lt;&gt;"",G367&lt;C367),"Next follow-up before attempt date","")),"No-Show ID not found"))))</f>
        <v/>
      </c>
    </row>
    <row r="368">
      <c r="A368" s="15" t="n"/>
      <c r="B368" s="15" t="n"/>
      <c r="C368" s="32" t="n"/>
      <c r="D368" s="15" t="n"/>
      <c r="E368" s="15" t="n"/>
      <c r="F368" s="15" t="n"/>
      <c r="G368" s="32" t="n"/>
      <c r="H368" s="16" t="n"/>
      <c r="I368" s="20">
        <f>IF(A368="","",IF(OR(B368="",C368="",D368="",E368="",F368=""),"Missing required fields",IF(COUNTIF($A$6:$A$405,A368)&gt;1,"Duplicate Attempt ID",IF(COUNTIF('No-Show Cases'!$A$6:$A$205,B368)=0,"No-Show ID not found",IFERROR(IF(C368&lt;INDEX('No-Show Cases'!$E$6:$E$205,MATCH(B368,'No-Show Cases'!$A$6:$A$205,0)),"Attempt before missed session",IF(AND(G368&lt;&gt;"",G368&lt;C368),"Next follow-up before attempt date","")),"No-Show ID not found"))))</f>
        <v/>
      </c>
    </row>
    <row r="369">
      <c r="A369" s="15" t="n"/>
      <c r="B369" s="15" t="n"/>
      <c r="C369" s="32" t="n"/>
      <c r="D369" s="15" t="n"/>
      <c r="E369" s="15" t="n"/>
      <c r="F369" s="15" t="n"/>
      <c r="G369" s="32" t="n"/>
      <c r="H369" s="16" t="n"/>
      <c r="I369" s="20">
        <f>IF(A369="","",IF(OR(B369="",C369="",D369="",E369="",F369=""),"Missing required fields",IF(COUNTIF($A$6:$A$405,A369)&gt;1,"Duplicate Attempt ID",IF(COUNTIF('No-Show Cases'!$A$6:$A$205,B369)=0,"No-Show ID not found",IFERROR(IF(C369&lt;INDEX('No-Show Cases'!$E$6:$E$205,MATCH(B369,'No-Show Cases'!$A$6:$A$205,0)),"Attempt before missed session",IF(AND(G369&lt;&gt;"",G369&lt;C369),"Next follow-up before attempt date","")),"No-Show ID not found"))))</f>
        <v/>
      </c>
    </row>
    <row r="370">
      <c r="A370" s="15" t="n"/>
      <c r="B370" s="15" t="n"/>
      <c r="C370" s="32" t="n"/>
      <c r="D370" s="15" t="n"/>
      <c r="E370" s="15" t="n"/>
      <c r="F370" s="15" t="n"/>
      <c r="G370" s="32" t="n"/>
      <c r="H370" s="16" t="n"/>
      <c r="I370" s="20">
        <f>IF(A370="","",IF(OR(B370="",C370="",D370="",E370="",F370=""),"Missing required fields",IF(COUNTIF($A$6:$A$405,A370)&gt;1,"Duplicate Attempt ID",IF(COUNTIF('No-Show Cases'!$A$6:$A$205,B370)=0,"No-Show ID not found",IFERROR(IF(C370&lt;INDEX('No-Show Cases'!$E$6:$E$205,MATCH(B370,'No-Show Cases'!$A$6:$A$205,0)),"Attempt before missed session",IF(AND(G370&lt;&gt;"",G370&lt;C370),"Next follow-up before attempt date","")),"No-Show ID not found"))))</f>
        <v/>
      </c>
    </row>
    <row r="371">
      <c r="A371" s="15" t="n"/>
      <c r="B371" s="15" t="n"/>
      <c r="C371" s="32" t="n"/>
      <c r="D371" s="15" t="n"/>
      <c r="E371" s="15" t="n"/>
      <c r="F371" s="15" t="n"/>
      <c r="G371" s="32" t="n"/>
      <c r="H371" s="16" t="n"/>
      <c r="I371" s="20">
        <f>IF(A371="","",IF(OR(B371="",C371="",D371="",E371="",F371=""),"Missing required fields",IF(COUNTIF($A$6:$A$405,A371)&gt;1,"Duplicate Attempt ID",IF(COUNTIF('No-Show Cases'!$A$6:$A$205,B371)=0,"No-Show ID not found",IFERROR(IF(C371&lt;INDEX('No-Show Cases'!$E$6:$E$205,MATCH(B371,'No-Show Cases'!$A$6:$A$205,0)),"Attempt before missed session",IF(AND(G371&lt;&gt;"",G371&lt;C371),"Next follow-up before attempt date","")),"No-Show ID not found"))))</f>
        <v/>
      </c>
    </row>
    <row r="372">
      <c r="A372" s="15" t="n"/>
      <c r="B372" s="15" t="n"/>
      <c r="C372" s="32" t="n"/>
      <c r="D372" s="15" t="n"/>
      <c r="E372" s="15" t="n"/>
      <c r="F372" s="15" t="n"/>
      <c r="G372" s="32" t="n"/>
      <c r="H372" s="16" t="n"/>
      <c r="I372" s="20">
        <f>IF(A372="","",IF(OR(B372="",C372="",D372="",E372="",F372=""),"Missing required fields",IF(COUNTIF($A$6:$A$405,A372)&gt;1,"Duplicate Attempt ID",IF(COUNTIF('No-Show Cases'!$A$6:$A$205,B372)=0,"No-Show ID not found",IFERROR(IF(C372&lt;INDEX('No-Show Cases'!$E$6:$E$205,MATCH(B372,'No-Show Cases'!$A$6:$A$205,0)),"Attempt before missed session",IF(AND(G372&lt;&gt;"",G372&lt;C372),"Next follow-up before attempt date","")),"No-Show ID not found"))))</f>
        <v/>
      </c>
    </row>
    <row r="373">
      <c r="A373" s="15" t="n"/>
      <c r="B373" s="15" t="n"/>
      <c r="C373" s="32" t="n"/>
      <c r="D373" s="15" t="n"/>
      <c r="E373" s="15" t="n"/>
      <c r="F373" s="15" t="n"/>
      <c r="G373" s="32" t="n"/>
      <c r="H373" s="16" t="n"/>
      <c r="I373" s="20">
        <f>IF(A373="","",IF(OR(B373="",C373="",D373="",E373="",F373=""),"Missing required fields",IF(COUNTIF($A$6:$A$405,A373)&gt;1,"Duplicate Attempt ID",IF(COUNTIF('No-Show Cases'!$A$6:$A$205,B373)=0,"No-Show ID not found",IFERROR(IF(C373&lt;INDEX('No-Show Cases'!$E$6:$E$205,MATCH(B373,'No-Show Cases'!$A$6:$A$205,0)),"Attempt before missed session",IF(AND(G373&lt;&gt;"",G373&lt;C373),"Next follow-up before attempt date","")),"No-Show ID not found"))))</f>
        <v/>
      </c>
    </row>
    <row r="374">
      <c r="A374" s="15" t="n"/>
      <c r="B374" s="15" t="n"/>
      <c r="C374" s="32" t="n"/>
      <c r="D374" s="15" t="n"/>
      <c r="E374" s="15" t="n"/>
      <c r="F374" s="15" t="n"/>
      <c r="G374" s="32" t="n"/>
      <c r="H374" s="16" t="n"/>
      <c r="I374" s="20">
        <f>IF(A374="","",IF(OR(B374="",C374="",D374="",E374="",F374=""),"Missing required fields",IF(COUNTIF($A$6:$A$405,A374)&gt;1,"Duplicate Attempt ID",IF(COUNTIF('No-Show Cases'!$A$6:$A$205,B374)=0,"No-Show ID not found",IFERROR(IF(C374&lt;INDEX('No-Show Cases'!$E$6:$E$205,MATCH(B374,'No-Show Cases'!$A$6:$A$205,0)),"Attempt before missed session",IF(AND(G374&lt;&gt;"",G374&lt;C374),"Next follow-up before attempt date","")),"No-Show ID not found"))))</f>
        <v/>
      </c>
    </row>
    <row r="375">
      <c r="A375" s="15" t="n"/>
      <c r="B375" s="15" t="n"/>
      <c r="C375" s="32" t="n"/>
      <c r="D375" s="15" t="n"/>
      <c r="E375" s="15" t="n"/>
      <c r="F375" s="15" t="n"/>
      <c r="G375" s="32" t="n"/>
      <c r="H375" s="16" t="n"/>
      <c r="I375" s="20">
        <f>IF(A375="","",IF(OR(B375="",C375="",D375="",E375="",F375=""),"Missing required fields",IF(COUNTIF($A$6:$A$405,A375)&gt;1,"Duplicate Attempt ID",IF(COUNTIF('No-Show Cases'!$A$6:$A$205,B375)=0,"No-Show ID not found",IFERROR(IF(C375&lt;INDEX('No-Show Cases'!$E$6:$E$205,MATCH(B375,'No-Show Cases'!$A$6:$A$205,0)),"Attempt before missed session",IF(AND(G375&lt;&gt;"",G375&lt;C375),"Next follow-up before attempt date","")),"No-Show ID not found"))))</f>
        <v/>
      </c>
    </row>
    <row r="376">
      <c r="A376" s="15" t="n"/>
      <c r="B376" s="15" t="n"/>
      <c r="C376" s="32" t="n"/>
      <c r="D376" s="15" t="n"/>
      <c r="E376" s="15" t="n"/>
      <c r="F376" s="15" t="n"/>
      <c r="G376" s="32" t="n"/>
      <c r="H376" s="16" t="n"/>
      <c r="I376" s="20">
        <f>IF(A376="","",IF(OR(B376="",C376="",D376="",E376="",F376=""),"Missing required fields",IF(COUNTIF($A$6:$A$405,A376)&gt;1,"Duplicate Attempt ID",IF(COUNTIF('No-Show Cases'!$A$6:$A$205,B376)=0,"No-Show ID not found",IFERROR(IF(C376&lt;INDEX('No-Show Cases'!$E$6:$E$205,MATCH(B376,'No-Show Cases'!$A$6:$A$205,0)),"Attempt before missed session",IF(AND(G376&lt;&gt;"",G376&lt;C376),"Next follow-up before attempt date","")),"No-Show ID not found"))))</f>
        <v/>
      </c>
    </row>
    <row r="377">
      <c r="A377" s="15" t="n"/>
      <c r="B377" s="15" t="n"/>
      <c r="C377" s="32" t="n"/>
      <c r="D377" s="15" t="n"/>
      <c r="E377" s="15" t="n"/>
      <c r="F377" s="15" t="n"/>
      <c r="G377" s="32" t="n"/>
      <c r="H377" s="16" t="n"/>
      <c r="I377" s="20">
        <f>IF(A377="","",IF(OR(B377="",C377="",D377="",E377="",F377=""),"Missing required fields",IF(COUNTIF($A$6:$A$405,A377)&gt;1,"Duplicate Attempt ID",IF(COUNTIF('No-Show Cases'!$A$6:$A$205,B377)=0,"No-Show ID not found",IFERROR(IF(C377&lt;INDEX('No-Show Cases'!$E$6:$E$205,MATCH(B377,'No-Show Cases'!$A$6:$A$205,0)),"Attempt before missed session",IF(AND(G377&lt;&gt;"",G377&lt;C377),"Next follow-up before attempt date","")),"No-Show ID not found"))))</f>
        <v/>
      </c>
    </row>
    <row r="378">
      <c r="A378" s="15" t="n"/>
      <c r="B378" s="15" t="n"/>
      <c r="C378" s="32" t="n"/>
      <c r="D378" s="15" t="n"/>
      <c r="E378" s="15" t="n"/>
      <c r="F378" s="15" t="n"/>
      <c r="G378" s="32" t="n"/>
      <c r="H378" s="16" t="n"/>
      <c r="I378" s="20">
        <f>IF(A378="","",IF(OR(B378="",C378="",D378="",E378="",F378=""),"Missing required fields",IF(COUNTIF($A$6:$A$405,A378)&gt;1,"Duplicate Attempt ID",IF(COUNTIF('No-Show Cases'!$A$6:$A$205,B378)=0,"No-Show ID not found",IFERROR(IF(C378&lt;INDEX('No-Show Cases'!$E$6:$E$205,MATCH(B378,'No-Show Cases'!$A$6:$A$205,0)),"Attempt before missed session",IF(AND(G378&lt;&gt;"",G378&lt;C378),"Next follow-up before attempt date","")),"No-Show ID not found"))))</f>
        <v/>
      </c>
    </row>
    <row r="379">
      <c r="A379" s="15" t="n"/>
      <c r="B379" s="15" t="n"/>
      <c r="C379" s="32" t="n"/>
      <c r="D379" s="15" t="n"/>
      <c r="E379" s="15" t="n"/>
      <c r="F379" s="15" t="n"/>
      <c r="G379" s="32" t="n"/>
      <c r="H379" s="16" t="n"/>
      <c r="I379" s="20">
        <f>IF(A379="","",IF(OR(B379="",C379="",D379="",E379="",F379=""),"Missing required fields",IF(COUNTIF($A$6:$A$405,A379)&gt;1,"Duplicate Attempt ID",IF(COUNTIF('No-Show Cases'!$A$6:$A$205,B379)=0,"No-Show ID not found",IFERROR(IF(C379&lt;INDEX('No-Show Cases'!$E$6:$E$205,MATCH(B379,'No-Show Cases'!$A$6:$A$205,0)),"Attempt before missed session",IF(AND(G379&lt;&gt;"",G379&lt;C379),"Next follow-up before attempt date","")),"No-Show ID not found"))))</f>
        <v/>
      </c>
    </row>
    <row r="380">
      <c r="A380" s="15" t="n"/>
      <c r="B380" s="15" t="n"/>
      <c r="C380" s="32" t="n"/>
      <c r="D380" s="15" t="n"/>
      <c r="E380" s="15" t="n"/>
      <c r="F380" s="15" t="n"/>
      <c r="G380" s="32" t="n"/>
      <c r="H380" s="16" t="n"/>
      <c r="I380" s="20">
        <f>IF(A380="","",IF(OR(B380="",C380="",D380="",E380="",F380=""),"Missing required fields",IF(COUNTIF($A$6:$A$405,A380)&gt;1,"Duplicate Attempt ID",IF(COUNTIF('No-Show Cases'!$A$6:$A$205,B380)=0,"No-Show ID not found",IFERROR(IF(C380&lt;INDEX('No-Show Cases'!$E$6:$E$205,MATCH(B380,'No-Show Cases'!$A$6:$A$205,0)),"Attempt before missed session",IF(AND(G380&lt;&gt;"",G380&lt;C380),"Next follow-up before attempt date","")),"No-Show ID not found"))))</f>
        <v/>
      </c>
    </row>
    <row r="381">
      <c r="A381" s="15" t="n"/>
      <c r="B381" s="15" t="n"/>
      <c r="C381" s="32" t="n"/>
      <c r="D381" s="15" t="n"/>
      <c r="E381" s="15" t="n"/>
      <c r="F381" s="15" t="n"/>
      <c r="G381" s="32" t="n"/>
      <c r="H381" s="16" t="n"/>
      <c r="I381" s="20">
        <f>IF(A381="","",IF(OR(B381="",C381="",D381="",E381="",F381=""),"Missing required fields",IF(COUNTIF($A$6:$A$405,A381)&gt;1,"Duplicate Attempt ID",IF(COUNTIF('No-Show Cases'!$A$6:$A$205,B381)=0,"No-Show ID not found",IFERROR(IF(C381&lt;INDEX('No-Show Cases'!$E$6:$E$205,MATCH(B381,'No-Show Cases'!$A$6:$A$205,0)),"Attempt before missed session",IF(AND(G381&lt;&gt;"",G381&lt;C381),"Next follow-up before attempt date","")),"No-Show ID not found"))))</f>
        <v/>
      </c>
    </row>
    <row r="382">
      <c r="A382" s="15" t="n"/>
      <c r="B382" s="15" t="n"/>
      <c r="C382" s="32" t="n"/>
      <c r="D382" s="15" t="n"/>
      <c r="E382" s="15" t="n"/>
      <c r="F382" s="15" t="n"/>
      <c r="G382" s="32" t="n"/>
      <c r="H382" s="16" t="n"/>
      <c r="I382" s="20">
        <f>IF(A382="","",IF(OR(B382="",C382="",D382="",E382="",F382=""),"Missing required fields",IF(COUNTIF($A$6:$A$405,A382)&gt;1,"Duplicate Attempt ID",IF(COUNTIF('No-Show Cases'!$A$6:$A$205,B382)=0,"No-Show ID not found",IFERROR(IF(C382&lt;INDEX('No-Show Cases'!$E$6:$E$205,MATCH(B382,'No-Show Cases'!$A$6:$A$205,0)),"Attempt before missed session",IF(AND(G382&lt;&gt;"",G382&lt;C382),"Next follow-up before attempt date","")),"No-Show ID not found"))))</f>
        <v/>
      </c>
    </row>
    <row r="383">
      <c r="A383" s="15" t="n"/>
      <c r="B383" s="15" t="n"/>
      <c r="C383" s="32" t="n"/>
      <c r="D383" s="15" t="n"/>
      <c r="E383" s="15" t="n"/>
      <c r="F383" s="15" t="n"/>
      <c r="G383" s="32" t="n"/>
      <c r="H383" s="16" t="n"/>
      <c r="I383" s="20">
        <f>IF(A383="","",IF(OR(B383="",C383="",D383="",E383="",F383=""),"Missing required fields",IF(COUNTIF($A$6:$A$405,A383)&gt;1,"Duplicate Attempt ID",IF(COUNTIF('No-Show Cases'!$A$6:$A$205,B383)=0,"No-Show ID not found",IFERROR(IF(C383&lt;INDEX('No-Show Cases'!$E$6:$E$205,MATCH(B383,'No-Show Cases'!$A$6:$A$205,0)),"Attempt before missed session",IF(AND(G383&lt;&gt;"",G383&lt;C383),"Next follow-up before attempt date","")),"No-Show ID not found"))))</f>
        <v/>
      </c>
    </row>
    <row r="384">
      <c r="A384" s="15" t="n"/>
      <c r="B384" s="15" t="n"/>
      <c r="C384" s="32" t="n"/>
      <c r="D384" s="15" t="n"/>
      <c r="E384" s="15" t="n"/>
      <c r="F384" s="15" t="n"/>
      <c r="G384" s="32" t="n"/>
      <c r="H384" s="16" t="n"/>
      <c r="I384" s="20">
        <f>IF(A384="","",IF(OR(B384="",C384="",D384="",E384="",F384=""),"Missing required fields",IF(COUNTIF($A$6:$A$405,A384)&gt;1,"Duplicate Attempt ID",IF(COUNTIF('No-Show Cases'!$A$6:$A$205,B384)=0,"No-Show ID not found",IFERROR(IF(C384&lt;INDEX('No-Show Cases'!$E$6:$E$205,MATCH(B384,'No-Show Cases'!$A$6:$A$205,0)),"Attempt before missed session",IF(AND(G384&lt;&gt;"",G384&lt;C384),"Next follow-up before attempt date","")),"No-Show ID not found"))))</f>
        <v/>
      </c>
    </row>
    <row r="385">
      <c r="A385" s="15" t="n"/>
      <c r="B385" s="15" t="n"/>
      <c r="C385" s="32" t="n"/>
      <c r="D385" s="15" t="n"/>
      <c r="E385" s="15" t="n"/>
      <c r="F385" s="15" t="n"/>
      <c r="G385" s="32" t="n"/>
      <c r="H385" s="16" t="n"/>
      <c r="I385" s="20">
        <f>IF(A385="","",IF(OR(B385="",C385="",D385="",E385="",F385=""),"Missing required fields",IF(COUNTIF($A$6:$A$405,A385)&gt;1,"Duplicate Attempt ID",IF(COUNTIF('No-Show Cases'!$A$6:$A$205,B385)=0,"No-Show ID not found",IFERROR(IF(C385&lt;INDEX('No-Show Cases'!$E$6:$E$205,MATCH(B385,'No-Show Cases'!$A$6:$A$205,0)),"Attempt before missed session",IF(AND(G385&lt;&gt;"",G385&lt;C385),"Next follow-up before attempt date","")),"No-Show ID not found"))))</f>
        <v/>
      </c>
    </row>
    <row r="386">
      <c r="A386" s="15" t="n"/>
      <c r="B386" s="15" t="n"/>
      <c r="C386" s="32" t="n"/>
      <c r="D386" s="15" t="n"/>
      <c r="E386" s="15" t="n"/>
      <c r="F386" s="15" t="n"/>
      <c r="G386" s="32" t="n"/>
      <c r="H386" s="16" t="n"/>
      <c r="I386" s="20">
        <f>IF(A386="","",IF(OR(B386="",C386="",D386="",E386="",F386=""),"Missing required fields",IF(COUNTIF($A$6:$A$405,A386)&gt;1,"Duplicate Attempt ID",IF(COUNTIF('No-Show Cases'!$A$6:$A$205,B386)=0,"No-Show ID not found",IFERROR(IF(C386&lt;INDEX('No-Show Cases'!$E$6:$E$205,MATCH(B386,'No-Show Cases'!$A$6:$A$205,0)),"Attempt before missed session",IF(AND(G386&lt;&gt;"",G386&lt;C386),"Next follow-up before attempt date","")),"No-Show ID not found"))))</f>
        <v/>
      </c>
    </row>
    <row r="387">
      <c r="A387" s="15" t="n"/>
      <c r="B387" s="15" t="n"/>
      <c r="C387" s="32" t="n"/>
      <c r="D387" s="15" t="n"/>
      <c r="E387" s="15" t="n"/>
      <c r="F387" s="15" t="n"/>
      <c r="G387" s="32" t="n"/>
      <c r="H387" s="16" t="n"/>
      <c r="I387" s="20">
        <f>IF(A387="","",IF(OR(B387="",C387="",D387="",E387="",F387=""),"Missing required fields",IF(COUNTIF($A$6:$A$405,A387)&gt;1,"Duplicate Attempt ID",IF(COUNTIF('No-Show Cases'!$A$6:$A$205,B387)=0,"No-Show ID not found",IFERROR(IF(C387&lt;INDEX('No-Show Cases'!$E$6:$E$205,MATCH(B387,'No-Show Cases'!$A$6:$A$205,0)),"Attempt before missed session",IF(AND(G387&lt;&gt;"",G387&lt;C387),"Next follow-up before attempt date","")),"No-Show ID not found"))))</f>
        <v/>
      </c>
    </row>
    <row r="388">
      <c r="A388" s="15" t="n"/>
      <c r="B388" s="15" t="n"/>
      <c r="C388" s="32" t="n"/>
      <c r="D388" s="15" t="n"/>
      <c r="E388" s="15" t="n"/>
      <c r="F388" s="15" t="n"/>
      <c r="G388" s="32" t="n"/>
      <c r="H388" s="16" t="n"/>
      <c r="I388" s="20">
        <f>IF(A388="","",IF(OR(B388="",C388="",D388="",E388="",F388=""),"Missing required fields",IF(COUNTIF($A$6:$A$405,A388)&gt;1,"Duplicate Attempt ID",IF(COUNTIF('No-Show Cases'!$A$6:$A$205,B388)=0,"No-Show ID not found",IFERROR(IF(C388&lt;INDEX('No-Show Cases'!$E$6:$E$205,MATCH(B388,'No-Show Cases'!$A$6:$A$205,0)),"Attempt before missed session",IF(AND(G388&lt;&gt;"",G388&lt;C388),"Next follow-up before attempt date","")),"No-Show ID not found"))))</f>
        <v/>
      </c>
    </row>
    <row r="389">
      <c r="A389" s="15" t="n"/>
      <c r="B389" s="15" t="n"/>
      <c r="C389" s="32" t="n"/>
      <c r="D389" s="15" t="n"/>
      <c r="E389" s="15" t="n"/>
      <c r="F389" s="15" t="n"/>
      <c r="G389" s="32" t="n"/>
      <c r="H389" s="16" t="n"/>
      <c r="I389" s="20">
        <f>IF(A389="","",IF(OR(B389="",C389="",D389="",E389="",F389=""),"Missing required fields",IF(COUNTIF($A$6:$A$405,A389)&gt;1,"Duplicate Attempt ID",IF(COUNTIF('No-Show Cases'!$A$6:$A$205,B389)=0,"No-Show ID not found",IFERROR(IF(C389&lt;INDEX('No-Show Cases'!$E$6:$E$205,MATCH(B389,'No-Show Cases'!$A$6:$A$205,0)),"Attempt before missed session",IF(AND(G389&lt;&gt;"",G389&lt;C389),"Next follow-up before attempt date","")),"No-Show ID not found"))))</f>
        <v/>
      </c>
    </row>
    <row r="390">
      <c r="A390" s="15" t="n"/>
      <c r="B390" s="15" t="n"/>
      <c r="C390" s="32" t="n"/>
      <c r="D390" s="15" t="n"/>
      <c r="E390" s="15" t="n"/>
      <c r="F390" s="15" t="n"/>
      <c r="G390" s="32" t="n"/>
      <c r="H390" s="16" t="n"/>
      <c r="I390" s="20">
        <f>IF(A390="","",IF(OR(B390="",C390="",D390="",E390="",F390=""),"Missing required fields",IF(COUNTIF($A$6:$A$405,A390)&gt;1,"Duplicate Attempt ID",IF(COUNTIF('No-Show Cases'!$A$6:$A$205,B390)=0,"No-Show ID not found",IFERROR(IF(C390&lt;INDEX('No-Show Cases'!$E$6:$E$205,MATCH(B390,'No-Show Cases'!$A$6:$A$205,0)),"Attempt before missed session",IF(AND(G390&lt;&gt;"",G390&lt;C390),"Next follow-up before attempt date","")),"No-Show ID not found"))))</f>
        <v/>
      </c>
    </row>
    <row r="391">
      <c r="A391" s="15" t="n"/>
      <c r="B391" s="15" t="n"/>
      <c r="C391" s="32" t="n"/>
      <c r="D391" s="15" t="n"/>
      <c r="E391" s="15" t="n"/>
      <c r="F391" s="15" t="n"/>
      <c r="G391" s="32" t="n"/>
      <c r="H391" s="16" t="n"/>
      <c r="I391" s="20">
        <f>IF(A391="","",IF(OR(B391="",C391="",D391="",E391="",F391=""),"Missing required fields",IF(COUNTIF($A$6:$A$405,A391)&gt;1,"Duplicate Attempt ID",IF(COUNTIF('No-Show Cases'!$A$6:$A$205,B391)=0,"No-Show ID not found",IFERROR(IF(C391&lt;INDEX('No-Show Cases'!$E$6:$E$205,MATCH(B391,'No-Show Cases'!$A$6:$A$205,0)),"Attempt before missed session",IF(AND(G391&lt;&gt;"",G391&lt;C391),"Next follow-up before attempt date","")),"No-Show ID not found"))))</f>
        <v/>
      </c>
    </row>
    <row r="392">
      <c r="A392" s="15" t="n"/>
      <c r="B392" s="15" t="n"/>
      <c r="C392" s="32" t="n"/>
      <c r="D392" s="15" t="n"/>
      <c r="E392" s="15" t="n"/>
      <c r="F392" s="15" t="n"/>
      <c r="G392" s="32" t="n"/>
      <c r="H392" s="16" t="n"/>
      <c r="I392" s="20">
        <f>IF(A392="","",IF(OR(B392="",C392="",D392="",E392="",F392=""),"Missing required fields",IF(COUNTIF($A$6:$A$405,A392)&gt;1,"Duplicate Attempt ID",IF(COUNTIF('No-Show Cases'!$A$6:$A$205,B392)=0,"No-Show ID not found",IFERROR(IF(C392&lt;INDEX('No-Show Cases'!$E$6:$E$205,MATCH(B392,'No-Show Cases'!$A$6:$A$205,0)),"Attempt before missed session",IF(AND(G392&lt;&gt;"",G392&lt;C392),"Next follow-up before attempt date","")),"No-Show ID not found"))))</f>
        <v/>
      </c>
    </row>
    <row r="393">
      <c r="A393" s="15" t="n"/>
      <c r="B393" s="15" t="n"/>
      <c r="C393" s="32" t="n"/>
      <c r="D393" s="15" t="n"/>
      <c r="E393" s="15" t="n"/>
      <c r="F393" s="15" t="n"/>
      <c r="G393" s="32" t="n"/>
      <c r="H393" s="16" t="n"/>
      <c r="I393" s="20">
        <f>IF(A393="","",IF(OR(B393="",C393="",D393="",E393="",F393=""),"Missing required fields",IF(COUNTIF($A$6:$A$405,A393)&gt;1,"Duplicate Attempt ID",IF(COUNTIF('No-Show Cases'!$A$6:$A$205,B393)=0,"No-Show ID not found",IFERROR(IF(C393&lt;INDEX('No-Show Cases'!$E$6:$E$205,MATCH(B393,'No-Show Cases'!$A$6:$A$205,0)),"Attempt before missed session",IF(AND(G393&lt;&gt;"",G393&lt;C393),"Next follow-up before attempt date","")),"No-Show ID not found"))))</f>
        <v/>
      </c>
    </row>
    <row r="394">
      <c r="A394" s="15" t="n"/>
      <c r="B394" s="15" t="n"/>
      <c r="C394" s="32" t="n"/>
      <c r="D394" s="15" t="n"/>
      <c r="E394" s="15" t="n"/>
      <c r="F394" s="15" t="n"/>
      <c r="G394" s="32" t="n"/>
      <c r="H394" s="16" t="n"/>
      <c r="I394" s="20">
        <f>IF(A394="","",IF(OR(B394="",C394="",D394="",E394="",F394=""),"Missing required fields",IF(COUNTIF($A$6:$A$405,A394)&gt;1,"Duplicate Attempt ID",IF(COUNTIF('No-Show Cases'!$A$6:$A$205,B394)=0,"No-Show ID not found",IFERROR(IF(C394&lt;INDEX('No-Show Cases'!$E$6:$E$205,MATCH(B394,'No-Show Cases'!$A$6:$A$205,0)),"Attempt before missed session",IF(AND(G394&lt;&gt;"",G394&lt;C394),"Next follow-up before attempt date","")),"No-Show ID not found"))))</f>
        <v/>
      </c>
    </row>
    <row r="395">
      <c r="A395" s="15" t="n"/>
      <c r="B395" s="15" t="n"/>
      <c r="C395" s="32" t="n"/>
      <c r="D395" s="15" t="n"/>
      <c r="E395" s="15" t="n"/>
      <c r="F395" s="15" t="n"/>
      <c r="G395" s="32" t="n"/>
      <c r="H395" s="16" t="n"/>
      <c r="I395" s="20">
        <f>IF(A395="","",IF(OR(B395="",C395="",D395="",E395="",F395=""),"Missing required fields",IF(COUNTIF($A$6:$A$405,A395)&gt;1,"Duplicate Attempt ID",IF(COUNTIF('No-Show Cases'!$A$6:$A$205,B395)=0,"No-Show ID not found",IFERROR(IF(C395&lt;INDEX('No-Show Cases'!$E$6:$E$205,MATCH(B395,'No-Show Cases'!$A$6:$A$205,0)),"Attempt before missed session",IF(AND(G395&lt;&gt;"",G395&lt;C395),"Next follow-up before attempt date","")),"No-Show ID not found"))))</f>
        <v/>
      </c>
    </row>
    <row r="396">
      <c r="A396" s="15" t="n"/>
      <c r="B396" s="15" t="n"/>
      <c r="C396" s="32" t="n"/>
      <c r="D396" s="15" t="n"/>
      <c r="E396" s="15" t="n"/>
      <c r="F396" s="15" t="n"/>
      <c r="G396" s="32" t="n"/>
      <c r="H396" s="16" t="n"/>
      <c r="I396" s="20">
        <f>IF(A396="","",IF(OR(B396="",C396="",D396="",E396="",F396=""),"Missing required fields",IF(COUNTIF($A$6:$A$405,A396)&gt;1,"Duplicate Attempt ID",IF(COUNTIF('No-Show Cases'!$A$6:$A$205,B396)=0,"No-Show ID not found",IFERROR(IF(C396&lt;INDEX('No-Show Cases'!$E$6:$E$205,MATCH(B396,'No-Show Cases'!$A$6:$A$205,0)),"Attempt before missed session",IF(AND(G396&lt;&gt;"",G396&lt;C396),"Next follow-up before attempt date","")),"No-Show ID not found"))))</f>
        <v/>
      </c>
    </row>
    <row r="397">
      <c r="A397" s="15" t="n"/>
      <c r="B397" s="15" t="n"/>
      <c r="C397" s="32" t="n"/>
      <c r="D397" s="15" t="n"/>
      <c r="E397" s="15" t="n"/>
      <c r="F397" s="15" t="n"/>
      <c r="G397" s="32" t="n"/>
      <c r="H397" s="16" t="n"/>
      <c r="I397" s="20">
        <f>IF(A397="","",IF(OR(B397="",C397="",D397="",E397="",F397=""),"Missing required fields",IF(COUNTIF($A$6:$A$405,A397)&gt;1,"Duplicate Attempt ID",IF(COUNTIF('No-Show Cases'!$A$6:$A$205,B397)=0,"No-Show ID not found",IFERROR(IF(C397&lt;INDEX('No-Show Cases'!$E$6:$E$205,MATCH(B397,'No-Show Cases'!$A$6:$A$205,0)),"Attempt before missed session",IF(AND(G397&lt;&gt;"",G397&lt;C397),"Next follow-up before attempt date","")),"No-Show ID not found"))))</f>
        <v/>
      </c>
    </row>
    <row r="398">
      <c r="A398" s="15" t="n"/>
      <c r="B398" s="15" t="n"/>
      <c r="C398" s="32" t="n"/>
      <c r="D398" s="15" t="n"/>
      <c r="E398" s="15" t="n"/>
      <c r="F398" s="15" t="n"/>
      <c r="G398" s="32" t="n"/>
      <c r="H398" s="16" t="n"/>
      <c r="I398" s="20">
        <f>IF(A398="","",IF(OR(B398="",C398="",D398="",E398="",F398=""),"Missing required fields",IF(COUNTIF($A$6:$A$405,A398)&gt;1,"Duplicate Attempt ID",IF(COUNTIF('No-Show Cases'!$A$6:$A$205,B398)=0,"No-Show ID not found",IFERROR(IF(C398&lt;INDEX('No-Show Cases'!$E$6:$E$205,MATCH(B398,'No-Show Cases'!$A$6:$A$205,0)),"Attempt before missed session",IF(AND(G398&lt;&gt;"",G398&lt;C398),"Next follow-up before attempt date","")),"No-Show ID not found"))))</f>
        <v/>
      </c>
    </row>
    <row r="399">
      <c r="A399" s="15" t="n"/>
      <c r="B399" s="15" t="n"/>
      <c r="C399" s="32" t="n"/>
      <c r="D399" s="15" t="n"/>
      <c r="E399" s="15" t="n"/>
      <c r="F399" s="15" t="n"/>
      <c r="G399" s="32" t="n"/>
      <c r="H399" s="16" t="n"/>
      <c r="I399" s="20">
        <f>IF(A399="","",IF(OR(B399="",C399="",D399="",E399="",F399=""),"Missing required fields",IF(COUNTIF($A$6:$A$405,A399)&gt;1,"Duplicate Attempt ID",IF(COUNTIF('No-Show Cases'!$A$6:$A$205,B399)=0,"No-Show ID not found",IFERROR(IF(C399&lt;INDEX('No-Show Cases'!$E$6:$E$205,MATCH(B399,'No-Show Cases'!$A$6:$A$205,0)),"Attempt before missed session",IF(AND(G399&lt;&gt;"",G399&lt;C399),"Next follow-up before attempt date","")),"No-Show ID not found"))))</f>
        <v/>
      </c>
    </row>
    <row r="400">
      <c r="A400" s="15" t="n"/>
      <c r="B400" s="15" t="n"/>
      <c r="C400" s="32" t="n"/>
      <c r="D400" s="15" t="n"/>
      <c r="E400" s="15" t="n"/>
      <c r="F400" s="15" t="n"/>
      <c r="G400" s="32" t="n"/>
      <c r="H400" s="16" t="n"/>
      <c r="I400" s="20">
        <f>IF(A400="","",IF(OR(B400="",C400="",D400="",E400="",F400=""),"Missing required fields",IF(COUNTIF($A$6:$A$405,A400)&gt;1,"Duplicate Attempt ID",IF(COUNTIF('No-Show Cases'!$A$6:$A$205,B400)=0,"No-Show ID not found",IFERROR(IF(C400&lt;INDEX('No-Show Cases'!$E$6:$E$205,MATCH(B400,'No-Show Cases'!$A$6:$A$205,0)),"Attempt before missed session",IF(AND(G400&lt;&gt;"",G400&lt;C400),"Next follow-up before attempt date","")),"No-Show ID not found"))))</f>
        <v/>
      </c>
    </row>
    <row r="401">
      <c r="A401" s="15" t="n"/>
      <c r="B401" s="15" t="n"/>
      <c r="C401" s="32" t="n"/>
      <c r="D401" s="15" t="n"/>
      <c r="E401" s="15" t="n"/>
      <c r="F401" s="15" t="n"/>
      <c r="G401" s="32" t="n"/>
      <c r="H401" s="16" t="n"/>
      <c r="I401" s="20">
        <f>IF(A401="","",IF(OR(B401="",C401="",D401="",E401="",F401=""),"Missing required fields",IF(COUNTIF($A$6:$A$405,A401)&gt;1,"Duplicate Attempt ID",IF(COUNTIF('No-Show Cases'!$A$6:$A$205,B401)=0,"No-Show ID not found",IFERROR(IF(C401&lt;INDEX('No-Show Cases'!$E$6:$E$205,MATCH(B401,'No-Show Cases'!$A$6:$A$205,0)),"Attempt before missed session",IF(AND(G401&lt;&gt;"",G401&lt;C401),"Next follow-up before attempt date","")),"No-Show ID not found"))))</f>
        <v/>
      </c>
    </row>
    <row r="402">
      <c r="A402" s="15" t="n"/>
      <c r="B402" s="15" t="n"/>
      <c r="C402" s="32" t="n"/>
      <c r="D402" s="15" t="n"/>
      <c r="E402" s="15" t="n"/>
      <c r="F402" s="15" t="n"/>
      <c r="G402" s="32" t="n"/>
      <c r="H402" s="16" t="n"/>
      <c r="I402" s="20">
        <f>IF(A402="","",IF(OR(B402="",C402="",D402="",E402="",F402=""),"Missing required fields",IF(COUNTIF($A$6:$A$405,A402)&gt;1,"Duplicate Attempt ID",IF(COUNTIF('No-Show Cases'!$A$6:$A$205,B402)=0,"No-Show ID not found",IFERROR(IF(C402&lt;INDEX('No-Show Cases'!$E$6:$E$205,MATCH(B402,'No-Show Cases'!$A$6:$A$205,0)),"Attempt before missed session",IF(AND(G402&lt;&gt;"",G402&lt;C402),"Next follow-up before attempt date","")),"No-Show ID not found"))))</f>
        <v/>
      </c>
    </row>
    <row r="403">
      <c r="A403" s="15" t="n"/>
      <c r="B403" s="15" t="n"/>
      <c r="C403" s="32" t="n"/>
      <c r="D403" s="15" t="n"/>
      <c r="E403" s="15" t="n"/>
      <c r="F403" s="15" t="n"/>
      <c r="G403" s="32" t="n"/>
      <c r="H403" s="16" t="n"/>
      <c r="I403" s="20">
        <f>IF(A403="","",IF(OR(B403="",C403="",D403="",E403="",F403=""),"Missing required fields",IF(COUNTIF($A$6:$A$405,A403)&gt;1,"Duplicate Attempt ID",IF(COUNTIF('No-Show Cases'!$A$6:$A$205,B403)=0,"No-Show ID not found",IFERROR(IF(C403&lt;INDEX('No-Show Cases'!$E$6:$E$205,MATCH(B403,'No-Show Cases'!$A$6:$A$205,0)),"Attempt before missed session",IF(AND(G403&lt;&gt;"",G403&lt;C403),"Next follow-up before attempt date","")),"No-Show ID not found"))))</f>
        <v/>
      </c>
    </row>
    <row r="404">
      <c r="A404" s="15" t="n"/>
      <c r="B404" s="15" t="n"/>
      <c r="C404" s="32" t="n"/>
      <c r="D404" s="15" t="n"/>
      <c r="E404" s="15" t="n"/>
      <c r="F404" s="15" t="n"/>
      <c r="G404" s="32" t="n"/>
      <c r="H404" s="16" t="n"/>
      <c r="I404" s="20">
        <f>IF(A404="","",IF(OR(B404="",C404="",D404="",E404="",F404=""),"Missing required fields",IF(COUNTIF($A$6:$A$405,A404)&gt;1,"Duplicate Attempt ID",IF(COUNTIF('No-Show Cases'!$A$6:$A$205,B404)=0,"No-Show ID not found",IFERROR(IF(C404&lt;INDEX('No-Show Cases'!$E$6:$E$205,MATCH(B404,'No-Show Cases'!$A$6:$A$205,0)),"Attempt before missed session",IF(AND(G404&lt;&gt;"",G404&lt;C404),"Next follow-up before attempt date","")),"No-Show ID not found"))))</f>
        <v/>
      </c>
    </row>
    <row r="405">
      <c r="A405" s="15" t="n"/>
      <c r="B405" s="15" t="n"/>
      <c r="C405" s="32" t="n"/>
      <c r="D405" s="15" t="n"/>
      <c r="E405" s="15" t="n"/>
      <c r="F405" s="15" t="n"/>
      <c r="G405" s="32" t="n"/>
      <c r="H405" s="16" t="n"/>
      <c r="I405" s="20">
        <f>IF(A405="","",IF(OR(B405="",C405="",D405="",E405="",F405=""),"Missing required fields",IF(COUNTIF($A$6:$A$405,A405)&gt;1,"Duplicate Attempt ID",IF(COUNTIF('No-Show Cases'!$A$6:$A$205,B405)=0,"No-Show ID not found",IFERROR(IF(C405&lt;INDEX('No-Show Cases'!$E$6:$E$205,MATCH(B405,'No-Show Cases'!$A$6:$A$205,0)),"Attempt before missed session",IF(AND(G405&lt;&gt;"",G405&lt;C405),"Next follow-up before attempt date","")),"No-Show ID not found"))))</f>
        <v/>
      </c>
    </row>
  </sheetData>
  <autoFilter ref="A5:I405"/>
  <mergeCells count="1">
    <mergeCell ref="A1:I1"/>
  </mergeCells>
  <conditionalFormatting sqref="I6:I405">
    <cfRule type="expression" priority="1" dxfId="4">
      <formula>$I6&lt;&gt;""</formula>
    </cfRule>
  </conditionalFormatting>
  <conditionalFormatting sqref="G6:G405">
    <cfRule type="expression" priority="2" dxfId="2">
      <formula>AND($G6&lt;&gt;"",$G6&lt;Dashboard!$B$3)</formula>
    </cfRule>
    <cfRule type="expression" priority="3" dxfId="3">
      <formula>AND($G6&lt;&gt;"",$G6=Dashboard!$B$3)</formula>
    </cfRule>
  </conditionalFormatting>
  <dataValidations count="8">
    <dataValidation sqref="A6:A405" showDropDown="0" showInputMessage="0" showErrorMessage="0" allowBlank="0" type="custom">
      <formula1>=OR(A6="",COUNTIF($A$6:$A$405,A6)=1)</formula1>
    </dataValidation>
    <dataValidation sqref="B6:B405" showDropDown="0" showInputMessage="0" showErrorMessage="0" allowBlank="0" type="list">
      <formula1>INDIRECT("'No-Show Cases'!$A$6:$A$205")</formula1>
    </dataValidation>
    <dataValidation sqref="C6:C405" showDropDown="0" showInputMessage="0" showErrorMessage="0" allowBlank="0" type="date" operator="between">
      <formula1>DATE(2020,1,1)</formula1>
      <formula2>Dashboard!$B$3</formula2>
    </dataValidation>
    <dataValidation sqref="D6:D405" showDropDown="0" showInputMessage="0" showErrorMessage="0" allowBlank="0" type="list">
      <formula1>"Phone,Email,Text Message,Portal Message,In Person"</formula1>
    </dataValidation>
    <dataValidation sqref="E6:E405" showDropDown="0" showInputMessage="0" showErrorMessage="0" allowBlank="0" type="list">
      <formula1>"Jordan Lee,Casey Morgan,Avery Brooks,Riley Chen,Morgan Price"</formula1>
    </dataValidation>
    <dataValidation sqref="F6:F405" showDropDown="0" showInputMessage="0" showErrorMessage="0" allowBlank="0" type="list">
      <formula1>"Reached - Rescheduled,Reached - Returning,Reached - Withdrew,Left Message,No Response,Follow-Up Sent,Confirmation Sent,Administrative Review"</formula1>
    </dataValidation>
    <dataValidation sqref="G6:G405" showDropDown="0" showInputMessage="0" showErrorMessage="0" allowBlank="0" type="date" operator="between">
      <formula1>DATE(2020,1,1)</formula1>
      <formula2>DATE(2100,12,31)</formula2>
    </dataValidation>
    <dataValidation sqref="H6:H405" showDropDown="0" showInputMessage="1" showErrorMessage="0" allowBlank="0" promptTitle="Operational notes only" prompt="Use a brief operational note. Do not enter contact details or sensitive personal information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9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9" customWidth="1" min="4" max="4"/>
    <col width="29" customWidth="1" min="6" max="6"/>
    <col width="29" customWidth="1" min="8" max="8"/>
    <col width="29" customWidth="1" min="10" max="10"/>
    <col width="29" customWidth="1" min="12" max="12"/>
    <col width="29" customWidth="1" min="14" max="14"/>
    <col width="29" customWidth="1" min="16" max="16"/>
    <col width="29" customWidth="1" min="18" max="18"/>
  </cols>
  <sheetData>
    <row r="1">
      <c r="A1" s="22" t="inlineStr">
        <is>
          <t>Tracker Settings</t>
        </is>
      </c>
      <c r="D1" s="23" t="inlineStr">
        <is>
          <t>Programs</t>
        </is>
      </c>
      <c r="F1" s="23" t="inlineStr">
        <is>
          <t>Session Types</t>
        </is>
      </c>
      <c r="H1" s="23" t="inlineStr">
        <is>
          <t>Delivery Formats</t>
        </is>
      </c>
      <c r="J1" s="23" t="inlineStr">
        <is>
          <t>Staff Members</t>
        </is>
      </c>
      <c r="L1" s="23" t="inlineStr">
        <is>
          <t>Contact Methods</t>
        </is>
      </c>
      <c r="N1" s="23" t="inlineStr">
        <is>
          <t>Case Statuses</t>
        </is>
      </c>
      <c r="P1" s="23" t="inlineStr">
        <is>
          <t>Outcomes</t>
        </is>
      </c>
      <c r="R1" s="23" t="inlineStr">
        <is>
          <t>Attempt Results</t>
        </is>
      </c>
    </row>
    <row r="2">
      <c r="D2" s="11" t="inlineStr">
        <is>
          <t>Medical Office Basics</t>
        </is>
      </c>
      <c r="F2" s="11" t="inlineStr">
        <is>
          <t>Class Session</t>
        </is>
      </c>
      <c r="H2" s="11" t="inlineStr">
        <is>
          <t>In Person</t>
        </is>
      </c>
      <c r="J2" s="11" t="inlineStr">
        <is>
          <t>Jordan Lee</t>
        </is>
      </c>
      <c r="L2" s="11" t="inlineStr">
        <is>
          <t>Phone</t>
        </is>
      </c>
      <c r="N2" s="11" t="inlineStr">
        <is>
          <t>New</t>
        </is>
      </c>
      <c r="P2" s="11" t="inlineStr">
        <is>
          <t>Pending</t>
        </is>
      </c>
      <c r="R2" s="11" t="inlineStr">
        <is>
          <t>Reached - Rescheduled</t>
        </is>
      </c>
    </row>
    <row r="3">
      <c r="A3" s="24" t="inlineStr">
        <is>
          <t>First Follow-Up Business Days</t>
        </is>
      </c>
      <c r="B3" s="25" t="n">
        <v>1</v>
      </c>
      <c r="D3" s="10" t="inlineStr">
        <is>
          <t>Workplace Communication</t>
        </is>
      </c>
      <c r="F3" s="10" t="inlineStr">
        <is>
          <t>Workshop</t>
        </is>
      </c>
      <c r="H3" s="10" t="inlineStr">
        <is>
          <t>Virtual</t>
        </is>
      </c>
      <c r="J3" s="10" t="inlineStr">
        <is>
          <t>Casey Morgan</t>
        </is>
      </c>
      <c r="L3" s="10" t="inlineStr">
        <is>
          <t>Email</t>
        </is>
      </c>
      <c r="N3" s="10" t="inlineStr">
        <is>
          <t>Follow-Up In Progress</t>
        </is>
      </c>
      <c r="P3" s="10" t="inlineStr">
        <is>
          <t>Rescheduled</t>
        </is>
      </c>
      <c r="R3" s="10" t="inlineStr">
        <is>
          <t>Reached - Returning</t>
        </is>
      </c>
    </row>
    <row r="4">
      <c r="A4" s="24" t="inlineStr">
        <is>
          <t>Stale Case Days</t>
        </is>
      </c>
      <c r="B4" s="25" t="n">
        <v>5</v>
      </c>
      <c r="D4" s="11" t="inlineStr">
        <is>
          <t>Digital Skills Foundations</t>
        </is>
      </c>
      <c r="F4" s="11" t="inlineStr">
        <is>
          <t>Lab</t>
        </is>
      </c>
      <c r="H4" s="11" t="inlineStr">
        <is>
          <t>Hybrid</t>
        </is>
      </c>
      <c r="J4" s="11" t="inlineStr">
        <is>
          <t>Avery Brooks</t>
        </is>
      </c>
      <c r="L4" s="11" t="inlineStr">
        <is>
          <t>Text Message</t>
        </is>
      </c>
      <c r="N4" s="11" t="inlineStr">
        <is>
          <t>Awaiting Learner Response</t>
        </is>
      </c>
      <c r="P4" s="11" t="inlineStr">
        <is>
          <t>Returned to Program</t>
        </is>
      </c>
      <c r="R4" s="11" t="inlineStr">
        <is>
          <t>Reached - Withdrew</t>
        </is>
      </c>
    </row>
    <row r="5">
      <c r="A5" s="24" t="inlineStr">
        <is>
          <t>Default As of Date</t>
        </is>
      </c>
      <c r="B5" s="30" t="n">
        <v>46272</v>
      </c>
      <c r="D5" s="10" t="inlineStr">
        <is>
          <t>Customer Service Essentials</t>
        </is>
      </c>
      <c r="F5" s="10" t="inlineStr">
        <is>
          <t>Orientation</t>
        </is>
      </c>
      <c r="J5" s="10" t="inlineStr">
        <is>
          <t>Riley Chen</t>
        </is>
      </c>
      <c r="L5" s="10" t="inlineStr">
        <is>
          <t>Portal Message</t>
        </is>
      </c>
      <c r="N5" s="10" t="inlineStr">
        <is>
          <t>Rescheduled</t>
        </is>
      </c>
      <c r="P5" s="10" t="inlineStr">
        <is>
          <t>Withdrew</t>
        </is>
      </c>
      <c r="R5" s="10" t="inlineStr">
        <is>
          <t>Left Message</t>
        </is>
      </c>
    </row>
    <row r="6">
      <c r="D6" s="11" t="inlineStr">
        <is>
          <t>Career Readiness</t>
        </is>
      </c>
      <c r="F6" s="11" t="inlineStr">
        <is>
          <t>Coaching Appointment</t>
        </is>
      </c>
      <c r="J6" s="11" t="inlineStr">
        <is>
          <t>Morgan Price</t>
        </is>
      </c>
      <c r="L6" s="11" t="inlineStr">
        <is>
          <t>In Person</t>
        </is>
      </c>
      <c r="N6" s="11" t="inlineStr">
        <is>
          <t>Closed - Reached</t>
        </is>
      </c>
      <c r="P6" s="11" t="inlineStr">
        <is>
          <t>No Response</t>
        </is>
      </c>
      <c r="R6" s="11" t="inlineStr">
        <is>
          <t>No Response</t>
        </is>
      </c>
    </row>
    <row r="7">
      <c r="D7" s="10" t="inlineStr">
        <is>
          <t>Supervisory Skills</t>
        </is>
      </c>
      <c r="N7" s="10" t="inlineStr">
        <is>
          <t>Closed - Unable to Reach</t>
        </is>
      </c>
      <c r="P7" s="10" t="inlineStr">
        <is>
          <t>Excused or Administrative</t>
        </is>
      </c>
      <c r="R7" s="10" t="inlineStr">
        <is>
          <t>Follow-Up Sent</t>
        </is>
      </c>
    </row>
    <row r="8">
      <c r="D8" s="11" t="inlineStr">
        <is>
          <t>New Employee Orientation</t>
        </is>
      </c>
      <c r="N8" s="11" t="inlineStr">
        <is>
          <t>Closed - No Action Needed</t>
        </is>
      </c>
      <c r="P8" s="11" t="inlineStr">
        <is>
          <t>Other</t>
        </is>
      </c>
      <c r="R8" s="11" t="inlineStr">
        <is>
          <t>Confirmation Sent</t>
        </is>
      </c>
    </row>
    <row r="9">
      <c r="R9" s="10" t="inlineStr">
        <is>
          <t>Administrative Review</t>
        </is>
      </c>
    </row>
  </sheetData>
  <dataValidations count="3">
    <dataValidation sqref="B3" showDropDown="0" showInputMessage="0" showErrorMessage="0" allowBlank="0" type="whole" operator="between">
      <formula1>0</formula1>
      <formula2>10</formula2>
    </dataValidation>
    <dataValidation sqref="B4" showDropDown="0" showInputMessage="0" showErrorMessage="0" allowBlank="0" type="whole" operator="between">
      <formula1>1</formula1>
      <formula2>60</formula2>
    </dataValidation>
    <dataValidation sqref="B5" showDropDown="0" showInputMessage="0" showErrorMessage="0" allowBlank="0" type="date" operator="between">
      <formula1>DATE(2020,1,1)</formula1>
      <formula2>DATE(2100,12,31)</formula2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9" t="inlineStr">
        <is>
          <t>Section</t>
        </is>
      </c>
      <c r="B1" s="9" t="inlineStr">
        <is>
          <t>Instruction</t>
        </is>
      </c>
    </row>
    <row r="2" ht="38" customHeight="1">
      <c r="A2" s="26" t="inlineStr">
        <is>
          <t>Purpose</t>
        </is>
      </c>
      <c r="B2" s="27" t="inlineStr">
        <is>
          <t>Use this workbook to track missed sessions and the follow-up actions taken for each no-show event.</t>
        </is>
      </c>
    </row>
    <row r="3" ht="38" customHeight="1">
      <c r="A3" s="28" t="inlineStr">
        <is>
          <t>Start a Case</t>
        </is>
      </c>
      <c r="B3" s="29" t="inlineStr">
        <is>
          <t>On No-Show Cases, create one row for each missed session and assign a unique No-Show ID.</t>
        </is>
      </c>
    </row>
    <row r="4" ht="38" customHeight="1">
      <c r="A4" s="26" t="inlineStr">
        <is>
          <t>Record Attempts</t>
        </is>
      </c>
      <c r="B4" s="27" t="inlineStr">
        <is>
          <t>On Follow-Up Log, create one row for every call, message, email, in-person conversation, or administrative follow-up.</t>
        </is>
      </c>
    </row>
    <row r="5" ht="38" customHeight="1">
      <c r="A5" s="28" t="inlineStr">
        <is>
          <t>Update Status</t>
        </is>
      </c>
      <c r="B5" s="29" t="inlineStr">
        <is>
          <t>Keep the case status, outcome, next follow-up date, rescheduled date, and closed date current.</t>
        </is>
      </c>
    </row>
    <row r="6" ht="38" customHeight="1">
      <c r="A6" s="26" t="inlineStr">
        <is>
          <t>Review Daily</t>
        </is>
      </c>
      <c r="B6" s="27" t="inlineStr">
        <is>
          <t>Update the Dashboard As of Date and review overdue, due today, stale, and data-quality alerts.</t>
        </is>
      </c>
    </row>
    <row r="7" ht="38" customHeight="1">
      <c r="A7" s="28" t="inlineStr">
        <is>
          <t>Close a Case</t>
        </is>
      </c>
      <c r="B7" s="29" t="inlineStr">
        <is>
          <t>Choose a closed status, enter an outcome, and record the closed date. Clear any next follow-up date that is no longer needed.</t>
        </is>
      </c>
    </row>
    <row r="8" ht="38" customHeight="1">
      <c r="A8" s="26" t="inlineStr">
        <is>
          <t>Rescheduled Cases</t>
        </is>
      </c>
      <c r="B8" s="27" t="inlineStr">
        <is>
          <t>Use the Rescheduled status and enter the new session date. A closed date is not required for the Rescheduled status.</t>
        </is>
      </c>
    </row>
    <row r="9" ht="38" customHeight="1">
      <c r="A9" s="28" t="inlineStr">
        <is>
          <t>Notes</t>
        </is>
      </c>
      <c r="B9" s="29" t="inlineStr">
        <is>
          <t>Enter only brief operational notes. Do not record phone numbers, email addresses, medical details, or other sensitive personal information.</t>
        </is>
      </c>
    </row>
    <row r="10" ht="38" customHeight="1">
      <c r="A10" s="26" t="inlineStr">
        <is>
          <t>Gold Cells</t>
        </is>
      </c>
      <c r="B10" s="27" t="inlineStr">
        <is>
          <t>Gold cells are intended for user entry or editable settings.</t>
        </is>
      </c>
    </row>
    <row r="11" ht="38" customHeight="1">
      <c r="A11" s="28" t="inlineStr">
        <is>
          <t>Gray Cells</t>
        </is>
      </c>
      <c r="B11" s="29" t="inlineStr">
        <is>
          <t>Gray cells contain formulas and should not be overwritten.</t>
        </is>
      </c>
    </row>
    <row r="12" ht="38" customHeight="1">
      <c r="A12" s="26" t="inlineStr">
        <is>
          <t>Blank Rows</t>
        </is>
      </c>
      <c r="B12" s="27" t="inlineStr">
        <is>
          <t>Prepared blank rows are available for future entries. Do not delete formulas from calculated columns.</t>
        </is>
      </c>
    </row>
    <row r="13" ht="38" customHeight="1">
      <c r="A13" s="28" t="inlineStr">
        <is>
          <t>Date Format</t>
        </is>
      </c>
      <c r="B13" s="29" t="inlineStr">
        <is>
          <t>Enter and display dates as mm/dd/yyyy.</t>
        </is>
      </c>
    </row>
    <row r="14" ht="38" customHeight="1">
      <c r="A14" s="26" t="inlineStr">
        <is>
          <t>Error Review</t>
        </is>
      </c>
      <c r="B14" s="27" t="inlineStr">
        <is>
          <t>Resolve all nonblank Data Quality Check cells before reporting results.</t>
        </is>
      </c>
    </row>
  </sheetData>
  <autoFilter ref="A1:B14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2026-09-07T17:17:48Z</dcterms:created>
  <dcterms:modified xmlns:dcterms="http://purl.org/dc/terms/" xmlns:xsi="http://www.w3.org/2001/XMLSchema-instance" xsi:type="dcterms:W3CDTF">2026-09-07T17:17:49+00:00Z</dcterms:modified>
</cp:coreProperties>
</file>