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quirements Matrix" sheetId="2" state="visible" r:id="rId2"/>
    <sheet xmlns:r="http://schemas.openxmlformats.org/officeDocument/2006/relationships" name="Evidence Log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'Requirements Matrix'!$A$6:$Q$206</definedName>
    <definedName name="_xlnm._FilterDatabase" localSheetId="2" hidden="1">'Evidence Log'!$A$6:$L$306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04040"/>
      <sz val="10"/>
    </font>
    <font>
      <name val="Calibri"/>
      <b val="1"/>
      <color rgb="00404040"/>
      <sz val="11"/>
    </font>
    <font>
      <name val="Calibri"/>
      <b val="1"/>
      <color rgb="00FFFFFF"/>
      <sz val="11"/>
    </font>
    <font>
      <name val="Calibri"/>
      <b val="1"/>
      <color rgb="00404040"/>
      <sz val="16"/>
    </font>
    <font>
      <name val="Calibri"/>
      <color rgb="00404040"/>
      <sz val="11"/>
    </font>
  </fonts>
  <fills count="11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3F7F6"/>
      </patternFill>
    </fill>
    <fill>
      <patternFill patternType="solid">
        <fgColor rgb="00DDEBF7"/>
      </patternFill>
    </fill>
    <fill>
      <patternFill patternType="solid">
        <fgColor rgb="00E7E6E6"/>
      </patternFill>
    </fill>
    <fill>
      <patternFill patternType="solid">
        <fgColor rgb="002F6F73"/>
      </patternFill>
    </fill>
    <fill>
      <patternFill patternType="solid">
        <fgColor rgb="00C6E0B4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Continuous" vertical="center"/>
    </xf>
    <xf numFmtId="0" fontId="0" fillId="3" borderId="1" pivotButton="0" quotePrefix="0" xfId="0"/>
    <xf numFmtId="0" fontId="3" fillId="0" borderId="0" pivotButton="0" quotePrefix="0" xfId="0"/>
    <xf numFmtId="0" fontId="0" fillId="4" borderId="1" pivotButton="0" quotePrefix="0" xfId="0"/>
    <xf numFmtId="164" fontId="0" fillId="5" borderId="1" pivotButton="0" quotePrefix="0" xfId="0"/>
    <xf numFmtId="0" fontId="4" fillId="2" borderId="1" applyAlignment="1" pivotButton="0" quotePrefix="0" xfId="0">
      <alignment horizontal="center" vertical="top" wrapText="1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Continuous" vertical="center"/>
    </xf>
    <xf numFmtId="0" fontId="0" fillId="6" borderId="1" pivotButton="0" quotePrefix="0" xfId="0"/>
    <xf numFmtId="0" fontId="3" fillId="0" borderId="1" applyAlignment="1" pivotButton="0" quotePrefix="0" xfId="0">
      <alignment horizontal="left" vertical="top" wrapText="1"/>
    </xf>
    <xf numFmtId="0" fontId="2" fillId="3" borderId="0" applyAlignment="1" pivotButton="0" quotePrefix="0" xfId="0">
      <alignment horizontal="centerContinuous" vertical="center"/>
    </xf>
    <xf numFmtId="0" fontId="0" fillId="3" borderId="0" pivotButton="0" quotePrefix="0" xfId="0"/>
    <xf numFmtId="0" fontId="4" fillId="6" borderId="1" pivotButton="0" quotePrefix="0" xfId="0"/>
    <xf numFmtId="0" fontId="3" fillId="3" borderId="1" applyAlignment="1" pivotButton="0" quotePrefix="0" xfId="0">
      <alignment horizontal="centerContinuous" vertical="center"/>
    </xf>
    <xf numFmtId="0" fontId="6" fillId="4" borderId="1" applyAlignment="1" pivotButton="0" quotePrefix="0" xfId="0">
      <alignment horizontal="center" vertical="top" wrapText="1"/>
    </xf>
    <xf numFmtId="0" fontId="6" fillId="4" borderId="1" applyAlignment="1" pivotButton="0" quotePrefix="0" xfId="0">
      <alignment horizontal="left" vertical="top"/>
    </xf>
    <xf numFmtId="0" fontId="6" fillId="4" borderId="1" applyAlignment="1" pivotButton="0" quotePrefix="0" xfId="0">
      <alignment horizontal="left" vertical="top" wrapText="1"/>
    </xf>
    <xf numFmtId="164" fontId="6" fillId="4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centerContinuous" vertical="center"/>
    </xf>
    <xf numFmtId="0" fontId="0" fillId="0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4" fillId="6" borderId="0" pivotButton="0" quotePrefix="0" xfId="0"/>
    <xf numFmtId="0" fontId="0" fillId="5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8">
    <dxf>
      <font>
        <name val="Calibri"/>
        <b val="1"/>
        <color rgb="00FFFFFF"/>
        <sz val="11"/>
      </font>
      <fill>
        <patternFill patternType="solid">
          <fgColor rgb="00B7473A"/>
        </patternFill>
      </fill>
    </dxf>
    <dxf>
      <font>
        <name val="Calibri"/>
        <b val="1"/>
        <color rgb="00FFFFFF"/>
        <sz val="11"/>
      </font>
      <fill>
        <patternFill patternType="solid">
          <fgColor rgb="002F7D5B"/>
        </patternFill>
      </fill>
    </dxf>
    <dxf>
      <fill>
        <patternFill patternType="solid">
          <fgColor rgb="00C6E0B4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FFFFFF"/>
        <sz val="11"/>
      </font>
      <fill>
        <patternFill patternType="solid">
          <fgColor rgb="008B1E1E"/>
        </patternFill>
      </fill>
    </dxf>
    <dxf>
      <fill>
        <patternFill patternType="solid">
          <fgColor rgb="00E7E6E6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Required Requirement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F7D5B"/>
              </a:solidFill>
              <a:ln xmlns:a="http://schemas.openxmlformats.org/drawingml/2006/main">
                <a:solidFill>
                  <a:srgbClr val="2F7D5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solidFill>
                  <a:srgbClr val="B7473A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B29"/>
              </a:solidFill>
              <a:ln xmlns:a="http://schemas.openxmlformats.org/drawingml/2006/main">
                <a:solidFill>
                  <a:srgbClr val="D97B29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B1E1E"/>
              </a:solidFill>
              <a:ln xmlns:a="http://schemas.openxmlformats.org/drawingml/2006/main">
                <a:solidFill>
                  <a:srgbClr val="8B1E1E"/>
                </a:solidFill>
                <a:prstDash val="solid"/>
              </a:ln>
            </spPr>
          </dPt>
          <cat>
            <numRef>
              <f>'Dashboard'!$J$6:$J$9</f>
            </numRef>
          </cat>
          <val>
            <numRef>
              <f>'Dashboard'!$K$6:$K$9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7380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quirements" displayName="tblRequirements" ref="A6:Q206" headerRowCount="1">
  <autoFilter ref="A6:Q206"/>
  <tableColumns count="17">
    <tableColumn id="1" name="Requirement ID"/>
    <tableColumn id="2" name="Program"/>
    <tableColumn id="3" name="Requirement Category"/>
    <tableColumn id="4" name="Requirement Statement"/>
    <tableColumn id="5" name="Source / Reference"/>
    <tableColumn id="6" name="Required?"/>
    <tableColumn id="7" name="Priority"/>
    <tableColumn id="8" name="Requirement Owner"/>
    <tableColumn id="9" name="Effective Date"/>
    <tableColumn id="10" name="Next Review Date"/>
    <tableColumn id="11" name="Mapped Course or Activity"/>
    <tableColumn id="12" name="Evidence Required?"/>
    <tableColumn id="13" name="Evidence Status"/>
    <tableColumn id="14" name="Overall Status"/>
    <tableColumn id="15" name="Days to Review"/>
    <tableColumn id="16" name="Action Needed"/>
    <tableColumn id="17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Evidence" displayName="tblEvidence" ref="A6:L306" headerRowCount="1">
  <autoFilter ref="A6:L306"/>
  <tableColumns count="12">
    <tableColumn id="1" name="Evidence ID"/>
    <tableColumn id="2" name="Requirement ID"/>
    <tableColumn id="3" name="Evidence Title"/>
    <tableColumn id="4" name="Evidence Type"/>
    <tableColumn id="5" name="Evidence Location"/>
    <tableColumn id="6" name="Date Received"/>
    <tableColumn id="7" name="Review Status"/>
    <tableColumn id="8" name="Reviewed By"/>
    <tableColumn id="9" name="Review Date"/>
    <tableColumn id="10" name="Expiration Date"/>
    <tableColumn id="11" name="Current?"/>
    <tableColumn id="12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9" customWidth="1" min="10" max="10"/>
    <col width="12" customWidth="1" min="11" max="11"/>
  </cols>
  <sheetData>
    <row r="1" ht="26" customHeight="1">
      <c r="A1" s="1" t="inlineStr">
        <is>
          <t>Program Requirements Dashboard</t>
        </is>
      </c>
      <c r="B1" s="36" t="n"/>
      <c r="C1" s="36" t="n"/>
      <c r="D1" s="36" t="n"/>
      <c r="E1" s="36" t="n"/>
      <c r="F1" s="36" t="n"/>
      <c r="G1" s="36" t="n"/>
      <c r="H1" s="37" t="n"/>
    </row>
    <row r="2">
      <c r="A2" s="2" t="inlineStr">
        <is>
          <t>Internal planning tool. Statuses are based only on entries in the Requirements Matrix and Evidence Log.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Program View</t>
        </is>
      </c>
      <c r="B3" s="5" t="inlineStr">
        <is>
          <t>All Programs</t>
        </is>
      </c>
      <c r="F3" s="4" t="inlineStr">
        <is>
          <t>As of Date</t>
        </is>
      </c>
      <c r="G3" s="6">
        <f>TODAY()</f>
        <v/>
      </c>
    </row>
    <row r="4"/>
    <row r="5" ht="36" customHeight="1">
      <c r="A5" s="7" t="inlineStr">
        <is>
          <t>Required Requirements</t>
        </is>
      </c>
      <c r="B5" s="7" t="inlineStr">
        <is>
          <t>Met</t>
        </is>
      </c>
      <c r="C5" s="7" t="inlineStr">
        <is>
          <t>Gap</t>
        </is>
      </c>
      <c r="D5" s="7" t="inlineStr">
        <is>
          <t>In Progress</t>
        </is>
      </c>
      <c r="E5" s="7" t="inlineStr">
        <is>
          <t>Review Overdue</t>
        </is>
      </c>
      <c r="F5" s="7" t="inlineStr">
        <is>
          <t>Reviews Due in 30 Days</t>
        </is>
      </c>
      <c r="G5" s="7" t="inlineStr">
        <is>
          <t>Pending Evidence Reviews</t>
        </is>
      </c>
      <c r="H5" s="7" t="inlineStr">
        <is>
          <t>Readiness Rate</t>
        </is>
      </c>
      <c r="J5" s="7" t="inlineStr">
        <is>
          <t>Status</t>
        </is>
      </c>
      <c r="K5" s="7" t="inlineStr">
        <is>
          <t>Count</t>
        </is>
      </c>
    </row>
    <row r="6" ht="34" customHeight="1">
      <c r="A6" s="8">
        <f>IF($B$3="All Programs",COUNTIFS('Requirements Matrix'!$A$7:$A$206,"&lt;&gt;",'Requirements Matrix'!$F$7:$F$206,"Yes"),COUNTIFS('Requirements Matrix'!$A$7:$A$206,"&lt;&gt;",'Requirements Matrix'!$B$7:$B$206,$B$3,'Requirements Matrix'!$F$7:$F$206,"Yes"))</f>
        <v/>
      </c>
      <c r="B6" s="8">
        <f>IF($B$3="All Programs",COUNTIF('Requirements Matrix'!$N$7:$N$206,"Met"),COUNTIFS('Requirements Matrix'!$B$7:$B$206,$B$3,'Requirements Matrix'!$N$7:$N$206,"Met"))</f>
        <v/>
      </c>
      <c r="C6" s="8">
        <f>IF($B$3="All Programs",COUNTIF('Requirements Matrix'!$N$7:$N$206,"Gap"),COUNTIFS('Requirements Matrix'!$B$7:$B$206,$B$3,'Requirements Matrix'!$N$7:$N$206,"Gap"))</f>
        <v/>
      </c>
      <c r="D6" s="8">
        <f>IF($B$3="All Programs",COUNTIF('Requirements Matrix'!$N$7:$N$206,"In Progress"),COUNTIFS('Requirements Matrix'!$B$7:$B$206,$B$3,'Requirements Matrix'!$N$7:$N$206,"In Progress"))</f>
        <v/>
      </c>
      <c r="E6" s="8">
        <f>IF($B$3="All Programs",COUNTIF('Requirements Matrix'!$N$7:$N$206,"Review Overdue"),COUNTIFS('Requirements Matrix'!$B$7:$B$206,$B$3,'Requirements Matrix'!$N$7:$N$206,"Review Overdue"))</f>
        <v/>
      </c>
      <c r="F6" s="8">
        <f>IF($B$3="All Programs",COUNTIFS('Requirements Matrix'!$A$7:$A$206,"&lt;&gt;",'Requirements Matrix'!$F$7:$F$206,"Yes",'Requirements Matrix'!$J$7:$J$206,"&gt;="&amp;TODAY(),'Requirements Matrix'!$J$7:$J$206,"&lt;="&amp;TODAY()+30),COUNTIFS('Requirements Matrix'!$B$7:$B$206,$B$3,'Requirements Matrix'!$F$7:$F$206,"Yes",'Requirements Matrix'!$J$7:$J$206,"&gt;="&amp;TODAY(),'Requirements Matrix'!$J$7:$J$206,"&lt;="&amp;TODAY()+30))</f>
        <v/>
      </c>
      <c r="G6" s="8">
        <f>IF($B$3="All Programs",COUNTIF('Evidence Log'!$G$7:$G$306,"Pending Review"),SUMPRODUCT(('Evidence Log'!$G$7:$G$306="Pending Review")*(COUNTIFS('Requirements Matrix'!$A$7:$A$206,'Evidence Log'!$B$7:$B$306,'Requirements Matrix'!$B$7:$B$206,$B$3)&gt;0)))</f>
        <v/>
      </c>
      <c r="H6" s="9">
        <f>IFERROR(B6/A6,0)</f>
        <v/>
      </c>
      <c r="J6" s="10" t="inlineStr">
        <is>
          <t>Met</t>
        </is>
      </c>
      <c r="K6" s="11">
        <f>B6</f>
        <v/>
      </c>
    </row>
    <row r="7">
      <c r="J7" s="10" t="inlineStr">
        <is>
          <t>Gap</t>
        </is>
      </c>
      <c r="K7" s="11">
        <f>C6</f>
        <v/>
      </c>
    </row>
    <row r="8">
      <c r="J8" s="10" t="inlineStr">
        <is>
          <t>In Progress</t>
        </is>
      </c>
      <c r="K8" s="11">
        <f>D6</f>
        <v/>
      </c>
    </row>
    <row r="9">
      <c r="A9" s="12" t="inlineStr">
        <is>
          <t>Current Alerts</t>
        </is>
      </c>
      <c r="B9" s="13" t="n"/>
      <c r="C9" s="13" t="n"/>
      <c r="D9" s="13" t="n"/>
      <c r="E9" s="13" t="n"/>
      <c r="F9" s="13" t="n"/>
      <c r="G9" s="13" t="n"/>
      <c r="H9" s="13" t="n"/>
      <c r="J9" s="10" t="inlineStr">
        <is>
          <t>Review Overdue</t>
        </is>
      </c>
      <c r="K9" s="11">
        <f>E6</f>
        <v/>
      </c>
    </row>
    <row r="10">
      <c r="A10" s="14" t="inlineStr">
        <is>
          <t>Expired Approved Evidence</t>
        </is>
      </c>
      <c r="B10" s="8">
        <f>COUNTIFS('Evidence Log'!$A$7:$A$306,"&lt;&gt;",'Evidence Log'!$G$7:$G$306,"Approved",'Evidence Log'!$J$7:$J$306,"&lt;"&amp;TODAY(),'Evidence Log'!$J$7:$J$306,"&lt;&gt;")</f>
        <v/>
      </c>
      <c r="C10" s="14" t="inlineStr">
        <is>
          <t>Requirements Without an Owner</t>
        </is>
      </c>
      <c r="D10" s="8">
        <f>COUNTIFS('Requirements Matrix'!$A$7:$A$206,"&lt;&gt;",'Requirements Matrix'!$F$7:$F$206,"Yes",'Requirements Matrix'!$H$7:$H$206,"")</f>
        <v/>
      </c>
      <c r="E10" s="14" t="inlineStr">
        <is>
          <t>Requirements Without a Review Date</t>
        </is>
      </c>
      <c r="F10" s="8">
        <f>COUNTIFS('Requirements Matrix'!$A$7:$A$206,"&lt;&gt;",'Requirements Matrix'!$F$7:$F$206,"Yes",'Requirements Matrix'!$J$7:$J$206,"")</f>
        <v/>
      </c>
      <c r="G10" s="14" t="inlineStr">
        <is>
          <t>Duplicate Requirement IDs</t>
        </is>
      </c>
      <c r="H10" s="8">
        <f>SUMPRODUCT(--('Requirements Matrix'!$A$7:$A$206&lt;&gt;""),--(COUNTIF('Requirements Matrix'!$A$7:$A$206,'Requirements Matrix'!$A$7:$A$206)&gt;1))</f>
        <v/>
      </c>
      <c r="K10">
        <f>""</f>
        <v/>
      </c>
    </row>
    <row r="11">
      <c r="K11">
        <f>""</f>
        <v/>
      </c>
    </row>
    <row r="12">
      <c r="K12">
        <f>""</f>
        <v/>
      </c>
    </row>
    <row r="13">
      <c r="K13">
        <f>""</f>
        <v/>
      </c>
    </row>
    <row r="14">
      <c r="K14">
        <f>""</f>
        <v/>
      </c>
    </row>
    <row r="15">
      <c r="K15">
        <f>""</f>
        <v/>
      </c>
    </row>
    <row r="16">
      <c r="K16">
        <f>""</f>
        <v/>
      </c>
    </row>
    <row r="17">
      <c r="K17">
        <f>""</f>
        <v/>
      </c>
    </row>
    <row r="18">
      <c r="K18">
        <f>""</f>
        <v/>
      </c>
    </row>
    <row r="19">
      <c r="K19">
        <f>""</f>
        <v/>
      </c>
    </row>
    <row r="20">
      <c r="K20">
        <f>""</f>
        <v/>
      </c>
    </row>
    <row r="21">
      <c r="K21">
        <f>""</f>
        <v/>
      </c>
    </row>
    <row r="22">
      <c r="K22">
        <f>""</f>
        <v/>
      </c>
    </row>
    <row r="23">
      <c r="K23">
        <f>""</f>
        <v/>
      </c>
    </row>
    <row r="24">
      <c r="K24">
        <f>""</f>
        <v/>
      </c>
    </row>
    <row r="25">
      <c r="K25">
        <f>""</f>
        <v/>
      </c>
    </row>
    <row r="26">
      <c r="K26">
        <f>""</f>
        <v/>
      </c>
    </row>
    <row r="27">
      <c r="K27">
        <f>""</f>
        <v/>
      </c>
    </row>
    <row r="28">
      <c r="K28">
        <f>""</f>
        <v/>
      </c>
    </row>
    <row r="29">
      <c r="K29">
        <f>""</f>
        <v/>
      </c>
    </row>
    <row r="30">
      <c r="K30">
        <f>""</f>
        <v/>
      </c>
    </row>
    <row r="31">
      <c r="K31">
        <f>""</f>
        <v/>
      </c>
    </row>
    <row r="32">
      <c r="K32">
        <f>""</f>
        <v/>
      </c>
    </row>
    <row r="33">
      <c r="K33">
        <f>""</f>
        <v/>
      </c>
    </row>
    <row r="34">
      <c r="K34">
        <f>""</f>
        <v/>
      </c>
    </row>
    <row r="35">
      <c r="K35">
        <f>""</f>
        <v/>
      </c>
    </row>
    <row r="36">
      <c r="K36">
        <f>""</f>
        <v/>
      </c>
    </row>
    <row r="37">
      <c r="K37">
        <f>""</f>
        <v/>
      </c>
    </row>
    <row r="38">
      <c r="K38">
        <f>""</f>
        <v/>
      </c>
    </row>
    <row r="39">
      <c r="K39">
        <f>""</f>
        <v/>
      </c>
    </row>
    <row r="40">
      <c r="K40">
        <f>""</f>
        <v/>
      </c>
    </row>
    <row r="41">
      <c r="K41">
        <f>""</f>
        <v/>
      </c>
    </row>
    <row r="42">
      <c r="K42">
        <f>""</f>
        <v/>
      </c>
    </row>
    <row r="43">
      <c r="K43">
        <f>""</f>
        <v/>
      </c>
    </row>
    <row r="44">
      <c r="K44">
        <f>""</f>
        <v/>
      </c>
    </row>
    <row r="45">
      <c r="K45">
        <f>""</f>
        <v/>
      </c>
    </row>
    <row r="46">
      <c r="K46">
        <f>""</f>
        <v/>
      </c>
    </row>
    <row r="47">
      <c r="K47">
        <f>""</f>
        <v/>
      </c>
    </row>
    <row r="48">
      <c r="K48">
        <f>""</f>
        <v/>
      </c>
    </row>
    <row r="49">
      <c r="K49">
        <f>""</f>
        <v/>
      </c>
    </row>
    <row r="50">
      <c r="K50">
        <f>""</f>
        <v/>
      </c>
    </row>
    <row r="51">
      <c r="K51">
        <f>""</f>
        <v/>
      </c>
    </row>
    <row r="52">
      <c r="K52">
        <f>""</f>
        <v/>
      </c>
    </row>
    <row r="53">
      <c r="K53">
        <f>""</f>
        <v/>
      </c>
    </row>
    <row r="54">
      <c r="K54">
        <f>""</f>
        <v/>
      </c>
    </row>
    <row r="55">
      <c r="K55">
        <f>""</f>
        <v/>
      </c>
    </row>
    <row r="56">
      <c r="K56">
        <f>""</f>
        <v/>
      </c>
    </row>
    <row r="57">
      <c r="K57">
        <f>""</f>
        <v/>
      </c>
    </row>
    <row r="58">
      <c r="K58">
        <f>""</f>
        <v/>
      </c>
    </row>
    <row r="59">
      <c r="K59">
        <f>""</f>
        <v/>
      </c>
    </row>
    <row r="60">
      <c r="K60">
        <f>""</f>
        <v/>
      </c>
    </row>
    <row r="61">
      <c r="K61">
        <f>""</f>
        <v/>
      </c>
    </row>
    <row r="62">
      <c r="K62">
        <f>""</f>
        <v/>
      </c>
    </row>
    <row r="63">
      <c r="K63">
        <f>""</f>
        <v/>
      </c>
    </row>
    <row r="64">
      <c r="K64">
        <f>""</f>
        <v/>
      </c>
    </row>
    <row r="65">
      <c r="K65">
        <f>""</f>
        <v/>
      </c>
    </row>
    <row r="66">
      <c r="K66">
        <f>""</f>
        <v/>
      </c>
    </row>
    <row r="67">
      <c r="K67">
        <f>""</f>
        <v/>
      </c>
    </row>
    <row r="68">
      <c r="K68">
        <f>""</f>
        <v/>
      </c>
    </row>
    <row r="69">
      <c r="K69">
        <f>""</f>
        <v/>
      </c>
    </row>
    <row r="70">
      <c r="K70">
        <f>""</f>
        <v/>
      </c>
    </row>
    <row r="71">
      <c r="K71">
        <f>""</f>
        <v/>
      </c>
    </row>
    <row r="72">
      <c r="K72">
        <f>""</f>
        <v/>
      </c>
    </row>
    <row r="73">
      <c r="K73">
        <f>""</f>
        <v/>
      </c>
    </row>
    <row r="74">
      <c r="K74">
        <f>""</f>
        <v/>
      </c>
    </row>
    <row r="75">
      <c r="K75">
        <f>""</f>
        <v/>
      </c>
    </row>
    <row r="76">
      <c r="K76">
        <f>""</f>
        <v/>
      </c>
    </row>
    <row r="77">
      <c r="K77">
        <f>""</f>
        <v/>
      </c>
    </row>
    <row r="78">
      <c r="K78">
        <f>""</f>
        <v/>
      </c>
    </row>
    <row r="79">
      <c r="K79">
        <f>""</f>
        <v/>
      </c>
    </row>
    <row r="80">
      <c r="K80">
        <f>""</f>
        <v/>
      </c>
    </row>
    <row r="81">
      <c r="K81">
        <f>""</f>
        <v/>
      </c>
    </row>
    <row r="82">
      <c r="K82">
        <f>""</f>
        <v/>
      </c>
    </row>
    <row r="83">
      <c r="K83">
        <f>""</f>
        <v/>
      </c>
    </row>
    <row r="84">
      <c r="K84">
        <f>""</f>
        <v/>
      </c>
    </row>
    <row r="85">
      <c r="K85">
        <f>""</f>
        <v/>
      </c>
    </row>
    <row r="86">
      <c r="K86">
        <f>""</f>
        <v/>
      </c>
    </row>
    <row r="87">
      <c r="K87">
        <f>""</f>
        <v/>
      </c>
    </row>
    <row r="88">
      <c r="K88">
        <f>""</f>
        <v/>
      </c>
    </row>
    <row r="89">
      <c r="K89">
        <f>""</f>
        <v/>
      </c>
    </row>
    <row r="90">
      <c r="K90">
        <f>""</f>
        <v/>
      </c>
    </row>
    <row r="91">
      <c r="K91">
        <f>""</f>
        <v/>
      </c>
    </row>
    <row r="92">
      <c r="K92">
        <f>""</f>
        <v/>
      </c>
    </row>
    <row r="93">
      <c r="K93">
        <f>""</f>
        <v/>
      </c>
    </row>
    <row r="94">
      <c r="K94">
        <f>""</f>
        <v/>
      </c>
    </row>
    <row r="95">
      <c r="K95">
        <f>""</f>
        <v/>
      </c>
    </row>
    <row r="96">
      <c r="K96">
        <f>""</f>
        <v/>
      </c>
    </row>
    <row r="97">
      <c r="K97">
        <f>""</f>
        <v/>
      </c>
    </row>
    <row r="98">
      <c r="K98">
        <f>""</f>
        <v/>
      </c>
    </row>
    <row r="99">
      <c r="K99">
        <f>""</f>
        <v/>
      </c>
    </row>
    <row r="100">
      <c r="K100">
        <f>""</f>
        <v/>
      </c>
    </row>
    <row r="101">
      <c r="K101">
        <f>""</f>
        <v/>
      </c>
    </row>
  </sheetData>
  <mergeCells count="1">
    <mergeCell ref="A1:H1"/>
  </mergeCells>
  <conditionalFormatting sqref="B10">
    <cfRule type="expression" priority="1" dxfId="0">
      <formula>B10&gt;0</formula>
    </cfRule>
    <cfRule type="expression" priority="2" dxfId="1">
      <formula>B10=0</formula>
    </cfRule>
  </conditionalFormatting>
  <conditionalFormatting sqref="D10">
    <cfRule type="expression" priority="3" dxfId="0">
      <formula>D10&gt;0</formula>
    </cfRule>
    <cfRule type="expression" priority="4" dxfId="1">
      <formula>D10=0</formula>
    </cfRule>
  </conditionalFormatting>
  <conditionalFormatting sqref="F10">
    <cfRule type="expression" priority="5" dxfId="0">
      <formula>F10&gt;0</formula>
    </cfRule>
    <cfRule type="expression" priority="6" dxfId="1">
      <formula>F10=0</formula>
    </cfRule>
  </conditionalFormatting>
  <conditionalFormatting sqref="H10">
    <cfRule type="expression" priority="7" dxfId="0">
      <formula>H10&gt;0</formula>
    </cfRule>
    <cfRule type="expression" priority="8" dxfId="1">
      <formula>H10=0</formula>
    </cfRule>
  </conditionalFormatting>
  <dataValidations count="1">
    <dataValidation sqref="B3" showDropDown="0" showInputMessage="1" showErrorMessage="1" allowBlank="0" errorTitle="Invalid Selection" error="Select a value from the available list." type="list" errorStyle="stop">
      <formula1>='Instructions'!$M$5:$M$10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24" customWidth="1" min="3" max="3"/>
    <col width="48" customWidth="1" min="4" max="4"/>
    <col width="30" customWidth="1" min="5" max="5"/>
    <col width="12" customWidth="1" min="6" max="6"/>
    <col width="12" customWidth="1" min="7" max="7"/>
    <col width="25" customWidth="1" min="8" max="8"/>
    <col width="15" customWidth="1" min="9" max="9"/>
    <col width="17" customWidth="1" min="10" max="10"/>
    <col width="34" customWidth="1" min="11" max="11"/>
    <col width="18" customWidth="1" min="12" max="12"/>
    <col width="18" customWidth="1" min="13" max="13"/>
    <col width="18" customWidth="1" min="14" max="14"/>
    <col width="15" customWidth="1" min="15" max="15"/>
    <col width="34" customWidth="1" min="16" max="16"/>
    <col width="38" customWidth="1" min="17" max="17"/>
  </cols>
  <sheetData>
    <row r="1" ht="26" customHeight="1">
      <c r="A1" s="1" t="inlineStr">
        <is>
          <t>Program Requirements Matrix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7" t="n"/>
    </row>
    <row r="2">
      <c r="A2" s="15" t="inlineStr">
        <is>
          <t>Enter one row per requirement. Blue cells are editable; gray cells are calculated.</t>
        </is>
      </c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16" t="n"/>
      <c r="M2" s="16" t="n"/>
      <c r="N2" s="16" t="n"/>
      <c r="O2" s="16" t="n"/>
      <c r="P2" s="16" t="n"/>
      <c r="Q2" s="16" t="n"/>
    </row>
    <row r="4">
      <c r="A4" s="17" t="inlineStr">
        <is>
          <t>Status Logic</t>
        </is>
      </c>
      <c r="B4" s="18" t="inlineStr">
        <is>
          <t>A required item is Met when it has a mapped course or activity, is not overdue for review, and has current approved evidence when evidence is required.</t>
        </is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</row>
    <row r="6" ht="34" customHeight="1">
      <c r="A6" s="7" t="inlineStr">
        <is>
          <t>Requirement ID</t>
        </is>
      </c>
      <c r="B6" s="7" t="inlineStr">
        <is>
          <t>Program</t>
        </is>
      </c>
      <c r="C6" s="7" t="inlineStr">
        <is>
          <t>Requirement Category</t>
        </is>
      </c>
      <c r="D6" s="7" t="inlineStr">
        <is>
          <t>Requirement Statement</t>
        </is>
      </c>
      <c r="E6" s="7" t="inlineStr">
        <is>
          <t>Source / Reference</t>
        </is>
      </c>
      <c r="F6" s="7" t="inlineStr">
        <is>
          <t>Required?</t>
        </is>
      </c>
      <c r="G6" s="7" t="inlineStr">
        <is>
          <t>Priority</t>
        </is>
      </c>
      <c r="H6" s="7" t="inlineStr">
        <is>
          <t>Requirement Owner</t>
        </is>
      </c>
      <c r="I6" s="7" t="inlineStr">
        <is>
          <t>Effective Date</t>
        </is>
      </c>
      <c r="J6" s="7" t="inlineStr">
        <is>
          <t>Next Review Date</t>
        </is>
      </c>
      <c r="K6" s="7" t="inlineStr">
        <is>
          <t>Mapped Course or Activity</t>
        </is>
      </c>
      <c r="L6" s="7" t="inlineStr">
        <is>
          <t>Evidence Required?</t>
        </is>
      </c>
      <c r="M6" s="7" t="inlineStr">
        <is>
          <t>Evidence Status</t>
        </is>
      </c>
      <c r="N6" s="7" t="inlineStr">
        <is>
          <t>Overall Status</t>
        </is>
      </c>
      <c r="O6" s="7" t="inlineStr">
        <is>
          <t>Days to Review</t>
        </is>
      </c>
      <c r="P6" s="7" t="inlineStr">
        <is>
          <t>Action Needed</t>
        </is>
      </c>
      <c r="Q6" s="7" t="inlineStr">
        <is>
          <t>Notes</t>
        </is>
      </c>
    </row>
    <row r="7">
      <c r="A7" s="19" t="inlineStr">
        <is>
          <t>PR-001</t>
        </is>
      </c>
      <c r="B7" s="20" t="inlineStr">
        <is>
          <t>Applied Leadership Certificate</t>
        </is>
      </c>
      <c r="C7" s="20" t="inlineStr">
        <is>
          <t>Learning Outcomes</t>
        </is>
      </c>
      <c r="D7" s="21" t="inlineStr">
        <is>
          <t>Define measurable leadership communication outcomes.</t>
        </is>
      </c>
      <c r="E7" s="21" t="inlineStr">
        <is>
          <t>Northstar Design Standard 1.2</t>
        </is>
      </c>
      <c r="F7" s="19" t="inlineStr">
        <is>
          <t>Yes</t>
        </is>
      </c>
      <c r="G7" s="19" t="inlineStr">
        <is>
          <t>High</t>
        </is>
      </c>
      <c r="H7" s="20" t="inlineStr">
        <is>
          <t>Program Design Team</t>
        </is>
      </c>
      <c r="I7" s="22" t="n">
        <v>46037</v>
      </c>
      <c r="J7" s="22" t="n">
        <v>46402</v>
      </c>
      <c r="K7" s="21" t="inlineStr">
        <is>
          <t>LDR 101: Communication Foundations</t>
        </is>
      </c>
      <c r="L7" s="19" t="inlineStr">
        <is>
          <t>Yes</t>
        </is>
      </c>
      <c r="M7" s="23">
        <f>IF($A7="","",IF($L7="No","Not Required",IF(COUNTIFS('Evidence Log'!$B$7:$B$306,$A7,'Evidence Log'!$G$7:$G$306,"Approved",'Evidence Log'!$K$7:$K$306,"Yes")&gt;0,"Complete",IF(COUNTIFS('Evidence Log'!$B$7:$B$306,$A7,'Evidence Log'!$G$7:$G$306,"Pending Review")&gt;0,"Pending Review","Missing"))))</f>
        <v/>
      </c>
      <c r="N7" s="23">
        <f>IF($A7="","",IF($F7="No","Not Applicable",IF($K7="","Gap",IF(AND(ISNUMBER($J7),$J7&lt;TODAY()),"Review Overdue",IF(AND($L7="Yes",$M7="Pending Review"),"In Progress",IF(AND($L7="Yes",$M7&lt;&gt;"Complete"),"Gap","Met"))))))</f>
        <v/>
      </c>
      <c r="O7" s="24">
        <f>IF($A7="","",IF(ISNUMBER($J7),$J7-TODAY(),""))</f>
        <v/>
      </c>
      <c r="P7" s="25">
        <f>IF($A7="","",IF($F7="No","No action required",IF($H7="","Assign an owner",IF($K7="","Map a course or activity",IF($J7="","Set a review date",IF($N7="Review Overdue","Complete overdue review",IF($M7="Pending Review","Review submitted evidence",IF($M7="Missing","Add current approved evidence","None"))))))))</f>
        <v/>
      </c>
      <c r="Q7" s="21" t="inlineStr">
        <is>
          <t>Annual outcome review.</t>
        </is>
      </c>
    </row>
    <row r="8">
      <c r="A8" s="19" t="inlineStr">
        <is>
          <t>PR-002</t>
        </is>
      </c>
      <c r="B8" s="20" t="inlineStr">
        <is>
          <t>Applied Leadership Certificate</t>
        </is>
      </c>
      <c r="C8" s="20" t="inlineStr">
        <is>
          <t>Curriculum</t>
        </is>
      </c>
      <c r="D8" s="21" t="inlineStr">
        <is>
          <t>Include a supervised team-planning activity.</t>
        </is>
      </c>
      <c r="E8" s="21" t="inlineStr">
        <is>
          <t>Program Blueprint v2</t>
        </is>
      </c>
      <c r="F8" s="19" t="inlineStr">
        <is>
          <t>Yes</t>
        </is>
      </c>
      <c r="G8" s="19" t="inlineStr">
        <is>
          <t>High</t>
        </is>
      </c>
      <c r="H8" s="20" t="inlineStr">
        <is>
          <t>Curriculum Team</t>
        </is>
      </c>
      <c r="I8" s="22" t="n">
        <v>46054</v>
      </c>
      <c r="J8" s="22" t="n">
        <v>46419</v>
      </c>
      <c r="K8" s="21" t="inlineStr">
        <is>
          <t>LDR 220: Team Planning Lab</t>
        </is>
      </c>
      <c r="L8" s="19" t="inlineStr">
        <is>
          <t>Yes</t>
        </is>
      </c>
      <c r="M8" s="23">
        <f>IF($A8="","",IF($L8="No","Not Required",IF(COUNTIFS('Evidence Log'!$B$7:$B$306,$A8,'Evidence Log'!$G$7:$G$306,"Approved",'Evidence Log'!$K$7:$K$306,"Yes")&gt;0,"Complete",IF(COUNTIFS('Evidence Log'!$B$7:$B$306,$A8,'Evidence Log'!$G$7:$G$306,"Pending Review")&gt;0,"Pending Review","Missing"))))</f>
        <v/>
      </c>
      <c r="N8" s="23">
        <f>IF($A8="","",IF($F8="No","Not Applicable",IF($K8="","Gap",IF(AND(ISNUMBER($J8),$J8&lt;TODAY()),"Review Overdue",IF(AND($L8="Yes",$M8="Pending Review"),"In Progress",IF(AND($L8="Yes",$M8&lt;&gt;"Complete"),"Gap","Met"))))))</f>
        <v/>
      </c>
      <c r="O8" s="24">
        <f>IF($A8="","",IF(ISNUMBER($J8),$J8-TODAY(),""))</f>
        <v/>
      </c>
      <c r="P8" s="25">
        <f>IF($A8="","",IF($F8="No","No action required",IF($H8="","Assign an owner",IF($K8="","Map a course or activity",IF($J8="","Set a review date",IF($N8="Review Overdue","Complete overdue review",IF($M8="Pending Review","Review submitted evidence",IF($M8="Missing","Add current approved evidence","None"))))))))</f>
        <v/>
      </c>
      <c r="Q8" s="21" t="inlineStr">
        <is>
          <t>Activity uses fictional workplace scenarios.</t>
        </is>
      </c>
    </row>
    <row r="9">
      <c r="A9" s="19" t="inlineStr">
        <is>
          <t>PR-003</t>
        </is>
      </c>
      <c r="B9" s="20" t="inlineStr">
        <is>
          <t>Data Skills Bootcamp</t>
        </is>
      </c>
      <c r="C9" s="20" t="inlineStr">
        <is>
          <t>Assessment</t>
        </is>
      </c>
      <c r="D9" s="21" t="inlineStr">
        <is>
          <t>Use a scored capstone assessment with documented criteria.</t>
        </is>
      </c>
      <c r="E9" s="21" t="inlineStr">
        <is>
          <t>Assessment Guide 3.1</t>
        </is>
      </c>
      <c r="F9" s="19" t="inlineStr">
        <is>
          <t>Yes</t>
        </is>
      </c>
      <c r="G9" s="19" t="inlineStr">
        <is>
          <t>High</t>
        </is>
      </c>
      <c r="H9" s="20" t="inlineStr">
        <is>
          <t>Assessment Team</t>
        </is>
      </c>
      <c r="I9" s="22" t="n">
        <v>46091</v>
      </c>
      <c r="J9" s="22" t="n">
        <v>46456</v>
      </c>
      <c r="K9" s="21" t="inlineStr">
        <is>
          <t>DSB 290: Capstone Project</t>
        </is>
      </c>
      <c r="L9" s="19" t="inlineStr">
        <is>
          <t>Yes</t>
        </is>
      </c>
      <c r="M9" s="23">
        <f>IF($A9="","",IF($L9="No","Not Required",IF(COUNTIFS('Evidence Log'!$B$7:$B$306,$A9,'Evidence Log'!$G$7:$G$306,"Approved",'Evidence Log'!$K$7:$K$306,"Yes")&gt;0,"Complete",IF(COUNTIFS('Evidence Log'!$B$7:$B$306,$A9,'Evidence Log'!$G$7:$G$306,"Pending Review")&gt;0,"Pending Review","Missing"))))</f>
        <v/>
      </c>
      <c r="N9" s="23">
        <f>IF($A9="","",IF($F9="No","Not Applicable",IF($K9="","Gap",IF(AND(ISNUMBER($J9),$J9&lt;TODAY()),"Review Overdue",IF(AND($L9="Yes",$M9="Pending Review"),"In Progress",IF(AND($L9="Yes",$M9&lt;&gt;"Complete"),"Gap","Met"))))))</f>
        <v/>
      </c>
      <c r="O9" s="24">
        <f>IF($A9="","",IF(ISNUMBER($J9),$J9-TODAY(),""))</f>
        <v/>
      </c>
      <c r="P9" s="25">
        <f>IF($A9="","",IF($F9="No","No action required",IF($H9="","Assign an owner",IF($K9="","Map a course or activity",IF($J9="","Set a review date",IF($N9="Review Overdue","Complete overdue review",IF($M9="Pending Review","Review submitted evidence",IF($M9="Missing","Add current approved evidence","None"))))))))</f>
        <v/>
      </c>
      <c r="Q9" s="21" t="inlineStr">
        <is>
          <t>Rubric submitted for review.</t>
        </is>
      </c>
    </row>
    <row r="10">
      <c r="A10" s="19" t="inlineStr">
        <is>
          <t>PR-004</t>
        </is>
      </c>
      <c r="B10" s="20" t="inlineStr">
        <is>
          <t>Data Skills Bootcamp</t>
        </is>
      </c>
      <c r="C10" s="20" t="inlineStr">
        <is>
          <t>Learner Support</t>
        </is>
      </c>
      <c r="D10" s="21" t="inlineStr">
        <is>
          <t>Provide orientation to the learning platform.</t>
        </is>
      </c>
      <c r="E10" s="21" t="inlineStr">
        <is>
          <t>Learner Experience Standard 2.0</t>
        </is>
      </c>
      <c r="F10" s="19" t="inlineStr">
        <is>
          <t>Yes</t>
        </is>
      </c>
      <c r="G10" s="19" t="inlineStr">
        <is>
          <t>Medium</t>
        </is>
      </c>
      <c r="H10" s="20" t="inlineStr">
        <is>
          <t>Learner Support Team</t>
        </is>
      </c>
      <c r="I10" s="22" t="n">
        <v>46027</v>
      </c>
      <c r="J10" s="22" t="n">
        <v>46392</v>
      </c>
      <c r="K10" s="21" t="inlineStr">
        <is>
          <t>DSB 001: Platform Orientation</t>
        </is>
      </c>
      <c r="L10" s="19" t="inlineStr">
        <is>
          <t>No</t>
        </is>
      </c>
      <c r="M10" s="23">
        <f>IF($A10="","",IF($L10="No","Not Required",IF(COUNTIFS('Evidence Log'!$B$7:$B$306,$A10,'Evidence Log'!$G$7:$G$306,"Approved",'Evidence Log'!$K$7:$K$306,"Yes")&gt;0,"Complete",IF(COUNTIFS('Evidence Log'!$B$7:$B$306,$A10,'Evidence Log'!$G$7:$G$306,"Pending Review")&gt;0,"Pending Review","Missing"))))</f>
        <v/>
      </c>
      <c r="N10" s="23">
        <f>IF($A10="","",IF($F10="No","Not Applicable",IF($K10="","Gap",IF(AND(ISNUMBER($J10),$J10&lt;TODAY()),"Review Overdue",IF(AND($L10="Yes",$M10="Pending Review"),"In Progress",IF(AND($L10="Yes",$M10&lt;&gt;"Complete"),"Gap","Met"))))))</f>
        <v/>
      </c>
      <c r="O10" s="24">
        <f>IF($A10="","",IF(ISNUMBER($J10),$J10-TODAY(),""))</f>
        <v/>
      </c>
      <c r="P10" s="25">
        <f>IF($A10="","",IF($F10="No","No action required",IF($H10="","Assign an owner",IF($K10="","Map a course or activity",IF($J10="","Set a review date",IF($N10="Review Overdue","Complete overdue review",IF($M10="Pending Review","Review submitted evidence",IF($M10="Missing","Add current approved evidence","None"))))))))</f>
        <v/>
      </c>
      <c r="Q10" s="21" t="inlineStr">
        <is>
          <t>Completion is tracked in the learning platform.</t>
        </is>
      </c>
    </row>
    <row r="11">
      <c r="A11" s="19" t="inlineStr">
        <is>
          <t>PR-005</t>
        </is>
      </c>
      <c r="B11" s="20" t="inlineStr">
        <is>
          <t>Customer Service Academy</t>
        </is>
      </c>
      <c r="C11" s="20" t="inlineStr">
        <is>
          <t>Delivery</t>
        </is>
      </c>
      <c r="D11" s="21" t="inlineStr">
        <is>
          <t>Include a live practice session for difficult conversations.</t>
        </is>
      </c>
      <c r="E11" s="21" t="inlineStr">
        <is>
          <t>Delivery Plan 4.3</t>
        </is>
      </c>
      <c r="F11" s="19" t="inlineStr">
        <is>
          <t>Yes</t>
        </is>
      </c>
      <c r="G11" s="19" t="inlineStr">
        <is>
          <t>High</t>
        </is>
      </c>
      <c r="H11" s="20" t="inlineStr">
        <is>
          <t>Delivery Operations</t>
        </is>
      </c>
      <c r="I11" s="22" t="n">
        <v>46113</v>
      </c>
      <c r="J11" s="22" t="n">
        <v>46478</v>
      </c>
      <c r="K11" s="21" t="inlineStr"/>
      <c r="L11" s="19" t="inlineStr">
        <is>
          <t>Yes</t>
        </is>
      </c>
      <c r="M11" s="23">
        <f>IF($A11="","",IF($L11="No","Not Required",IF(COUNTIFS('Evidence Log'!$B$7:$B$306,$A11,'Evidence Log'!$G$7:$G$306,"Approved",'Evidence Log'!$K$7:$K$306,"Yes")&gt;0,"Complete",IF(COUNTIFS('Evidence Log'!$B$7:$B$306,$A11,'Evidence Log'!$G$7:$G$306,"Pending Review")&gt;0,"Pending Review","Missing"))))</f>
        <v/>
      </c>
      <c r="N11" s="23">
        <f>IF($A11="","",IF($F11="No","Not Applicable",IF($K11="","Gap",IF(AND(ISNUMBER($J11),$J11&lt;TODAY()),"Review Overdue",IF(AND($L11="Yes",$M11="Pending Review"),"In Progress",IF(AND($L11="Yes",$M11&lt;&gt;"Complete"),"Gap","Met"))))))</f>
        <v/>
      </c>
      <c r="O11" s="24">
        <f>IF($A11="","",IF(ISNUMBER($J11),$J11-TODAY(),""))</f>
        <v/>
      </c>
      <c r="P11" s="25">
        <f>IF($A11="","",IF($F11="No","No action required",IF($H11="","Assign an owner",IF($K11="","Map a course or activity",IF($J11="","Set a review date",IF($N11="Review Overdue","Complete overdue review",IF($M11="Pending Review","Review submitted evidence",IF($M11="Missing","Add current approved evidence","None"))))))))</f>
        <v/>
      </c>
      <c r="Q11" s="21" t="inlineStr">
        <is>
          <t>Activity mapping has not been finalized.</t>
        </is>
      </c>
    </row>
    <row r="12">
      <c r="A12" s="19" t="inlineStr">
        <is>
          <t>PR-006</t>
        </is>
      </c>
      <c r="B12" s="20" t="inlineStr">
        <is>
          <t>Customer Service Academy</t>
        </is>
      </c>
      <c r="C12" s="20" t="inlineStr">
        <is>
          <t>Quality Review</t>
        </is>
      </c>
      <c r="D12" s="21" t="inlineStr">
        <is>
          <t>Complete an annual review of facilitator materials.</t>
        </is>
      </c>
      <c r="E12" s="21" t="inlineStr">
        <is>
          <t>Internal Review Calendar</t>
        </is>
      </c>
      <c r="F12" s="19" t="inlineStr">
        <is>
          <t>Yes</t>
        </is>
      </c>
      <c r="G12" s="19" t="inlineStr">
        <is>
          <t>Medium</t>
        </is>
      </c>
      <c r="H12" s="20" t="inlineStr">
        <is>
          <t>Quality Review Team</t>
        </is>
      </c>
      <c r="I12" s="22" t="n">
        <v>45884</v>
      </c>
      <c r="J12" s="22" t="n">
        <v>46249</v>
      </c>
      <c r="K12" s="21" t="inlineStr">
        <is>
          <t>CSA Facilitator Guide Review</t>
        </is>
      </c>
      <c r="L12" s="19" t="inlineStr">
        <is>
          <t>Yes</t>
        </is>
      </c>
      <c r="M12" s="23">
        <f>IF($A12="","",IF($L12="No","Not Required",IF(COUNTIFS('Evidence Log'!$B$7:$B$306,$A12,'Evidence Log'!$G$7:$G$306,"Approved",'Evidence Log'!$K$7:$K$306,"Yes")&gt;0,"Complete",IF(COUNTIFS('Evidence Log'!$B$7:$B$306,$A12,'Evidence Log'!$G$7:$G$306,"Pending Review")&gt;0,"Pending Review","Missing"))))</f>
        <v/>
      </c>
      <c r="N12" s="23">
        <f>IF($A12="","",IF($F12="No","Not Applicable",IF($K12="","Gap",IF(AND(ISNUMBER($J12),$J12&lt;TODAY()),"Review Overdue",IF(AND($L12="Yes",$M12="Pending Review"),"In Progress",IF(AND($L12="Yes",$M12&lt;&gt;"Complete"),"Gap","Met"))))))</f>
        <v/>
      </c>
      <c r="O12" s="24">
        <f>IF($A12="","",IF(ISNUMBER($J12),$J12-TODAY(),""))</f>
        <v/>
      </c>
      <c r="P12" s="25">
        <f>IF($A12="","",IF($F12="No","No action required",IF($H12="","Assign an owner",IF($K12="","Map a course or activity",IF($J12="","Set a review date",IF($N12="Review Overdue","Complete overdue review",IF($M12="Pending Review","Review submitted evidence",IF($M12="Missing","Add current approved evidence","None"))))))))</f>
        <v/>
      </c>
      <c r="Q12" s="21" t="inlineStr">
        <is>
          <t>Review date is intentionally overdue for demonstration.</t>
        </is>
      </c>
    </row>
    <row r="13">
      <c r="A13" s="19" t="inlineStr">
        <is>
          <t>PR-007</t>
        </is>
      </c>
      <c r="B13" s="20" t="inlineStr">
        <is>
          <t>Project Coordination Series</t>
        </is>
      </c>
      <c r="C13" s="20" t="inlineStr">
        <is>
          <t>Technology</t>
        </is>
      </c>
      <c r="D13" s="21" t="inlineStr">
        <is>
          <t>Offer an optional mobile access guide.</t>
        </is>
      </c>
      <c r="E13" s="21" t="inlineStr">
        <is>
          <t>Technology Notes 1.0</t>
        </is>
      </c>
      <c r="F13" s="19" t="inlineStr">
        <is>
          <t>No</t>
        </is>
      </c>
      <c r="G13" s="19" t="inlineStr">
        <is>
          <t>Low</t>
        </is>
      </c>
      <c r="H13" s="20" t="inlineStr">
        <is>
          <t>Learning Technology Team</t>
        </is>
      </c>
      <c r="I13" s="22" t="n">
        <v>46162</v>
      </c>
      <c r="J13" s="22" t="n">
        <v>46527</v>
      </c>
      <c r="K13" s="21" t="inlineStr">
        <is>
          <t>PCS Mobile Access Guide</t>
        </is>
      </c>
      <c r="L13" s="19" t="inlineStr">
        <is>
          <t>No</t>
        </is>
      </c>
      <c r="M13" s="23">
        <f>IF($A13="","",IF($L13="No","Not Required",IF(COUNTIFS('Evidence Log'!$B$7:$B$306,$A13,'Evidence Log'!$G$7:$G$306,"Approved",'Evidence Log'!$K$7:$K$306,"Yes")&gt;0,"Complete",IF(COUNTIFS('Evidence Log'!$B$7:$B$306,$A13,'Evidence Log'!$G$7:$G$306,"Pending Review")&gt;0,"Pending Review","Missing"))))</f>
        <v/>
      </c>
      <c r="N13" s="23">
        <f>IF($A13="","",IF($F13="No","Not Applicable",IF($K13="","Gap",IF(AND(ISNUMBER($J13),$J13&lt;TODAY()),"Review Overdue",IF(AND($L13="Yes",$M13="Pending Review"),"In Progress",IF(AND($L13="Yes",$M13&lt;&gt;"Complete"),"Gap","Met"))))))</f>
        <v/>
      </c>
      <c r="O13" s="24">
        <f>IF($A13="","",IF(ISNUMBER($J13),$J13-TODAY(),""))</f>
        <v/>
      </c>
      <c r="P13" s="25">
        <f>IF($A13="","",IF($F13="No","No action required",IF($H13="","Assign an owner",IF($K13="","Map a course or activity",IF($J13="","Set a review date",IF($N13="Review Overdue","Complete overdue review",IF($M13="Pending Review","Review submitted evidence",IF($M13="Missing","Add current approved evidence","None"))))))))</f>
        <v/>
      </c>
      <c r="Q13" s="21" t="inlineStr">
        <is>
          <t>Optional enhancement.</t>
        </is>
      </c>
    </row>
    <row r="14">
      <c r="A14" s="19" t="inlineStr">
        <is>
          <t>PR-008</t>
        </is>
      </c>
      <c r="B14" s="20" t="inlineStr">
        <is>
          <t>Project Coordination Series</t>
        </is>
      </c>
      <c r="C14" s="20" t="inlineStr">
        <is>
          <t>Assessment</t>
        </is>
      </c>
      <c r="D14" s="21" t="inlineStr">
        <is>
          <t>Verify that the final project rubric matches course outcomes.</t>
        </is>
      </c>
      <c r="E14" s="21" t="inlineStr">
        <is>
          <t>Assessment Guide 3.1</t>
        </is>
      </c>
      <c r="F14" s="19" t="inlineStr">
        <is>
          <t>Yes</t>
        </is>
      </c>
      <c r="G14" s="19" t="inlineStr">
        <is>
          <t>High</t>
        </is>
      </c>
      <c r="H14" s="20" t="inlineStr">
        <is>
          <t>Assessment Team</t>
        </is>
      </c>
      <c r="I14" s="22" t="n">
        <v>46174</v>
      </c>
      <c r="J14" s="22" t="n">
        <v>46539</v>
      </c>
      <c r="K14" s="21" t="inlineStr">
        <is>
          <t>PCS 240: Final Project</t>
        </is>
      </c>
      <c r="L14" s="19" t="inlineStr">
        <is>
          <t>Yes</t>
        </is>
      </c>
      <c r="M14" s="23">
        <f>IF($A14="","",IF($L14="No","Not Required",IF(COUNTIFS('Evidence Log'!$B$7:$B$306,$A14,'Evidence Log'!$G$7:$G$306,"Approved",'Evidence Log'!$K$7:$K$306,"Yes")&gt;0,"Complete",IF(COUNTIFS('Evidence Log'!$B$7:$B$306,$A14,'Evidence Log'!$G$7:$G$306,"Pending Review")&gt;0,"Pending Review","Missing"))))</f>
        <v/>
      </c>
      <c r="N14" s="23">
        <f>IF($A14="","",IF($F14="No","Not Applicable",IF($K14="","Gap",IF(AND(ISNUMBER($J14),$J14&lt;TODAY()),"Review Overdue",IF(AND($L14="Yes",$M14="Pending Review"),"In Progress",IF(AND($L14="Yes",$M14&lt;&gt;"Complete"),"Gap","Met"))))))</f>
        <v/>
      </c>
      <c r="O14" s="24">
        <f>IF($A14="","",IF(ISNUMBER($J14),$J14-TODAY(),""))</f>
        <v/>
      </c>
      <c r="P14" s="25">
        <f>IF($A14="","",IF($F14="No","No action required",IF($H14="","Assign an owner",IF($K14="","Map a course or activity",IF($J14="","Set a review date",IF($N14="Review Overdue","Complete overdue review",IF($M14="Pending Review","Review submitted evidence",IF($M14="Missing","Add current approved evidence","None"))))))))</f>
        <v/>
      </c>
      <c r="Q14" s="21" t="inlineStr">
        <is>
          <t>Evidence has not yet been added.</t>
        </is>
      </c>
    </row>
    <row r="15">
      <c r="A15" s="19" t="inlineStr">
        <is>
          <t>PR-009</t>
        </is>
      </c>
      <c r="B15" s="20" t="inlineStr">
        <is>
          <t>Workplace Writing Program</t>
        </is>
      </c>
      <c r="C15" s="20" t="inlineStr">
        <is>
          <t>Curriculum</t>
        </is>
      </c>
      <c r="D15" s="21" t="inlineStr">
        <is>
          <t>Include revision practice using a workplace memo.</t>
        </is>
      </c>
      <c r="E15" s="21" t="inlineStr">
        <is>
          <t>Writing Program Blueprint</t>
        </is>
      </c>
      <c r="F15" s="19" t="inlineStr">
        <is>
          <t>Yes</t>
        </is>
      </c>
      <c r="G15" s="19" t="inlineStr">
        <is>
          <t>Medium</t>
        </is>
      </c>
      <c r="H15" s="20" t="inlineStr">
        <is>
          <t>Curriculum Team</t>
        </is>
      </c>
      <c r="I15" s="22" t="n">
        <v>45901</v>
      </c>
      <c r="J15" s="22" t="n">
        <v>46631</v>
      </c>
      <c r="K15" s="21" t="inlineStr">
        <is>
          <t>WWP 120: Revision Workshop</t>
        </is>
      </c>
      <c r="L15" s="19" t="inlineStr">
        <is>
          <t>Yes</t>
        </is>
      </c>
      <c r="M15" s="23">
        <f>IF($A15="","",IF($L15="No","Not Required",IF(COUNTIFS('Evidence Log'!$B$7:$B$306,$A15,'Evidence Log'!$G$7:$G$306,"Approved",'Evidence Log'!$K$7:$K$306,"Yes")&gt;0,"Complete",IF(COUNTIFS('Evidence Log'!$B$7:$B$306,$A15,'Evidence Log'!$G$7:$G$306,"Pending Review")&gt;0,"Pending Review","Missing"))))</f>
        <v/>
      </c>
      <c r="N15" s="23">
        <f>IF($A15="","",IF($F15="No","Not Applicable",IF($K15="","Gap",IF(AND(ISNUMBER($J15),$J15&lt;TODAY()),"Review Overdue",IF(AND($L15="Yes",$M15="Pending Review"),"In Progress",IF(AND($L15="Yes",$M15&lt;&gt;"Complete"),"Gap","Met"))))))</f>
        <v/>
      </c>
      <c r="O15" s="24">
        <f>IF($A15="","",IF(ISNUMBER($J15),$J15-TODAY(),""))</f>
        <v/>
      </c>
      <c r="P15" s="25">
        <f>IF($A15="","",IF($F15="No","No action required",IF($H15="","Assign an owner",IF($K15="","Map a course or activity",IF($J15="","Set a review date",IF($N15="Review Overdue","Complete overdue review",IF($M15="Pending Review","Review submitted evidence",IF($M15="Missing","Add current approved evidence","None"))))))))</f>
        <v/>
      </c>
      <c r="Q15" s="21" t="inlineStr">
        <is>
          <t>Existing evidence is expired.</t>
        </is>
      </c>
    </row>
    <row r="16">
      <c r="A16" s="19" t="inlineStr">
        <is>
          <t>PR-010</t>
        </is>
      </c>
      <c r="B16" s="20" t="inlineStr">
        <is>
          <t>Workplace Writing Program</t>
        </is>
      </c>
      <c r="C16" s="20" t="inlineStr">
        <is>
          <t>Learner Support</t>
        </is>
      </c>
      <c r="D16" s="21" t="inlineStr">
        <is>
          <t>Review learner feedback and document planned improvements.</t>
        </is>
      </c>
      <c r="E16" s="21" t="inlineStr">
        <is>
          <t>Feedback Review Procedure</t>
        </is>
      </c>
      <c r="F16" s="19" t="inlineStr">
        <is>
          <t>Yes</t>
        </is>
      </c>
      <c r="G16" s="19" t="inlineStr">
        <is>
          <t>Medium</t>
        </is>
      </c>
      <c r="H16" s="20" t="inlineStr">
        <is>
          <t>Program Design Team</t>
        </is>
      </c>
      <c r="I16" s="22" t="n">
        <v>45920</v>
      </c>
      <c r="J16" s="22" t="n">
        <v>46285</v>
      </c>
      <c r="K16" s="21" t="inlineStr">
        <is>
          <t>Quarterly Feedback Review</t>
        </is>
      </c>
      <c r="L16" s="19" t="inlineStr">
        <is>
          <t>Yes</t>
        </is>
      </c>
      <c r="M16" s="23">
        <f>IF($A16="","",IF($L16="No","Not Required",IF(COUNTIFS('Evidence Log'!$B$7:$B$306,$A16,'Evidence Log'!$G$7:$G$306,"Approved",'Evidence Log'!$K$7:$K$306,"Yes")&gt;0,"Complete",IF(COUNTIFS('Evidence Log'!$B$7:$B$306,$A16,'Evidence Log'!$G$7:$G$306,"Pending Review")&gt;0,"Pending Review","Missing"))))</f>
        <v/>
      </c>
      <c r="N16" s="23">
        <f>IF($A16="","",IF($F16="No","Not Applicable",IF($K16="","Gap",IF(AND(ISNUMBER($J16),$J16&lt;TODAY()),"Review Overdue",IF(AND($L16="Yes",$M16="Pending Review"),"In Progress",IF(AND($L16="Yes",$M16&lt;&gt;"Complete"),"Gap","Met"))))))</f>
        <v/>
      </c>
      <c r="O16" s="24">
        <f>IF($A16="","",IF(ISNUMBER($J16),$J16-TODAY(),""))</f>
        <v/>
      </c>
      <c r="P16" s="25">
        <f>IF($A16="","",IF($F16="No","No action required",IF($H16="","Assign an owner",IF($K16="","Map a course or activity",IF($J16="","Set a review date",IF($N16="Review Overdue","Complete overdue review",IF($M16="Pending Review","Review submitted evidence",IF($M16="Missing","Add current approved evidence","None"))))))))</f>
        <v/>
      </c>
      <c r="Q16" s="21" t="inlineStr">
        <is>
          <t>Review date falls within 30 days of the workbook reference date.</t>
        </is>
      </c>
    </row>
    <row r="17">
      <c r="A17" s="19" t="n"/>
      <c r="B17" s="20" t="n"/>
      <c r="C17" s="20" t="n"/>
      <c r="D17" s="21" t="n"/>
      <c r="E17" s="21" t="n"/>
      <c r="F17" s="19" t="n"/>
      <c r="G17" s="19" t="n"/>
      <c r="H17" s="20" t="n"/>
      <c r="I17" s="22" t="n"/>
      <c r="J17" s="22" t="n"/>
      <c r="K17" s="21" t="n"/>
      <c r="L17" s="19" t="n"/>
      <c r="M17" s="23">
        <f>IF($A17="","",IF($L17="No","Not Required",IF(COUNTIFS('Evidence Log'!$B$7:$B$306,$A17,'Evidence Log'!$G$7:$G$306,"Approved",'Evidence Log'!$K$7:$K$306,"Yes")&gt;0,"Complete",IF(COUNTIFS('Evidence Log'!$B$7:$B$306,$A17,'Evidence Log'!$G$7:$G$306,"Pending Review")&gt;0,"Pending Review","Missing"))))</f>
        <v/>
      </c>
      <c r="N17" s="23">
        <f>IF($A17="","",IF($F17="No","Not Applicable",IF($K17="","Gap",IF(AND(ISNUMBER($J17),$J17&lt;TODAY()),"Review Overdue",IF(AND($L17="Yes",$M17="Pending Review"),"In Progress",IF(AND($L17="Yes",$M17&lt;&gt;"Complete"),"Gap","Met"))))))</f>
        <v/>
      </c>
      <c r="O17" s="24">
        <f>IF($A17="","",IF(ISNUMBER($J17),$J17-TODAY(),""))</f>
        <v/>
      </c>
      <c r="P17" s="25">
        <f>IF($A17="","",IF($F17="No","No action required",IF($H17="","Assign an owner",IF($K17="","Map a course or activity",IF($J17="","Set a review date",IF($N17="Review Overdue","Complete overdue review",IF($M17="Pending Review","Review submitted evidence",IF($M17="Missing","Add current approved evidence","None"))))))))</f>
        <v/>
      </c>
      <c r="Q17" s="21" t="n"/>
    </row>
    <row r="18">
      <c r="A18" s="19" t="n"/>
      <c r="B18" s="20" t="n"/>
      <c r="C18" s="20" t="n"/>
      <c r="D18" s="21" t="n"/>
      <c r="E18" s="21" t="n"/>
      <c r="F18" s="19" t="n"/>
      <c r="G18" s="19" t="n"/>
      <c r="H18" s="20" t="n"/>
      <c r="I18" s="22" t="n"/>
      <c r="J18" s="22" t="n"/>
      <c r="K18" s="21" t="n"/>
      <c r="L18" s="19" t="n"/>
      <c r="M18" s="23">
        <f>IF($A18="","",IF($L18="No","Not Required",IF(COUNTIFS('Evidence Log'!$B$7:$B$306,$A18,'Evidence Log'!$G$7:$G$306,"Approved",'Evidence Log'!$K$7:$K$306,"Yes")&gt;0,"Complete",IF(COUNTIFS('Evidence Log'!$B$7:$B$306,$A18,'Evidence Log'!$G$7:$G$306,"Pending Review")&gt;0,"Pending Review","Missing"))))</f>
        <v/>
      </c>
      <c r="N18" s="23">
        <f>IF($A18="","",IF($F18="No","Not Applicable",IF($K18="","Gap",IF(AND(ISNUMBER($J18),$J18&lt;TODAY()),"Review Overdue",IF(AND($L18="Yes",$M18="Pending Review"),"In Progress",IF(AND($L18="Yes",$M18&lt;&gt;"Complete"),"Gap","Met"))))))</f>
        <v/>
      </c>
      <c r="O18" s="24">
        <f>IF($A18="","",IF(ISNUMBER($J18),$J18-TODAY(),""))</f>
        <v/>
      </c>
      <c r="P18" s="25">
        <f>IF($A18="","",IF($F18="No","No action required",IF($H18="","Assign an owner",IF($K18="","Map a course or activity",IF($J18="","Set a review date",IF($N18="Review Overdue","Complete overdue review",IF($M18="Pending Review","Review submitted evidence",IF($M18="Missing","Add current approved evidence","None"))))))))</f>
        <v/>
      </c>
      <c r="Q18" s="21" t="n"/>
    </row>
    <row r="19">
      <c r="A19" s="19" t="n"/>
      <c r="B19" s="20" t="n"/>
      <c r="C19" s="20" t="n"/>
      <c r="D19" s="21" t="n"/>
      <c r="E19" s="21" t="n"/>
      <c r="F19" s="19" t="n"/>
      <c r="G19" s="19" t="n"/>
      <c r="H19" s="20" t="n"/>
      <c r="I19" s="22" t="n"/>
      <c r="J19" s="22" t="n"/>
      <c r="K19" s="21" t="n"/>
      <c r="L19" s="19" t="n"/>
      <c r="M19" s="23">
        <f>IF($A19="","",IF($L19="No","Not Required",IF(COUNTIFS('Evidence Log'!$B$7:$B$306,$A19,'Evidence Log'!$G$7:$G$306,"Approved",'Evidence Log'!$K$7:$K$306,"Yes")&gt;0,"Complete",IF(COUNTIFS('Evidence Log'!$B$7:$B$306,$A19,'Evidence Log'!$G$7:$G$306,"Pending Review")&gt;0,"Pending Review","Missing"))))</f>
        <v/>
      </c>
      <c r="N19" s="23">
        <f>IF($A19="","",IF($F19="No","Not Applicable",IF($K19="","Gap",IF(AND(ISNUMBER($J19),$J19&lt;TODAY()),"Review Overdue",IF(AND($L19="Yes",$M19="Pending Review"),"In Progress",IF(AND($L19="Yes",$M19&lt;&gt;"Complete"),"Gap","Met"))))))</f>
        <v/>
      </c>
      <c r="O19" s="24">
        <f>IF($A19="","",IF(ISNUMBER($J19),$J19-TODAY(),""))</f>
        <v/>
      </c>
      <c r="P19" s="25">
        <f>IF($A19="","",IF($F19="No","No action required",IF($H19="","Assign an owner",IF($K19="","Map a course or activity",IF($J19="","Set a review date",IF($N19="Review Overdue","Complete overdue review",IF($M19="Pending Review","Review submitted evidence",IF($M19="Missing","Add current approved evidence","None"))))))))</f>
        <v/>
      </c>
      <c r="Q19" s="21" t="n"/>
    </row>
    <row r="20">
      <c r="A20" s="19" t="n"/>
      <c r="B20" s="20" t="n"/>
      <c r="C20" s="20" t="n"/>
      <c r="D20" s="21" t="n"/>
      <c r="E20" s="21" t="n"/>
      <c r="F20" s="19" t="n"/>
      <c r="G20" s="19" t="n"/>
      <c r="H20" s="20" t="n"/>
      <c r="I20" s="22" t="n"/>
      <c r="J20" s="22" t="n"/>
      <c r="K20" s="21" t="n"/>
      <c r="L20" s="19" t="n"/>
      <c r="M20" s="23">
        <f>IF($A20="","",IF($L20="No","Not Required",IF(COUNTIFS('Evidence Log'!$B$7:$B$306,$A20,'Evidence Log'!$G$7:$G$306,"Approved",'Evidence Log'!$K$7:$K$306,"Yes")&gt;0,"Complete",IF(COUNTIFS('Evidence Log'!$B$7:$B$306,$A20,'Evidence Log'!$G$7:$G$306,"Pending Review")&gt;0,"Pending Review","Missing"))))</f>
        <v/>
      </c>
      <c r="N20" s="23">
        <f>IF($A20="","",IF($F20="No","Not Applicable",IF($K20="","Gap",IF(AND(ISNUMBER($J20),$J20&lt;TODAY()),"Review Overdue",IF(AND($L20="Yes",$M20="Pending Review"),"In Progress",IF(AND($L20="Yes",$M20&lt;&gt;"Complete"),"Gap","Met"))))))</f>
        <v/>
      </c>
      <c r="O20" s="24">
        <f>IF($A20="","",IF(ISNUMBER($J20),$J20-TODAY(),""))</f>
        <v/>
      </c>
      <c r="P20" s="25">
        <f>IF($A20="","",IF($F20="No","No action required",IF($H20="","Assign an owner",IF($K20="","Map a course or activity",IF($J20="","Set a review date",IF($N20="Review Overdue","Complete overdue review",IF($M20="Pending Review","Review submitted evidence",IF($M20="Missing","Add current approved evidence","None"))))))))</f>
        <v/>
      </c>
      <c r="Q20" s="21" t="n"/>
    </row>
    <row r="21">
      <c r="A21" s="19" t="n"/>
      <c r="B21" s="20" t="n"/>
      <c r="C21" s="20" t="n"/>
      <c r="D21" s="21" t="n"/>
      <c r="E21" s="21" t="n"/>
      <c r="F21" s="19" t="n"/>
      <c r="G21" s="19" t="n"/>
      <c r="H21" s="20" t="n"/>
      <c r="I21" s="22" t="n"/>
      <c r="J21" s="22" t="n"/>
      <c r="K21" s="21" t="n"/>
      <c r="L21" s="19" t="n"/>
      <c r="M21" s="23">
        <f>IF($A21="","",IF($L21="No","Not Required",IF(COUNTIFS('Evidence Log'!$B$7:$B$306,$A21,'Evidence Log'!$G$7:$G$306,"Approved",'Evidence Log'!$K$7:$K$306,"Yes")&gt;0,"Complete",IF(COUNTIFS('Evidence Log'!$B$7:$B$306,$A21,'Evidence Log'!$G$7:$G$306,"Pending Review")&gt;0,"Pending Review","Missing"))))</f>
        <v/>
      </c>
      <c r="N21" s="23">
        <f>IF($A21="","",IF($F21="No","Not Applicable",IF($K21="","Gap",IF(AND(ISNUMBER($J21),$J21&lt;TODAY()),"Review Overdue",IF(AND($L21="Yes",$M21="Pending Review"),"In Progress",IF(AND($L21="Yes",$M21&lt;&gt;"Complete"),"Gap","Met"))))))</f>
        <v/>
      </c>
      <c r="O21" s="24">
        <f>IF($A21="","",IF(ISNUMBER($J21),$J21-TODAY(),""))</f>
        <v/>
      </c>
      <c r="P21" s="25">
        <f>IF($A21="","",IF($F21="No","No action required",IF($H21="","Assign an owner",IF($K21="","Map a course or activity",IF($J21="","Set a review date",IF($N21="Review Overdue","Complete overdue review",IF($M21="Pending Review","Review submitted evidence",IF($M21="Missing","Add current approved evidence","None"))))))))</f>
        <v/>
      </c>
      <c r="Q21" s="21" t="n"/>
    </row>
    <row r="22">
      <c r="A22" s="19" t="n"/>
      <c r="B22" s="20" t="n"/>
      <c r="C22" s="20" t="n"/>
      <c r="D22" s="21" t="n"/>
      <c r="E22" s="21" t="n"/>
      <c r="F22" s="19" t="n"/>
      <c r="G22" s="19" t="n"/>
      <c r="H22" s="20" t="n"/>
      <c r="I22" s="22" t="n"/>
      <c r="J22" s="22" t="n"/>
      <c r="K22" s="21" t="n"/>
      <c r="L22" s="19" t="n"/>
      <c r="M22" s="23">
        <f>IF($A22="","",IF($L22="No","Not Required",IF(COUNTIFS('Evidence Log'!$B$7:$B$306,$A22,'Evidence Log'!$G$7:$G$306,"Approved",'Evidence Log'!$K$7:$K$306,"Yes")&gt;0,"Complete",IF(COUNTIFS('Evidence Log'!$B$7:$B$306,$A22,'Evidence Log'!$G$7:$G$306,"Pending Review")&gt;0,"Pending Review","Missing"))))</f>
        <v/>
      </c>
      <c r="N22" s="23">
        <f>IF($A22="","",IF($F22="No","Not Applicable",IF($K22="","Gap",IF(AND(ISNUMBER($J22),$J22&lt;TODAY()),"Review Overdue",IF(AND($L22="Yes",$M22="Pending Review"),"In Progress",IF(AND($L22="Yes",$M22&lt;&gt;"Complete"),"Gap","Met"))))))</f>
        <v/>
      </c>
      <c r="O22" s="24">
        <f>IF($A22="","",IF(ISNUMBER($J22),$J22-TODAY(),""))</f>
        <v/>
      </c>
      <c r="P22" s="25">
        <f>IF($A22="","",IF($F22="No","No action required",IF($H22="","Assign an owner",IF($K22="","Map a course or activity",IF($J22="","Set a review date",IF($N22="Review Overdue","Complete overdue review",IF($M22="Pending Review","Review submitted evidence",IF($M22="Missing","Add current approved evidence","None"))))))))</f>
        <v/>
      </c>
      <c r="Q22" s="21" t="n"/>
    </row>
    <row r="23">
      <c r="A23" s="19" t="n"/>
      <c r="B23" s="20" t="n"/>
      <c r="C23" s="20" t="n"/>
      <c r="D23" s="21" t="n"/>
      <c r="E23" s="21" t="n"/>
      <c r="F23" s="19" t="n"/>
      <c r="G23" s="19" t="n"/>
      <c r="H23" s="20" t="n"/>
      <c r="I23" s="22" t="n"/>
      <c r="J23" s="22" t="n"/>
      <c r="K23" s="21" t="n"/>
      <c r="L23" s="19" t="n"/>
      <c r="M23" s="23">
        <f>IF($A23="","",IF($L23="No","Not Required",IF(COUNTIFS('Evidence Log'!$B$7:$B$306,$A23,'Evidence Log'!$G$7:$G$306,"Approved",'Evidence Log'!$K$7:$K$306,"Yes")&gt;0,"Complete",IF(COUNTIFS('Evidence Log'!$B$7:$B$306,$A23,'Evidence Log'!$G$7:$G$306,"Pending Review")&gt;0,"Pending Review","Missing"))))</f>
        <v/>
      </c>
      <c r="N23" s="23">
        <f>IF($A23="","",IF($F23="No","Not Applicable",IF($K23="","Gap",IF(AND(ISNUMBER($J23),$J23&lt;TODAY()),"Review Overdue",IF(AND($L23="Yes",$M23="Pending Review"),"In Progress",IF(AND($L23="Yes",$M23&lt;&gt;"Complete"),"Gap","Met"))))))</f>
        <v/>
      </c>
      <c r="O23" s="24">
        <f>IF($A23="","",IF(ISNUMBER($J23),$J23-TODAY(),""))</f>
        <v/>
      </c>
      <c r="P23" s="25">
        <f>IF($A23="","",IF($F23="No","No action required",IF($H23="","Assign an owner",IF($K23="","Map a course or activity",IF($J23="","Set a review date",IF($N23="Review Overdue","Complete overdue review",IF($M23="Pending Review","Review submitted evidence",IF($M23="Missing","Add current approved evidence","None"))))))))</f>
        <v/>
      </c>
      <c r="Q23" s="21" t="n"/>
    </row>
    <row r="24">
      <c r="A24" s="19" t="n"/>
      <c r="B24" s="20" t="n"/>
      <c r="C24" s="20" t="n"/>
      <c r="D24" s="21" t="n"/>
      <c r="E24" s="21" t="n"/>
      <c r="F24" s="19" t="n"/>
      <c r="G24" s="19" t="n"/>
      <c r="H24" s="20" t="n"/>
      <c r="I24" s="22" t="n"/>
      <c r="J24" s="22" t="n"/>
      <c r="K24" s="21" t="n"/>
      <c r="L24" s="19" t="n"/>
      <c r="M24" s="23">
        <f>IF($A24="","",IF($L24="No","Not Required",IF(COUNTIFS('Evidence Log'!$B$7:$B$306,$A24,'Evidence Log'!$G$7:$G$306,"Approved",'Evidence Log'!$K$7:$K$306,"Yes")&gt;0,"Complete",IF(COUNTIFS('Evidence Log'!$B$7:$B$306,$A24,'Evidence Log'!$G$7:$G$306,"Pending Review")&gt;0,"Pending Review","Missing"))))</f>
        <v/>
      </c>
      <c r="N24" s="23">
        <f>IF($A24="","",IF($F24="No","Not Applicable",IF($K24="","Gap",IF(AND(ISNUMBER($J24),$J24&lt;TODAY()),"Review Overdue",IF(AND($L24="Yes",$M24="Pending Review"),"In Progress",IF(AND($L24="Yes",$M24&lt;&gt;"Complete"),"Gap","Met"))))))</f>
        <v/>
      </c>
      <c r="O24" s="24">
        <f>IF($A24="","",IF(ISNUMBER($J24),$J24-TODAY(),""))</f>
        <v/>
      </c>
      <c r="P24" s="25">
        <f>IF($A24="","",IF($F24="No","No action required",IF($H24="","Assign an owner",IF($K24="","Map a course or activity",IF($J24="","Set a review date",IF($N24="Review Overdue","Complete overdue review",IF($M24="Pending Review","Review submitted evidence",IF($M24="Missing","Add current approved evidence","None"))))))))</f>
        <v/>
      </c>
      <c r="Q24" s="21" t="n"/>
    </row>
    <row r="25">
      <c r="A25" s="19" t="n"/>
      <c r="B25" s="20" t="n"/>
      <c r="C25" s="20" t="n"/>
      <c r="D25" s="21" t="n"/>
      <c r="E25" s="21" t="n"/>
      <c r="F25" s="19" t="n"/>
      <c r="G25" s="19" t="n"/>
      <c r="H25" s="20" t="n"/>
      <c r="I25" s="22" t="n"/>
      <c r="J25" s="22" t="n"/>
      <c r="K25" s="21" t="n"/>
      <c r="L25" s="19" t="n"/>
      <c r="M25" s="23">
        <f>IF($A25="","",IF($L25="No","Not Required",IF(COUNTIFS('Evidence Log'!$B$7:$B$306,$A25,'Evidence Log'!$G$7:$G$306,"Approved",'Evidence Log'!$K$7:$K$306,"Yes")&gt;0,"Complete",IF(COUNTIFS('Evidence Log'!$B$7:$B$306,$A25,'Evidence Log'!$G$7:$G$306,"Pending Review")&gt;0,"Pending Review","Missing"))))</f>
        <v/>
      </c>
      <c r="N25" s="23">
        <f>IF($A25="","",IF($F25="No","Not Applicable",IF($K25="","Gap",IF(AND(ISNUMBER($J25),$J25&lt;TODAY()),"Review Overdue",IF(AND($L25="Yes",$M25="Pending Review"),"In Progress",IF(AND($L25="Yes",$M25&lt;&gt;"Complete"),"Gap","Met"))))))</f>
        <v/>
      </c>
      <c r="O25" s="24">
        <f>IF($A25="","",IF(ISNUMBER($J25),$J25-TODAY(),""))</f>
        <v/>
      </c>
      <c r="P25" s="25">
        <f>IF($A25="","",IF($F25="No","No action required",IF($H25="","Assign an owner",IF($K25="","Map a course or activity",IF($J25="","Set a review date",IF($N25="Review Overdue","Complete overdue review",IF($M25="Pending Review","Review submitted evidence",IF($M25="Missing","Add current approved evidence","None"))))))))</f>
        <v/>
      </c>
      <c r="Q25" s="21" t="n"/>
    </row>
    <row r="26">
      <c r="A26" s="19" t="n"/>
      <c r="B26" s="20" t="n"/>
      <c r="C26" s="20" t="n"/>
      <c r="D26" s="21" t="n"/>
      <c r="E26" s="21" t="n"/>
      <c r="F26" s="19" t="n"/>
      <c r="G26" s="19" t="n"/>
      <c r="H26" s="20" t="n"/>
      <c r="I26" s="22" t="n"/>
      <c r="J26" s="22" t="n"/>
      <c r="K26" s="21" t="n"/>
      <c r="L26" s="19" t="n"/>
      <c r="M26" s="23">
        <f>IF($A26="","",IF($L26="No","Not Required",IF(COUNTIFS('Evidence Log'!$B$7:$B$306,$A26,'Evidence Log'!$G$7:$G$306,"Approved",'Evidence Log'!$K$7:$K$306,"Yes")&gt;0,"Complete",IF(COUNTIFS('Evidence Log'!$B$7:$B$306,$A26,'Evidence Log'!$G$7:$G$306,"Pending Review")&gt;0,"Pending Review","Missing"))))</f>
        <v/>
      </c>
      <c r="N26" s="23">
        <f>IF($A26="","",IF($F26="No","Not Applicable",IF($K26="","Gap",IF(AND(ISNUMBER($J26),$J26&lt;TODAY()),"Review Overdue",IF(AND($L26="Yes",$M26="Pending Review"),"In Progress",IF(AND($L26="Yes",$M26&lt;&gt;"Complete"),"Gap","Met"))))))</f>
        <v/>
      </c>
      <c r="O26" s="24">
        <f>IF($A26="","",IF(ISNUMBER($J26),$J26-TODAY(),""))</f>
        <v/>
      </c>
      <c r="P26" s="25">
        <f>IF($A26="","",IF($F26="No","No action required",IF($H26="","Assign an owner",IF($K26="","Map a course or activity",IF($J26="","Set a review date",IF($N26="Review Overdue","Complete overdue review",IF($M26="Pending Review","Review submitted evidence",IF($M26="Missing","Add current approved evidence","None"))))))))</f>
        <v/>
      </c>
      <c r="Q26" s="21" t="n"/>
    </row>
    <row r="27">
      <c r="A27" s="19" t="n"/>
      <c r="B27" s="20" t="n"/>
      <c r="C27" s="20" t="n"/>
      <c r="D27" s="21" t="n"/>
      <c r="E27" s="21" t="n"/>
      <c r="F27" s="19" t="n"/>
      <c r="G27" s="19" t="n"/>
      <c r="H27" s="20" t="n"/>
      <c r="I27" s="22" t="n"/>
      <c r="J27" s="22" t="n"/>
      <c r="K27" s="21" t="n"/>
      <c r="L27" s="19" t="n"/>
      <c r="M27" s="23">
        <f>IF($A27="","",IF($L27="No","Not Required",IF(COUNTIFS('Evidence Log'!$B$7:$B$306,$A27,'Evidence Log'!$G$7:$G$306,"Approved",'Evidence Log'!$K$7:$K$306,"Yes")&gt;0,"Complete",IF(COUNTIFS('Evidence Log'!$B$7:$B$306,$A27,'Evidence Log'!$G$7:$G$306,"Pending Review")&gt;0,"Pending Review","Missing"))))</f>
        <v/>
      </c>
      <c r="N27" s="23">
        <f>IF($A27="","",IF($F27="No","Not Applicable",IF($K27="","Gap",IF(AND(ISNUMBER($J27),$J27&lt;TODAY()),"Review Overdue",IF(AND($L27="Yes",$M27="Pending Review"),"In Progress",IF(AND($L27="Yes",$M27&lt;&gt;"Complete"),"Gap","Met"))))))</f>
        <v/>
      </c>
      <c r="O27" s="24">
        <f>IF($A27="","",IF(ISNUMBER($J27),$J27-TODAY(),""))</f>
        <v/>
      </c>
      <c r="P27" s="25">
        <f>IF($A27="","",IF($F27="No","No action required",IF($H27="","Assign an owner",IF($K27="","Map a course or activity",IF($J27="","Set a review date",IF($N27="Review Overdue","Complete overdue review",IF($M27="Pending Review","Review submitted evidence",IF($M27="Missing","Add current approved evidence","None"))))))))</f>
        <v/>
      </c>
      <c r="Q27" s="21" t="n"/>
    </row>
    <row r="28">
      <c r="A28" s="19" t="n"/>
      <c r="B28" s="20" t="n"/>
      <c r="C28" s="20" t="n"/>
      <c r="D28" s="21" t="n"/>
      <c r="E28" s="21" t="n"/>
      <c r="F28" s="19" t="n"/>
      <c r="G28" s="19" t="n"/>
      <c r="H28" s="20" t="n"/>
      <c r="I28" s="22" t="n"/>
      <c r="J28" s="22" t="n"/>
      <c r="K28" s="21" t="n"/>
      <c r="L28" s="19" t="n"/>
      <c r="M28" s="23">
        <f>IF($A28="","",IF($L28="No","Not Required",IF(COUNTIFS('Evidence Log'!$B$7:$B$306,$A28,'Evidence Log'!$G$7:$G$306,"Approved",'Evidence Log'!$K$7:$K$306,"Yes")&gt;0,"Complete",IF(COUNTIFS('Evidence Log'!$B$7:$B$306,$A28,'Evidence Log'!$G$7:$G$306,"Pending Review")&gt;0,"Pending Review","Missing"))))</f>
        <v/>
      </c>
      <c r="N28" s="23">
        <f>IF($A28="","",IF($F28="No","Not Applicable",IF($K28="","Gap",IF(AND(ISNUMBER($J28),$J28&lt;TODAY()),"Review Overdue",IF(AND($L28="Yes",$M28="Pending Review"),"In Progress",IF(AND($L28="Yes",$M28&lt;&gt;"Complete"),"Gap","Met"))))))</f>
        <v/>
      </c>
      <c r="O28" s="24">
        <f>IF($A28="","",IF(ISNUMBER($J28),$J28-TODAY(),""))</f>
        <v/>
      </c>
      <c r="P28" s="25">
        <f>IF($A28="","",IF($F28="No","No action required",IF($H28="","Assign an owner",IF($K28="","Map a course or activity",IF($J28="","Set a review date",IF($N28="Review Overdue","Complete overdue review",IF($M28="Pending Review","Review submitted evidence",IF($M28="Missing","Add current approved evidence","None"))))))))</f>
        <v/>
      </c>
      <c r="Q28" s="21" t="n"/>
    </row>
    <row r="29">
      <c r="A29" s="19" t="n"/>
      <c r="B29" s="20" t="n"/>
      <c r="C29" s="20" t="n"/>
      <c r="D29" s="21" t="n"/>
      <c r="E29" s="21" t="n"/>
      <c r="F29" s="19" t="n"/>
      <c r="G29" s="19" t="n"/>
      <c r="H29" s="20" t="n"/>
      <c r="I29" s="22" t="n"/>
      <c r="J29" s="22" t="n"/>
      <c r="K29" s="21" t="n"/>
      <c r="L29" s="19" t="n"/>
      <c r="M29" s="23">
        <f>IF($A29="","",IF($L29="No","Not Required",IF(COUNTIFS('Evidence Log'!$B$7:$B$306,$A29,'Evidence Log'!$G$7:$G$306,"Approved",'Evidence Log'!$K$7:$K$306,"Yes")&gt;0,"Complete",IF(COUNTIFS('Evidence Log'!$B$7:$B$306,$A29,'Evidence Log'!$G$7:$G$306,"Pending Review")&gt;0,"Pending Review","Missing"))))</f>
        <v/>
      </c>
      <c r="N29" s="23">
        <f>IF($A29="","",IF($F29="No","Not Applicable",IF($K29="","Gap",IF(AND(ISNUMBER($J29),$J29&lt;TODAY()),"Review Overdue",IF(AND($L29="Yes",$M29="Pending Review"),"In Progress",IF(AND($L29="Yes",$M29&lt;&gt;"Complete"),"Gap","Met"))))))</f>
        <v/>
      </c>
      <c r="O29" s="24">
        <f>IF($A29="","",IF(ISNUMBER($J29),$J29-TODAY(),""))</f>
        <v/>
      </c>
      <c r="P29" s="25">
        <f>IF($A29="","",IF($F29="No","No action required",IF($H29="","Assign an owner",IF($K29="","Map a course or activity",IF($J29="","Set a review date",IF($N29="Review Overdue","Complete overdue review",IF($M29="Pending Review","Review submitted evidence",IF($M29="Missing","Add current approved evidence","None"))))))))</f>
        <v/>
      </c>
      <c r="Q29" s="21" t="n"/>
    </row>
    <row r="30">
      <c r="A30" s="19" t="n"/>
      <c r="B30" s="20" t="n"/>
      <c r="C30" s="20" t="n"/>
      <c r="D30" s="21" t="n"/>
      <c r="E30" s="21" t="n"/>
      <c r="F30" s="19" t="n"/>
      <c r="G30" s="19" t="n"/>
      <c r="H30" s="20" t="n"/>
      <c r="I30" s="22" t="n"/>
      <c r="J30" s="22" t="n"/>
      <c r="K30" s="21" t="n"/>
      <c r="L30" s="19" t="n"/>
      <c r="M30" s="23">
        <f>IF($A30="","",IF($L30="No","Not Required",IF(COUNTIFS('Evidence Log'!$B$7:$B$306,$A30,'Evidence Log'!$G$7:$G$306,"Approved",'Evidence Log'!$K$7:$K$306,"Yes")&gt;0,"Complete",IF(COUNTIFS('Evidence Log'!$B$7:$B$306,$A30,'Evidence Log'!$G$7:$G$306,"Pending Review")&gt;0,"Pending Review","Missing"))))</f>
        <v/>
      </c>
      <c r="N30" s="23">
        <f>IF($A30="","",IF($F30="No","Not Applicable",IF($K30="","Gap",IF(AND(ISNUMBER($J30),$J30&lt;TODAY()),"Review Overdue",IF(AND($L30="Yes",$M30="Pending Review"),"In Progress",IF(AND($L30="Yes",$M30&lt;&gt;"Complete"),"Gap","Met"))))))</f>
        <v/>
      </c>
      <c r="O30" s="24">
        <f>IF($A30="","",IF(ISNUMBER($J30),$J30-TODAY(),""))</f>
        <v/>
      </c>
      <c r="P30" s="25">
        <f>IF($A30="","",IF($F30="No","No action required",IF($H30="","Assign an owner",IF($K30="","Map a course or activity",IF($J30="","Set a review date",IF($N30="Review Overdue","Complete overdue review",IF($M30="Pending Review","Review submitted evidence",IF($M30="Missing","Add current approved evidence","None"))))))))</f>
        <v/>
      </c>
      <c r="Q30" s="21" t="n"/>
    </row>
    <row r="31">
      <c r="A31" s="19" t="n"/>
      <c r="B31" s="20" t="n"/>
      <c r="C31" s="20" t="n"/>
      <c r="D31" s="21" t="n"/>
      <c r="E31" s="21" t="n"/>
      <c r="F31" s="19" t="n"/>
      <c r="G31" s="19" t="n"/>
      <c r="H31" s="20" t="n"/>
      <c r="I31" s="22" t="n"/>
      <c r="J31" s="22" t="n"/>
      <c r="K31" s="21" t="n"/>
      <c r="L31" s="19" t="n"/>
      <c r="M31" s="23">
        <f>IF($A31="","",IF($L31="No","Not Required",IF(COUNTIFS('Evidence Log'!$B$7:$B$306,$A31,'Evidence Log'!$G$7:$G$306,"Approved",'Evidence Log'!$K$7:$K$306,"Yes")&gt;0,"Complete",IF(COUNTIFS('Evidence Log'!$B$7:$B$306,$A31,'Evidence Log'!$G$7:$G$306,"Pending Review")&gt;0,"Pending Review","Missing"))))</f>
        <v/>
      </c>
      <c r="N31" s="23">
        <f>IF($A31="","",IF($F31="No","Not Applicable",IF($K31="","Gap",IF(AND(ISNUMBER($J31),$J31&lt;TODAY()),"Review Overdue",IF(AND($L31="Yes",$M31="Pending Review"),"In Progress",IF(AND($L31="Yes",$M31&lt;&gt;"Complete"),"Gap","Met"))))))</f>
        <v/>
      </c>
      <c r="O31" s="24">
        <f>IF($A31="","",IF(ISNUMBER($J31),$J31-TODAY(),""))</f>
        <v/>
      </c>
      <c r="P31" s="25">
        <f>IF($A31="","",IF($F31="No","No action required",IF($H31="","Assign an owner",IF($K31="","Map a course or activity",IF($J31="","Set a review date",IF($N31="Review Overdue","Complete overdue review",IF($M31="Pending Review","Review submitted evidence",IF($M31="Missing","Add current approved evidence","None"))))))))</f>
        <v/>
      </c>
      <c r="Q31" s="21" t="n"/>
    </row>
    <row r="32">
      <c r="A32" s="19" t="n"/>
      <c r="B32" s="20" t="n"/>
      <c r="C32" s="20" t="n"/>
      <c r="D32" s="21" t="n"/>
      <c r="E32" s="21" t="n"/>
      <c r="F32" s="19" t="n"/>
      <c r="G32" s="19" t="n"/>
      <c r="H32" s="20" t="n"/>
      <c r="I32" s="22" t="n"/>
      <c r="J32" s="22" t="n"/>
      <c r="K32" s="21" t="n"/>
      <c r="L32" s="19" t="n"/>
      <c r="M32" s="23">
        <f>IF($A32="","",IF($L32="No","Not Required",IF(COUNTIFS('Evidence Log'!$B$7:$B$306,$A32,'Evidence Log'!$G$7:$G$306,"Approved",'Evidence Log'!$K$7:$K$306,"Yes")&gt;0,"Complete",IF(COUNTIFS('Evidence Log'!$B$7:$B$306,$A32,'Evidence Log'!$G$7:$G$306,"Pending Review")&gt;0,"Pending Review","Missing"))))</f>
        <v/>
      </c>
      <c r="N32" s="23">
        <f>IF($A32="","",IF($F32="No","Not Applicable",IF($K32="","Gap",IF(AND(ISNUMBER($J32),$J32&lt;TODAY()),"Review Overdue",IF(AND($L32="Yes",$M32="Pending Review"),"In Progress",IF(AND($L32="Yes",$M32&lt;&gt;"Complete"),"Gap","Met"))))))</f>
        <v/>
      </c>
      <c r="O32" s="24">
        <f>IF($A32="","",IF(ISNUMBER($J32),$J32-TODAY(),""))</f>
        <v/>
      </c>
      <c r="P32" s="25">
        <f>IF($A32="","",IF($F32="No","No action required",IF($H32="","Assign an owner",IF($K32="","Map a course or activity",IF($J32="","Set a review date",IF($N32="Review Overdue","Complete overdue review",IF($M32="Pending Review","Review submitted evidence",IF($M32="Missing","Add current approved evidence","None"))))))))</f>
        <v/>
      </c>
      <c r="Q32" s="21" t="n"/>
    </row>
    <row r="33">
      <c r="A33" s="19" t="n"/>
      <c r="B33" s="20" t="n"/>
      <c r="C33" s="20" t="n"/>
      <c r="D33" s="21" t="n"/>
      <c r="E33" s="21" t="n"/>
      <c r="F33" s="19" t="n"/>
      <c r="G33" s="19" t="n"/>
      <c r="H33" s="20" t="n"/>
      <c r="I33" s="22" t="n"/>
      <c r="J33" s="22" t="n"/>
      <c r="K33" s="21" t="n"/>
      <c r="L33" s="19" t="n"/>
      <c r="M33" s="23">
        <f>IF($A33="","",IF($L33="No","Not Required",IF(COUNTIFS('Evidence Log'!$B$7:$B$306,$A33,'Evidence Log'!$G$7:$G$306,"Approved",'Evidence Log'!$K$7:$K$306,"Yes")&gt;0,"Complete",IF(COUNTIFS('Evidence Log'!$B$7:$B$306,$A33,'Evidence Log'!$G$7:$G$306,"Pending Review")&gt;0,"Pending Review","Missing"))))</f>
        <v/>
      </c>
      <c r="N33" s="23">
        <f>IF($A33="","",IF($F33="No","Not Applicable",IF($K33="","Gap",IF(AND(ISNUMBER($J33),$J33&lt;TODAY()),"Review Overdue",IF(AND($L33="Yes",$M33="Pending Review"),"In Progress",IF(AND($L33="Yes",$M33&lt;&gt;"Complete"),"Gap","Met"))))))</f>
        <v/>
      </c>
      <c r="O33" s="24">
        <f>IF($A33="","",IF(ISNUMBER($J33),$J33-TODAY(),""))</f>
        <v/>
      </c>
      <c r="P33" s="25">
        <f>IF($A33="","",IF($F33="No","No action required",IF($H33="","Assign an owner",IF($K33="","Map a course or activity",IF($J33="","Set a review date",IF($N33="Review Overdue","Complete overdue review",IF($M33="Pending Review","Review submitted evidence",IF($M33="Missing","Add current approved evidence","None"))))))))</f>
        <v/>
      </c>
      <c r="Q33" s="21" t="n"/>
    </row>
    <row r="34">
      <c r="A34" s="19" t="n"/>
      <c r="B34" s="20" t="n"/>
      <c r="C34" s="20" t="n"/>
      <c r="D34" s="21" t="n"/>
      <c r="E34" s="21" t="n"/>
      <c r="F34" s="19" t="n"/>
      <c r="G34" s="19" t="n"/>
      <c r="H34" s="20" t="n"/>
      <c r="I34" s="22" t="n"/>
      <c r="J34" s="22" t="n"/>
      <c r="K34" s="21" t="n"/>
      <c r="L34" s="19" t="n"/>
      <c r="M34" s="23">
        <f>IF($A34="","",IF($L34="No","Not Required",IF(COUNTIFS('Evidence Log'!$B$7:$B$306,$A34,'Evidence Log'!$G$7:$G$306,"Approved",'Evidence Log'!$K$7:$K$306,"Yes")&gt;0,"Complete",IF(COUNTIFS('Evidence Log'!$B$7:$B$306,$A34,'Evidence Log'!$G$7:$G$306,"Pending Review")&gt;0,"Pending Review","Missing"))))</f>
        <v/>
      </c>
      <c r="N34" s="23">
        <f>IF($A34="","",IF($F34="No","Not Applicable",IF($K34="","Gap",IF(AND(ISNUMBER($J34),$J34&lt;TODAY()),"Review Overdue",IF(AND($L34="Yes",$M34="Pending Review"),"In Progress",IF(AND($L34="Yes",$M34&lt;&gt;"Complete"),"Gap","Met"))))))</f>
        <v/>
      </c>
      <c r="O34" s="24">
        <f>IF($A34="","",IF(ISNUMBER($J34),$J34-TODAY(),""))</f>
        <v/>
      </c>
      <c r="P34" s="25">
        <f>IF($A34="","",IF($F34="No","No action required",IF($H34="","Assign an owner",IF($K34="","Map a course or activity",IF($J34="","Set a review date",IF($N34="Review Overdue","Complete overdue review",IF($M34="Pending Review","Review submitted evidence",IF($M34="Missing","Add current approved evidence","None"))))))))</f>
        <v/>
      </c>
      <c r="Q34" s="21" t="n"/>
    </row>
    <row r="35">
      <c r="A35" s="19" t="n"/>
      <c r="B35" s="20" t="n"/>
      <c r="C35" s="20" t="n"/>
      <c r="D35" s="21" t="n"/>
      <c r="E35" s="21" t="n"/>
      <c r="F35" s="19" t="n"/>
      <c r="G35" s="19" t="n"/>
      <c r="H35" s="20" t="n"/>
      <c r="I35" s="22" t="n"/>
      <c r="J35" s="22" t="n"/>
      <c r="K35" s="21" t="n"/>
      <c r="L35" s="19" t="n"/>
      <c r="M35" s="23">
        <f>IF($A35="","",IF($L35="No","Not Required",IF(COUNTIFS('Evidence Log'!$B$7:$B$306,$A35,'Evidence Log'!$G$7:$G$306,"Approved",'Evidence Log'!$K$7:$K$306,"Yes")&gt;0,"Complete",IF(COUNTIFS('Evidence Log'!$B$7:$B$306,$A35,'Evidence Log'!$G$7:$G$306,"Pending Review")&gt;0,"Pending Review","Missing"))))</f>
        <v/>
      </c>
      <c r="N35" s="23">
        <f>IF($A35="","",IF($F35="No","Not Applicable",IF($K35="","Gap",IF(AND(ISNUMBER($J35),$J35&lt;TODAY()),"Review Overdue",IF(AND($L35="Yes",$M35="Pending Review"),"In Progress",IF(AND($L35="Yes",$M35&lt;&gt;"Complete"),"Gap","Met"))))))</f>
        <v/>
      </c>
      <c r="O35" s="24">
        <f>IF($A35="","",IF(ISNUMBER($J35),$J35-TODAY(),""))</f>
        <v/>
      </c>
      <c r="P35" s="25">
        <f>IF($A35="","",IF($F35="No","No action required",IF($H35="","Assign an owner",IF($K35="","Map a course or activity",IF($J35="","Set a review date",IF($N35="Review Overdue","Complete overdue review",IF($M35="Pending Review","Review submitted evidence",IF($M35="Missing","Add current approved evidence","None"))))))))</f>
        <v/>
      </c>
      <c r="Q35" s="21" t="n"/>
    </row>
    <row r="36">
      <c r="A36" s="19" t="n"/>
      <c r="B36" s="20" t="n"/>
      <c r="C36" s="20" t="n"/>
      <c r="D36" s="21" t="n"/>
      <c r="E36" s="21" t="n"/>
      <c r="F36" s="19" t="n"/>
      <c r="G36" s="19" t="n"/>
      <c r="H36" s="20" t="n"/>
      <c r="I36" s="22" t="n"/>
      <c r="J36" s="22" t="n"/>
      <c r="K36" s="21" t="n"/>
      <c r="L36" s="19" t="n"/>
      <c r="M36" s="23">
        <f>IF($A36="","",IF($L36="No","Not Required",IF(COUNTIFS('Evidence Log'!$B$7:$B$306,$A36,'Evidence Log'!$G$7:$G$306,"Approved",'Evidence Log'!$K$7:$K$306,"Yes")&gt;0,"Complete",IF(COUNTIFS('Evidence Log'!$B$7:$B$306,$A36,'Evidence Log'!$G$7:$G$306,"Pending Review")&gt;0,"Pending Review","Missing"))))</f>
        <v/>
      </c>
      <c r="N36" s="23">
        <f>IF($A36="","",IF($F36="No","Not Applicable",IF($K36="","Gap",IF(AND(ISNUMBER($J36),$J36&lt;TODAY()),"Review Overdue",IF(AND($L36="Yes",$M36="Pending Review"),"In Progress",IF(AND($L36="Yes",$M36&lt;&gt;"Complete"),"Gap","Met"))))))</f>
        <v/>
      </c>
      <c r="O36" s="24">
        <f>IF($A36="","",IF(ISNUMBER($J36),$J36-TODAY(),""))</f>
        <v/>
      </c>
      <c r="P36" s="25">
        <f>IF($A36="","",IF($F36="No","No action required",IF($H36="","Assign an owner",IF($K36="","Map a course or activity",IF($J36="","Set a review date",IF($N36="Review Overdue","Complete overdue review",IF($M36="Pending Review","Review submitted evidence",IF($M36="Missing","Add current approved evidence","None"))))))))</f>
        <v/>
      </c>
      <c r="Q36" s="21" t="n"/>
    </row>
    <row r="37">
      <c r="A37" s="19" t="n"/>
      <c r="B37" s="20" t="n"/>
      <c r="C37" s="20" t="n"/>
      <c r="D37" s="21" t="n"/>
      <c r="E37" s="21" t="n"/>
      <c r="F37" s="19" t="n"/>
      <c r="G37" s="19" t="n"/>
      <c r="H37" s="20" t="n"/>
      <c r="I37" s="22" t="n"/>
      <c r="J37" s="22" t="n"/>
      <c r="K37" s="21" t="n"/>
      <c r="L37" s="19" t="n"/>
      <c r="M37" s="23">
        <f>IF($A37="","",IF($L37="No","Not Required",IF(COUNTIFS('Evidence Log'!$B$7:$B$306,$A37,'Evidence Log'!$G$7:$G$306,"Approved",'Evidence Log'!$K$7:$K$306,"Yes")&gt;0,"Complete",IF(COUNTIFS('Evidence Log'!$B$7:$B$306,$A37,'Evidence Log'!$G$7:$G$306,"Pending Review")&gt;0,"Pending Review","Missing"))))</f>
        <v/>
      </c>
      <c r="N37" s="23">
        <f>IF($A37="","",IF($F37="No","Not Applicable",IF($K37="","Gap",IF(AND(ISNUMBER($J37),$J37&lt;TODAY()),"Review Overdue",IF(AND($L37="Yes",$M37="Pending Review"),"In Progress",IF(AND($L37="Yes",$M37&lt;&gt;"Complete"),"Gap","Met"))))))</f>
        <v/>
      </c>
      <c r="O37" s="24">
        <f>IF($A37="","",IF(ISNUMBER($J37),$J37-TODAY(),""))</f>
        <v/>
      </c>
      <c r="P37" s="25">
        <f>IF($A37="","",IF($F37="No","No action required",IF($H37="","Assign an owner",IF($K37="","Map a course or activity",IF($J37="","Set a review date",IF($N37="Review Overdue","Complete overdue review",IF($M37="Pending Review","Review submitted evidence",IF($M37="Missing","Add current approved evidence","None"))))))))</f>
        <v/>
      </c>
      <c r="Q37" s="21" t="n"/>
    </row>
    <row r="38">
      <c r="A38" s="19" t="n"/>
      <c r="B38" s="20" t="n"/>
      <c r="C38" s="20" t="n"/>
      <c r="D38" s="21" t="n"/>
      <c r="E38" s="21" t="n"/>
      <c r="F38" s="19" t="n"/>
      <c r="G38" s="19" t="n"/>
      <c r="H38" s="20" t="n"/>
      <c r="I38" s="22" t="n"/>
      <c r="J38" s="22" t="n"/>
      <c r="K38" s="21" t="n"/>
      <c r="L38" s="19" t="n"/>
      <c r="M38" s="23">
        <f>IF($A38="","",IF($L38="No","Not Required",IF(COUNTIFS('Evidence Log'!$B$7:$B$306,$A38,'Evidence Log'!$G$7:$G$306,"Approved",'Evidence Log'!$K$7:$K$306,"Yes")&gt;0,"Complete",IF(COUNTIFS('Evidence Log'!$B$7:$B$306,$A38,'Evidence Log'!$G$7:$G$306,"Pending Review")&gt;0,"Pending Review","Missing"))))</f>
        <v/>
      </c>
      <c r="N38" s="23">
        <f>IF($A38="","",IF($F38="No","Not Applicable",IF($K38="","Gap",IF(AND(ISNUMBER($J38),$J38&lt;TODAY()),"Review Overdue",IF(AND($L38="Yes",$M38="Pending Review"),"In Progress",IF(AND($L38="Yes",$M38&lt;&gt;"Complete"),"Gap","Met"))))))</f>
        <v/>
      </c>
      <c r="O38" s="24">
        <f>IF($A38="","",IF(ISNUMBER($J38),$J38-TODAY(),""))</f>
        <v/>
      </c>
      <c r="P38" s="25">
        <f>IF($A38="","",IF($F38="No","No action required",IF($H38="","Assign an owner",IF($K38="","Map a course or activity",IF($J38="","Set a review date",IF($N38="Review Overdue","Complete overdue review",IF($M38="Pending Review","Review submitted evidence",IF($M38="Missing","Add current approved evidence","None"))))))))</f>
        <v/>
      </c>
      <c r="Q38" s="21" t="n"/>
    </row>
    <row r="39">
      <c r="A39" s="19" t="n"/>
      <c r="B39" s="20" t="n"/>
      <c r="C39" s="20" t="n"/>
      <c r="D39" s="21" t="n"/>
      <c r="E39" s="21" t="n"/>
      <c r="F39" s="19" t="n"/>
      <c r="G39" s="19" t="n"/>
      <c r="H39" s="20" t="n"/>
      <c r="I39" s="22" t="n"/>
      <c r="J39" s="22" t="n"/>
      <c r="K39" s="21" t="n"/>
      <c r="L39" s="19" t="n"/>
      <c r="M39" s="23">
        <f>IF($A39="","",IF($L39="No","Not Required",IF(COUNTIFS('Evidence Log'!$B$7:$B$306,$A39,'Evidence Log'!$G$7:$G$306,"Approved",'Evidence Log'!$K$7:$K$306,"Yes")&gt;0,"Complete",IF(COUNTIFS('Evidence Log'!$B$7:$B$306,$A39,'Evidence Log'!$G$7:$G$306,"Pending Review")&gt;0,"Pending Review","Missing"))))</f>
        <v/>
      </c>
      <c r="N39" s="23">
        <f>IF($A39="","",IF($F39="No","Not Applicable",IF($K39="","Gap",IF(AND(ISNUMBER($J39),$J39&lt;TODAY()),"Review Overdue",IF(AND($L39="Yes",$M39="Pending Review"),"In Progress",IF(AND($L39="Yes",$M39&lt;&gt;"Complete"),"Gap","Met"))))))</f>
        <v/>
      </c>
      <c r="O39" s="24">
        <f>IF($A39="","",IF(ISNUMBER($J39),$J39-TODAY(),""))</f>
        <v/>
      </c>
      <c r="P39" s="25">
        <f>IF($A39="","",IF($F39="No","No action required",IF($H39="","Assign an owner",IF($K39="","Map a course or activity",IF($J39="","Set a review date",IF($N39="Review Overdue","Complete overdue review",IF($M39="Pending Review","Review submitted evidence",IF($M39="Missing","Add current approved evidence","None"))))))))</f>
        <v/>
      </c>
      <c r="Q39" s="21" t="n"/>
    </row>
    <row r="40">
      <c r="A40" s="19" t="n"/>
      <c r="B40" s="20" t="n"/>
      <c r="C40" s="20" t="n"/>
      <c r="D40" s="21" t="n"/>
      <c r="E40" s="21" t="n"/>
      <c r="F40" s="19" t="n"/>
      <c r="G40" s="19" t="n"/>
      <c r="H40" s="20" t="n"/>
      <c r="I40" s="22" t="n"/>
      <c r="J40" s="22" t="n"/>
      <c r="K40" s="21" t="n"/>
      <c r="L40" s="19" t="n"/>
      <c r="M40" s="23">
        <f>IF($A40="","",IF($L40="No","Not Required",IF(COUNTIFS('Evidence Log'!$B$7:$B$306,$A40,'Evidence Log'!$G$7:$G$306,"Approved",'Evidence Log'!$K$7:$K$306,"Yes")&gt;0,"Complete",IF(COUNTIFS('Evidence Log'!$B$7:$B$306,$A40,'Evidence Log'!$G$7:$G$306,"Pending Review")&gt;0,"Pending Review","Missing"))))</f>
        <v/>
      </c>
      <c r="N40" s="23">
        <f>IF($A40="","",IF($F40="No","Not Applicable",IF($K40="","Gap",IF(AND(ISNUMBER($J40),$J40&lt;TODAY()),"Review Overdue",IF(AND($L40="Yes",$M40="Pending Review"),"In Progress",IF(AND($L40="Yes",$M40&lt;&gt;"Complete"),"Gap","Met"))))))</f>
        <v/>
      </c>
      <c r="O40" s="24">
        <f>IF($A40="","",IF(ISNUMBER($J40),$J40-TODAY(),""))</f>
        <v/>
      </c>
      <c r="P40" s="25">
        <f>IF($A40="","",IF($F40="No","No action required",IF($H40="","Assign an owner",IF($K40="","Map a course or activity",IF($J40="","Set a review date",IF($N40="Review Overdue","Complete overdue review",IF($M40="Pending Review","Review submitted evidence",IF($M40="Missing","Add current approved evidence","None"))))))))</f>
        <v/>
      </c>
      <c r="Q40" s="21" t="n"/>
    </row>
    <row r="41">
      <c r="A41" s="19" t="n"/>
      <c r="B41" s="20" t="n"/>
      <c r="C41" s="20" t="n"/>
      <c r="D41" s="21" t="n"/>
      <c r="E41" s="21" t="n"/>
      <c r="F41" s="19" t="n"/>
      <c r="G41" s="19" t="n"/>
      <c r="H41" s="20" t="n"/>
      <c r="I41" s="22" t="n"/>
      <c r="J41" s="22" t="n"/>
      <c r="K41" s="21" t="n"/>
      <c r="L41" s="19" t="n"/>
      <c r="M41" s="23">
        <f>IF($A41="","",IF($L41="No","Not Required",IF(COUNTIFS('Evidence Log'!$B$7:$B$306,$A41,'Evidence Log'!$G$7:$G$306,"Approved",'Evidence Log'!$K$7:$K$306,"Yes")&gt;0,"Complete",IF(COUNTIFS('Evidence Log'!$B$7:$B$306,$A41,'Evidence Log'!$G$7:$G$306,"Pending Review")&gt;0,"Pending Review","Missing"))))</f>
        <v/>
      </c>
      <c r="N41" s="23">
        <f>IF($A41="","",IF($F41="No","Not Applicable",IF($K41="","Gap",IF(AND(ISNUMBER($J41),$J41&lt;TODAY()),"Review Overdue",IF(AND($L41="Yes",$M41="Pending Review"),"In Progress",IF(AND($L41="Yes",$M41&lt;&gt;"Complete"),"Gap","Met"))))))</f>
        <v/>
      </c>
      <c r="O41" s="24">
        <f>IF($A41="","",IF(ISNUMBER($J41),$J41-TODAY(),""))</f>
        <v/>
      </c>
      <c r="P41" s="25">
        <f>IF($A41="","",IF($F41="No","No action required",IF($H41="","Assign an owner",IF($K41="","Map a course or activity",IF($J41="","Set a review date",IF($N41="Review Overdue","Complete overdue review",IF($M41="Pending Review","Review submitted evidence",IF($M41="Missing","Add current approved evidence","None"))))))))</f>
        <v/>
      </c>
      <c r="Q41" s="21" t="n"/>
    </row>
    <row r="42">
      <c r="A42" s="19" t="n"/>
      <c r="B42" s="20" t="n"/>
      <c r="C42" s="20" t="n"/>
      <c r="D42" s="21" t="n"/>
      <c r="E42" s="21" t="n"/>
      <c r="F42" s="19" t="n"/>
      <c r="G42" s="19" t="n"/>
      <c r="H42" s="20" t="n"/>
      <c r="I42" s="22" t="n"/>
      <c r="J42" s="22" t="n"/>
      <c r="K42" s="21" t="n"/>
      <c r="L42" s="19" t="n"/>
      <c r="M42" s="23">
        <f>IF($A42="","",IF($L42="No","Not Required",IF(COUNTIFS('Evidence Log'!$B$7:$B$306,$A42,'Evidence Log'!$G$7:$G$306,"Approved",'Evidence Log'!$K$7:$K$306,"Yes")&gt;0,"Complete",IF(COUNTIFS('Evidence Log'!$B$7:$B$306,$A42,'Evidence Log'!$G$7:$G$306,"Pending Review")&gt;0,"Pending Review","Missing"))))</f>
        <v/>
      </c>
      <c r="N42" s="23">
        <f>IF($A42="","",IF($F42="No","Not Applicable",IF($K42="","Gap",IF(AND(ISNUMBER($J42),$J42&lt;TODAY()),"Review Overdue",IF(AND($L42="Yes",$M42="Pending Review"),"In Progress",IF(AND($L42="Yes",$M42&lt;&gt;"Complete"),"Gap","Met"))))))</f>
        <v/>
      </c>
      <c r="O42" s="24">
        <f>IF($A42="","",IF(ISNUMBER($J42),$J42-TODAY(),""))</f>
        <v/>
      </c>
      <c r="P42" s="25">
        <f>IF($A42="","",IF($F42="No","No action required",IF($H42="","Assign an owner",IF($K42="","Map a course or activity",IF($J42="","Set a review date",IF($N42="Review Overdue","Complete overdue review",IF($M42="Pending Review","Review submitted evidence",IF($M42="Missing","Add current approved evidence","None"))))))))</f>
        <v/>
      </c>
      <c r="Q42" s="21" t="n"/>
    </row>
    <row r="43">
      <c r="A43" s="19" t="n"/>
      <c r="B43" s="20" t="n"/>
      <c r="C43" s="20" t="n"/>
      <c r="D43" s="21" t="n"/>
      <c r="E43" s="21" t="n"/>
      <c r="F43" s="19" t="n"/>
      <c r="G43" s="19" t="n"/>
      <c r="H43" s="20" t="n"/>
      <c r="I43" s="22" t="n"/>
      <c r="J43" s="22" t="n"/>
      <c r="K43" s="21" t="n"/>
      <c r="L43" s="19" t="n"/>
      <c r="M43" s="23">
        <f>IF($A43="","",IF($L43="No","Not Required",IF(COUNTIFS('Evidence Log'!$B$7:$B$306,$A43,'Evidence Log'!$G$7:$G$306,"Approved",'Evidence Log'!$K$7:$K$306,"Yes")&gt;0,"Complete",IF(COUNTIFS('Evidence Log'!$B$7:$B$306,$A43,'Evidence Log'!$G$7:$G$306,"Pending Review")&gt;0,"Pending Review","Missing"))))</f>
        <v/>
      </c>
      <c r="N43" s="23">
        <f>IF($A43="","",IF($F43="No","Not Applicable",IF($K43="","Gap",IF(AND(ISNUMBER($J43),$J43&lt;TODAY()),"Review Overdue",IF(AND($L43="Yes",$M43="Pending Review"),"In Progress",IF(AND($L43="Yes",$M43&lt;&gt;"Complete"),"Gap","Met"))))))</f>
        <v/>
      </c>
      <c r="O43" s="24">
        <f>IF($A43="","",IF(ISNUMBER($J43),$J43-TODAY(),""))</f>
        <v/>
      </c>
      <c r="P43" s="25">
        <f>IF($A43="","",IF($F43="No","No action required",IF($H43="","Assign an owner",IF($K43="","Map a course or activity",IF($J43="","Set a review date",IF($N43="Review Overdue","Complete overdue review",IF($M43="Pending Review","Review submitted evidence",IF($M43="Missing","Add current approved evidence","None"))))))))</f>
        <v/>
      </c>
      <c r="Q43" s="21" t="n"/>
    </row>
    <row r="44">
      <c r="A44" s="19" t="n"/>
      <c r="B44" s="20" t="n"/>
      <c r="C44" s="20" t="n"/>
      <c r="D44" s="21" t="n"/>
      <c r="E44" s="21" t="n"/>
      <c r="F44" s="19" t="n"/>
      <c r="G44" s="19" t="n"/>
      <c r="H44" s="20" t="n"/>
      <c r="I44" s="22" t="n"/>
      <c r="J44" s="22" t="n"/>
      <c r="K44" s="21" t="n"/>
      <c r="L44" s="19" t="n"/>
      <c r="M44" s="23">
        <f>IF($A44="","",IF($L44="No","Not Required",IF(COUNTIFS('Evidence Log'!$B$7:$B$306,$A44,'Evidence Log'!$G$7:$G$306,"Approved",'Evidence Log'!$K$7:$K$306,"Yes")&gt;0,"Complete",IF(COUNTIFS('Evidence Log'!$B$7:$B$306,$A44,'Evidence Log'!$G$7:$G$306,"Pending Review")&gt;0,"Pending Review","Missing"))))</f>
        <v/>
      </c>
      <c r="N44" s="23">
        <f>IF($A44="","",IF($F44="No","Not Applicable",IF($K44="","Gap",IF(AND(ISNUMBER($J44),$J44&lt;TODAY()),"Review Overdue",IF(AND($L44="Yes",$M44="Pending Review"),"In Progress",IF(AND($L44="Yes",$M44&lt;&gt;"Complete"),"Gap","Met"))))))</f>
        <v/>
      </c>
      <c r="O44" s="24">
        <f>IF($A44="","",IF(ISNUMBER($J44),$J44-TODAY(),""))</f>
        <v/>
      </c>
      <c r="P44" s="25">
        <f>IF($A44="","",IF($F44="No","No action required",IF($H44="","Assign an owner",IF($K44="","Map a course or activity",IF($J44="","Set a review date",IF($N44="Review Overdue","Complete overdue review",IF($M44="Pending Review","Review submitted evidence",IF($M44="Missing","Add current approved evidence","None"))))))))</f>
        <v/>
      </c>
      <c r="Q44" s="21" t="n"/>
    </row>
    <row r="45">
      <c r="A45" s="19" t="n"/>
      <c r="B45" s="20" t="n"/>
      <c r="C45" s="20" t="n"/>
      <c r="D45" s="21" t="n"/>
      <c r="E45" s="21" t="n"/>
      <c r="F45" s="19" t="n"/>
      <c r="G45" s="19" t="n"/>
      <c r="H45" s="20" t="n"/>
      <c r="I45" s="22" t="n"/>
      <c r="J45" s="22" t="n"/>
      <c r="K45" s="21" t="n"/>
      <c r="L45" s="19" t="n"/>
      <c r="M45" s="23">
        <f>IF($A45="","",IF($L45="No","Not Required",IF(COUNTIFS('Evidence Log'!$B$7:$B$306,$A45,'Evidence Log'!$G$7:$G$306,"Approved",'Evidence Log'!$K$7:$K$306,"Yes")&gt;0,"Complete",IF(COUNTIFS('Evidence Log'!$B$7:$B$306,$A45,'Evidence Log'!$G$7:$G$306,"Pending Review")&gt;0,"Pending Review","Missing"))))</f>
        <v/>
      </c>
      <c r="N45" s="23">
        <f>IF($A45="","",IF($F45="No","Not Applicable",IF($K45="","Gap",IF(AND(ISNUMBER($J45),$J45&lt;TODAY()),"Review Overdue",IF(AND($L45="Yes",$M45="Pending Review"),"In Progress",IF(AND($L45="Yes",$M45&lt;&gt;"Complete"),"Gap","Met"))))))</f>
        <v/>
      </c>
      <c r="O45" s="24">
        <f>IF($A45="","",IF(ISNUMBER($J45),$J45-TODAY(),""))</f>
        <v/>
      </c>
      <c r="P45" s="25">
        <f>IF($A45="","",IF($F45="No","No action required",IF($H45="","Assign an owner",IF($K45="","Map a course or activity",IF($J45="","Set a review date",IF($N45="Review Overdue","Complete overdue review",IF($M45="Pending Review","Review submitted evidence",IF($M45="Missing","Add current approved evidence","None"))))))))</f>
        <v/>
      </c>
      <c r="Q45" s="21" t="n"/>
    </row>
    <row r="46">
      <c r="A46" s="19" t="n"/>
      <c r="B46" s="20" t="n"/>
      <c r="C46" s="20" t="n"/>
      <c r="D46" s="21" t="n"/>
      <c r="E46" s="21" t="n"/>
      <c r="F46" s="19" t="n"/>
      <c r="G46" s="19" t="n"/>
      <c r="H46" s="20" t="n"/>
      <c r="I46" s="22" t="n"/>
      <c r="J46" s="22" t="n"/>
      <c r="K46" s="21" t="n"/>
      <c r="L46" s="19" t="n"/>
      <c r="M46" s="23">
        <f>IF($A46="","",IF($L46="No","Not Required",IF(COUNTIFS('Evidence Log'!$B$7:$B$306,$A46,'Evidence Log'!$G$7:$G$306,"Approved",'Evidence Log'!$K$7:$K$306,"Yes")&gt;0,"Complete",IF(COUNTIFS('Evidence Log'!$B$7:$B$306,$A46,'Evidence Log'!$G$7:$G$306,"Pending Review")&gt;0,"Pending Review","Missing"))))</f>
        <v/>
      </c>
      <c r="N46" s="23">
        <f>IF($A46="","",IF($F46="No","Not Applicable",IF($K46="","Gap",IF(AND(ISNUMBER($J46),$J46&lt;TODAY()),"Review Overdue",IF(AND($L46="Yes",$M46="Pending Review"),"In Progress",IF(AND($L46="Yes",$M46&lt;&gt;"Complete"),"Gap","Met"))))))</f>
        <v/>
      </c>
      <c r="O46" s="24">
        <f>IF($A46="","",IF(ISNUMBER($J46),$J46-TODAY(),""))</f>
        <v/>
      </c>
      <c r="P46" s="25">
        <f>IF($A46="","",IF($F46="No","No action required",IF($H46="","Assign an owner",IF($K46="","Map a course or activity",IF($J46="","Set a review date",IF($N46="Review Overdue","Complete overdue review",IF($M46="Pending Review","Review submitted evidence",IF($M46="Missing","Add current approved evidence","None"))))))))</f>
        <v/>
      </c>
      <c r="Q46" s="21" t="n"/>
    </row>
    <row r="47">
      <c r="A47" s="19" t="n"/>
      <c r="B47" s="20" t="n"/>
      <c r="C47" s="20" t="n"/>
      <c r="D47" s="21" t="n"/>
      <c r="E47" s="21" t="n"/>
      <c r="F47" s="19" t="n"/>
      <c r="G47" s="19" t="n"/>
      <c r="H47" s="20" t="n"/>
      <c r="I47" s="22" t="n"/>
      <c r="J47" s="22" t="n"/>
      <c r="K47" s="21" t="n"/>
      <c r="L47" s="19" t="n"/>
      <c r="M47" s="23">
        <f>IF($A47="","",IF($L47="No","Not Required",IF(COUNTIFS('Evidence Log'!$B$7:$B$306,$A47,'Evidence Log'!$G$7:$G$306,"Approved",'Evidence Log'!$K$7:$K$306,"Yes")&gt;0,"Complete",IF(COUNTIFS('Evidence Log'!$B$7:$B$306,$A47,'Evidence Log'!$G$7:$G$306,"Pending Review")&gt;0,"Pending Review","Missing"))))</f>
        <v/>
      </c>
      <c r="N47" s="23">
        <f>IF($A47="","",IF($F47="No","Not Applicable",IF($K47="","Gap",IF(AND(ISNUMBER($J47),$J47&lt;TODAY()),"Review Overdue",IF(AND($L47="Yes",$M47="Pending Review"),"In Progress",IF(AND($L47="Yes",$M47&lt;&gt;"Complete"),"Gap","Met"))))))</f>
        <v/>
      </c>
      <c r="O47" s="24">
        <f>IF($A47="","",IF(ISNUMBER($J47),$J47-TODAY(),""))</f>
        <v/>
      </c>
      <c r="P47" s="25">
        <f>IF($A47="","",IF($F47="No","No action required",IF($H47="","Assign an owner",IF($K47="","Map a course or activity",IF($J47="","Set a review date",IF($N47="Review Overdue","Complete overdue review",IF($M47="Pending Review","Review submitted evidence",IF($M47="Missing","Add current approved evidence","None"))))))))</f>
        <v/>
      </c>
      <c r="Q47" s="21" t="n"/>
    </row>
    <row r="48">
      <c r="A48" s="19" t="n"/>
      <c r="B48" s="20" t="n"/>
      <c r="C48" s="20" t="n"/>
      <c r="D48" s="21" t="n"/>
      <c r="E48" s="21" t="n"/>
      <c r="F48" s="19" t="n"/>
      <c r="G48" s="19" t="n"/>
      <c r="H48" s="20" t="n"/>
      <c r="I48" s="22" t="n"/>
      <c r="J48" s="22" t="n"/>
      <c r="K48" s="21" t="n"/>
      <c r="L48" s="19" t="n"/>
      <c r="M48" s="23">
        <f>IF($A48="","",IF($L48="No","Not Required",IF(COUNTIFS('Evidence Log'!$B$7:$B$306,$A48,'Evidence Log'!$G$7:$G$306,"Approved",'Evidence Log'!$K$7:$K$306,"Yes")&gt;0,"Complete",IF(COUNTIFS('Evidence Log'!$B$7:$B$306,$A48,'Evidence Log'!$G$7:$G$306,"Pending Review")&gt;0,"Pending Review","Missing"))))</f>
        <v/>
      </c>
      <c r="N48" s="23">
        <f>IF($A48="","",IF($F48="No","Not Applicable",IF($K48="","Gap",IF(AND(ISNUMBER($J48),$J48&lt;TODAY()),"Review Overdue",IF(AND($L48="Yes",$M48="Pending Review"),"In Progress",IF(AND($L48="Yes",$M48&lt;&gt;"Complete"),"Gap","Met"))))))</f>
        <v/>
      </c>
      <c r="O48" s="24">
        <f>IF($A48="","",IF(ISNUMBER($J48),$J48-TODAY(),""))</f>
        <v/>
      </c>
      <c r="P48" s="25">
        <f>IF($A48="","",IF($F48="No","No action required",IF($H48="","Assign an owner",IF($K48="","Map a course or activity",IF($J48="","Set a review date",IF($N48="Review Overdue","Complete overdue review",IF($M48="Pending Review","Review submitted evidence",IF($M48="Missing","Add current approved evidence","None"))))))))</f>
        <v/>
      </c>
      <c r="Q48" s="21" t="n"/>
    </row>
    <row r="49">
      <c r="A49" s="19" t="n"/>
      <c r="B49" s="20" t="n"/>
      <c r="C49" s="20" t="n"/>
      <c r="D49" s="21" t="n"/>
      <c r="E49" s="21" t="n"/>
      <c r="F49" s="19" t="n"/>
      <c r="G49" s="19" t="n"/>
      <c r="H49" s="20" t="n"/>
      <c r="I49" s="22" t="n"/>
      <c r="J49" s="22" t="n"/>
      <c r="K49" s="21" t="n"/>
      <c r="L49" s="19" t="n"/>
      <c r="M49" s="23">
        <f>IF($A49="","",IF($L49="No","Not Required",IF(COUNTIFS('Evidence Log'!$B$7:$B$306,$A49,'Evidence Log'!$G$7:$G$306,"Approved",'Evidence Log'!$K$7:$K$306,"Yes")&gt;0,"Complete",IF(COUNTIFS('Evidence Log'!$B$7:$B$306,$A49,'Evidence Log'!$G$7:$G$306,"Pending Review")&gt;0,"Pending Review","Missing"))))</f>
        <v/>
      </c>
      <c r="N49" s="23">
        <f>IF($A49="","",IF($F49="No","Not Applicable",IF($K49="","Gap",IF(AND(ISNUMBER($J49),$J49&lt;TODAY()),"Review Overdue",IF(AND($L49="Yes",$M49="Pending Review"),"In Progress",IF(AND($L49="Yes",$M49&lt;&gt;"Complete"),"Gap","Met"))))))</f>
        <v/>
      </c>
      <c r="O49" s="24">
        <f>IF($A49="","",IF(ISNUMBER($J49),$J49-TODAY(),""))</f>
        <v/>
      </c>
      <c r="P49" s="25">
        <f>IF($A49="","",IF($F49="No","No action required",IF($H49="","Assign an owner",IF($K49="","Map a course or activity",IF($J49="","Set a review date",IF($N49="Review Overdue","Complete overdue review",IF($M49="Pending Review","Review submitted evidence",IF($M49="Missing","Add current approved evidence","None"))))))))</f>
        <v/>
      </c>
      <c r="Q49" s="21" t="n"/>
    </row>
    <row r="50">
      <c r="A50" s="19" t="n"/>
      <c r="B50" s="20" t="n"/>
      <c r="C50" s="20" t="n"/>
      <c r="D50" s="21" t="n"/>
      <c r="E50" s="21" t="n"/>
      <c r="F50" s="19" t="n"/>
      <c r="G50" s="19" t="n"/>
      <c r="H50" s="20" t="n"/>
      <c r="I50" s="22" t="n"/>
      <c r="J50" s="22" t="n"/>
      <c r="K50" s="21" t="n"/>
      <c r="L50" s="19" t="n"/>
      <c r="M50" s="23">
        <f>IF($A50="","",IF($L50="No","Not Required",IF(COUNTIFS('Evidence Log'!$B$7:$B$306,$A50,'Evidence Log'!$G$7:$G$306,"Approved",'Evidence Log'!$K$7:$K$306,"Yes")&gt;0,"Complete",IF(COUNTIFS('Evidence Log'!$B$7:$B$306,$A50,'Evidence Log'!$G$7:$G$306,"Pending Review")&gt;0,"Pending Review","Missing"))))</f>
        <v/>
      </c>
      <c r="N50" s="23">
        <f>IF($A50="","",IF($F50="No","Not Applicable",IF($K50="","Gap",IF(AND(ISNUMBER($J50),$J50&lt;TODAY()),"Review Overdue",IF(AND($L50="Yes",$M50="Pending Review"),"In Progress",IF(AND($L50="Yes",$M50&lt;&gt;"Complete"),"Gap","Met"))))))</f>
        <v/>
      </c>
      <c r="O50" s="24">
        <f>IF($A50="","",IF(ISNUMBER($J50),$J50-TODAY(),""))</f>
        <v/>
      </c>
      <c r="P50" s="25">
        <f>IF($A50="","",IF($F50="No","No action required",IF($H50="","Assign an owner",IF($K50="","Map a course or activity",IF($J50="","Set a review date",IF($N50="Review Overdue","Complete overdue review",IF($M50="Pending Review","Review submitted evidence",IF($M50="Missing","Add current approved evidence","None"))))))))</f>
        <v/>
      </c>
      <c r="Q50" s="21" t="n"/>
    </row>
    <row r="51">
      <c r="A51" s="19" t="n"/>
      <c r="B51" s="20" t="n"/>
      <c r="C51" s="20" t="n"/>
      <c r="D51" s="21" t="n"/>
      <c r="E51" s="21" t="n"/>
      <c r="F51" s="19" t="n"/>
      <c r="G51" s="19" t="n"/>
      <c r="H51" s="20" t="n"/>
      <c r="I51" s="22" t="n"/>
      <c r="J51" s="22" t="n"/>
      <c r="K51" s="21" t="n"/>
      <c r="L51" s="19" t="n"/>
      <c r="M51" s="23">
        <f>IF($A51="","",IF($L51="No","Not Required",IF(COUNTIFS('Evidence Log'!$B$7:$B$306,$A51,'Evidence Log'!$G$7:$G$306,"Approved",'Evidence Log'!$K$7:$K$306,"Yes")&gt;0,"Complete",IF(COUNTIFS('Evidence Log'!$B$7:$B$306,$A51,'Evidence Log'!$G$7:$G$306,"Pending Review")&gt;0,"Pending Review","Missing"))))</f>
        <v/>
      </c>
      <c r="N51" s="23">
        <f>IF($A51="","",IF($F51="No","Not Applicable",IF($K51="","Gap",IF(AND(ISNUMBER($J51),$J51&lt;TODAY()),"Review Overdue",IF(AND($L51="Yes",$M51="Pending Review"),"In Progress",IF(AND($L51="Yes",$M51&lt;&gt;"Complete"),"Gap","Met"))))))</f>
        <v/>
      </c>
      <c r="O51" s="24">
        <f>IF($A51="","",IF(ISNUMBER($J51),$J51-TODAY(),""))</f>
        <v/>
      </c>
      <c r="P51" s="25">
        <f>IF($A51="","",IF($F51="No","No action required",IF($H51="","Assign an owner",IF($K51="","Map a course or activity",IF($J51="","Set a review date",IF($N51="Review Overdue","Complete overdue review",IF($M51="Pending Review","Review submitted evidence",IF($M51="Missing","Add current approved evidence","None"))))))))</f>
        <v/>
      </c>
      <c r="Q51" s="21" t="n"/>
    </row>
    <row r="52">
      <c r="A52" s="19" t="n"/>
      <c r="B52" s="20" t="n"/>
      <c r="C52" s="20" t="n"/>
      <c r="D52" s="21" t="n"/>
      <c r="E52" s="21" t="n"/>
      <c r="F52" s="19" t="n"/>
      <c r="G52" s="19" t="n"/>
      <c r="H52" s="20" t="n"/>
      <c r="I52" s="22" t="n"/>
      <c r="J52" s="22" t="n"/>
      <c r="K52" s="21" t="n"/>
      <c r="L52" s="19" t="n"/>
      <c r="M52" s="23">
        <f>IF($A52="","",IF($L52="No","Not Required",IF(COUNTIFS('Evidence Log'!$B$7:$B$306,$A52,'Evidence Log'!$G$7:$G$306,"Approved",'Evidence Log'!$K$7:$K$306,"Yes")&gt;0,"Complete",IF(COUNTIFS('Evidence Log'!$B$7:$B$306,$A52,'Evidence Log'!$G$7:$G$306,"Pending Review")&gt;0,"Pending Review","Missing"))))</f>
        <v/>
      </c>
      <c r="N52" s="23">
        <f>IF($A52="","",IF($F52="No","Not Applicable",IF($K52="","Gap",IF(AND(ISNUMBER($J52),$J52&lt;TODAY()),"Review Overdue",IF(AND($L52="Yes",$M52="Pending Review"),"In Progress",IF(AND($L52="Yes",$M52&lt;&gt;"Complete"),"Gap","Met"))))))</f>
        <v/>
      </c>
      <c r="O52" s="24">
        <f>IF($A52="","",IF(ISNUMBER($J52),$J52-TODAY(),""))</f>
        <v/>
      </c>
      <c r="P52" s="25">
        <f>IF($A52="","",IF($F52="No","No action required",IF($H52="","Assign an owner",IF($K52="","Map a course or activity",IF($J52="","Set a review date",IF($N52="Review Overdue","Complete overdue review",IF($M52="Pending Review","Review submitted evidence",IF($M52="Missing","Add current approved evidence","None"))))))))</f>
        <v/>
      </c>
      <c r="Q52" s="21" t="n"/>
    </row>
    <row r="53">
      <c r="A53" s="19" t="n"/>
      <c r="B53" s="20" t="n"/>
      <c r="C53" s="20" t="n"/>
      <c r="D53" s="21" t="n"/>
      <c r="E53" s="21" t="n"/>
      <c r="F53" s="19" t="n"/>
      <c r="G53" s="19" t="n"/>
      <c r="H53" s="20" t="n"/>
      <c r="I53" s="22" t="n"/>
      <c r="J53" s="22" t="n"/>
      <c r="K53" s="21" t="n"/>
      <c r="L53" s="19" t="n"/>
      <c r="M53" s="23">
        <f>IF($A53="","",IF($L53="No","Not Required",IF(COUNTIFS('Evidence Log'!$B$7:$B$306,$A53,'Evidence Log'!$G$7:$G$306,"Approved",'Evidence Log'!$K$7:$K$306,"Yes")&gt;0,"Complete",IF(COUNTIFS('Evidence Log'!$B$7:$B$306,$A53,'Evidence Log'!$G$7:$G$306,"Pending Review")&gt;0,"Pending Review","Missing"))))</f>
        <v/>
      </c>
      <c r="N53" s="23">
        <f>IF($A53="","",IF($F53="No","Not Applicable",IF($K53="","Gap",IF(AND(ISNUMBER($J53),$J53&lt;TODAY()),"Review Overdue",IF(AND($L53="Yes",$M53="Pending Review"),"In Progress",IF(AND($L53="Yes",$M53&lt;&gt;"Complete"),"Gap","Met"))))))</f>
        <v/>
      </c>
      <c r="O53" s="24">
        <f>IF($A53="","",IF(ISNUMBER($J53),$J53-TODAY(),""))</f>
        <v/>
      </c>
      <c r="P53" s="25">
        <f>IF($A53="","",IF($F53="No","No action required",IF($H53="","Assign an owner",IF($K53="","Map a course or activity",IF($J53="","Set a review date",IF($N53="Review Overdue","Complete overdue review",IF($M53="Pending Review","Review submitted evidence",IF($M53="Missing","Add current approved evidence","None"))))))))</f>
        <v/>
      </c>
      <c r="Q53" s="21" t="n"/>
    </row>
    <row r="54">
      <c r="A54" s="19" t="n"/>
      <c r="B54" s="20" t="n"/>
      <c r="C54" s="20" t="n"/>
      <c r="D54" s="21" t="n"/>
      <c r="E54" s="21" t="n"/>
      <c r="F54" s="19" t="n"/>
      <c r="G54" s="19" t="n"/>
      <c r="H54" s="20" t="n"/>
      <c r="I54" s="22" t="n"/>
      <c r="J54" s="22" t="n"/>
      <c r="K54" s="21" t="n"/>
      <c r="L54" s="19" t="n"/>
      <c r="M54" s="23">
        <f>IF($A54="","",IF($L54="No","Not Required",IF(COUNTIFS('Evidence Log'!$B$7:$B$306,$A54,'Evidence Log'!$G$7:$G$306,"Approved",'Evidence Log'!$K$7:$K$306,"Yes")&gt;0,"Complete",IF(COUNTIFS('Evidence Log'!$B$7:$B$306,$A54,'Evidence Log'!$G$7:$G$306,"Pending Review")&gt;0,"Pending Review","Missing"))))</f>
        <v/>
      </c>
      <c r="N54" s="23">
        <f>IF($A54="","",IF($F54="No","Not Applicable",IF($K54="","Gap",IF(AND(ISNUMBER($J54),$J54&lt;TODAY()),"Review Overdue",IF(AND($L54="Yes",$M54="Pending Review"),"In Progress",IF(AND($L54="Yes",$M54&lt;&gt;"Complete"),"Gap","Met"))))))</f>
        <v/>
      </c>
      <c r="O54" s="24">
        <f>IF($A54="","",IF(ISNUMBER($J54),$J54-TODAY(),""))</f>
        <v/>
      </c>
      <c r="P54" s="25">
        <f>IF($A54="","",IF($F54="No","No action required",IF($H54="","Assign an owner",IF($K54="","Map a course or activity",IF($J54="","Set a review date",IF($N54="Review Overdue","Complete overdue review",IF($M54="Pending Review","Review submitted evidence",IF($M54="Missing","Add current approved evidence","None"))))))))</f>
        <v/>
      </c>
      <c r="Q54" s="21" t="n"/>
    </row>
    <row r="55">
      <c r="A55" s="19" t="n"/>
      <c r="B55" s="20" t="n"/>
      <c r="C55" s="20" t="n"/>
      <c r="D55" s="21" t="n"/>
      <c r="E55" s="21" t="n"/>
      <c r="F55" s="19" t="n"/>
      <c r="G55" s="19" t="n"/>
      <c r="H55" s="20" t="n"/>
      <c r="I55" s="22" t="n"/>
      <c r="J55" s="22" t="n"/>
      <c r="K55" s="21" t="n"/>
      <c r="L55" s="19" t="n"/>
      <c r="M55" s="23">
        <f>IF($A55="","",IF($L55="No","Not Required",IF(COUNTIFS('Evidence Log'!$B$7:$B$306,$A55,'Evidence Log'!$G$7:$G$306,"Approved",'Evidence Log'!$K$7:$K$306,"Yes")&gt;0,"Complete",IF(COUNTIFS('Evidence Log'!$B$7:$B$306,$A55,'Evidence Log'!$G$7:$G$306,"Pending Review")&gt;0,"Pending Review","Missing"))))</f>
        <v/>
      </c>
      <c r="N55" s="23">
        <f>IF($A55="","",IF($F55="No","Not Applicable",IF($K55="","Gap",IF(AND(ISNUMBER($J55),$J55&lt;TODAY()),"Review Overdue",IF(AND($L55="Yes",$M55="Pending Review"),"In Progress",IF(AND($L55="Yes",$M55&lt;&gt;"Complete"),"Gap","Met"))))))</f>
        <v/>
      </c>
      <c r="O55" s="24">
        <f>IF($A55="","",IF(ISNUMBER($J55),$J55-TODAY(),""))</f>
        <v/>
      </c>
      <c r="P55" s="25">
        <f>IF($A55="","",IF($F55="No","No action required",IF($H55="","Assign an owner",IF($K55="","Map a course or activity",IF($J55="","Set a review date",IF($N55="Review Overdue","Complete overdue review",IF($M55="Pending Review","Review submitted evidence",IF($M55="Missing","Add current approved evidence","None"))))))))</f>
        <v/>
      </c>
      <c r="Q55" s="21" t="n"/>
    </row>
    <row r="56">
      <c r="A56" s="19" t="n"/>
      <c r="B56" s="20" t="n"/>
      <c r="C56" s="20" t="n"/>
      <c r="D56" s="21" t="n"/>
      <c r="E56" s="21" t="n"/>
      <c r="F56" s="19" t="n"/>
      <c r="G56" s="19" t="n"/>
      <c r="H56" s="20" t="n"/>
      <c r="I56" s="22" t="n"/>
      <c r="J56" s="22" t="n"/>
      <c r="K56" s="21" t="n"/>
      <c r="L56" s="19" t="n"/>
      <c r="M56" s="23">
        <f>IF($A56="","",IF($L56="No","Not Required",IF(COUNTIFS('Evidence Log'!$B$7:$B$306,$A56,'Evidence Log'!$G$7:$G$306,"Approved",'Evidence Log'!$K$7:$K$306,"Yes")&gt;0,"Complete",IF(COUNTIFS('Evidence Log'!$B$7:$B$306,$A56,'Evidence Log'!$G$7:$G$306,"Pending Review")&gt;0,"Pending Review","Missing"))))</f>
        <v/>
      </c>
      <c r="N56" s="23">
        <f>IF($A56="","",IF($F56="No","Not Applicable",IF($K56="","Gap",IF(AND(ISNUMBER($J56),$J56&lt;TODAY()),"Review Overdue",IF(AND($L56="Yes",$M56="Pending Review"),"In Progress",IF(AND($L56="Yes",$M56&lt;&gt;"Complete"),"Gap","Met"))))))</f>
        <v/>
      </c>
      <c r="O56" s="24">
        <f>IF($A56="","",IF(ISNUMBER($J56),$J56-TODAY(),""))</f>
        <v/>
      </c>
      <c r="P56" s="25">
        <f>IF($A56="","",IF($F56="No","No action required",IF($H56="","Assign an owner",IF($K56="","Map a course or activity",IF($J56="","Set a review date",IF($N56="Review Overdue","Complete overdue review",IF($M56="Pending Review","Review submitted evidence",IF($M56="Missing","Add current approved evidence","None"))))))))</f>
        <v/>
      </c>
      <c r="Q56" s="21" t="n"/>
    </row>
    <row r="57">
      <c r="A57" s="19" t="n"/>
      <c r="B57" s="20" t="n"/>
      <c r="C57" s="20" t="n"/>
      <c r="D57" s="21" t="n"/>
      <c r="E57" s="21" t="n"/>
      <c r="F57" s="19" t="n"/>
      <c r="G57" s="19" t="n"/>
      <c r="H57" s="20" t="n"/>
      <c r="I57" s="22" t="n"/>
      <c r="J57" s="22" t="n"/>
      <c r="K57" s="21" t="n"/>
      <c r="L57" s="19" t="n"/>
      <c r="M57" s="23">
        <f>IF($A57="","",IF($L57="No","Not Required",IF(COUNTIFS('Evidence Log'!$B$7:$B$306,$A57,'Evidence Log'!$G$7:$G$306,"Approved",'Evidence Log'!$K$7:$K$306,"Yes")&gt;0,"Complete",IF(COUNTIFS('Evidence Log'!$B$7:$B$306,$A57,'Evidence Log'!$G$7:$G$306,"Pending Review")&gt;0,"Pending Review","Missing"))))</f>
        <v/>
      </c>
      <c r="N57" s="23">
        <f>IF($A57="","",IF($F57="No","Not Applicable",IF($K57="","Gap",IF(AND(ISNUMBER($J57),$J57&lt;TODAY()),"Review Overdue",IF(AND($L57="Yes",$M57="Pending Review"),"In Progress",IF(AND($L57="Yes",$M57&lt;&gt;"Complete"),"Gap","Met"))))))</f>
        <v/>
      </c>
      <c r="O57" s="24">
        <f>IF($A57="","",IF(ISNUMBER($J57),$J57-TODAY(),""))</f>
        <v/>
      </c>
      <c r="P57" s="25">
        <f>IF($A57="","",IF($F57="No","No action required",IF($H57="","Assign an owner",IF($K57="","Map a course or activity",IF($J57="","Set a review date",IF($N57="Review Overdue","Complete overdue review",IF($M57="Pending Review","Review submitted evidence",IF($M57="Missing","Add current approved evidence","None"))))))))</f>
        <v/>
      </c>
      <c r="Q57" s="21" t="n"/>
    </row>
    <row r="58">
      <c r="A58" s="19" t="n"/>
      <c r="B58" s="20" t="n"/>
      <c r="C58" s="20" t="n"/>
      <c r="D58" s="21" t="n"/>
      <c r="E58" s="21" t="n"/>
      <c r="F58" s="19" t="n"/>
      <c r="G58" s="19" t="n"/>
      <c r="H58" s="20" t="n"/>
      <c r="I58" s="22" t="n"/>
      <c r="J58" s="22" t="n"/>
      <c r="K58" s="21" t="n"/>
      <c r="L58" s="19" t="n"/>
      <c r="M58" s="23">
        <f>IF($A58="","",IF($L58="No","Not Required",IF(COUNTIFS('Evidence Log'!$B$7:$B$306,$A58,'Evidence Log'!$G$7:$G$306,"Approved",'Evidence Log'!$K$7:$K$306,"Yes")&gt;0,"Complete",IF(COUNTIFS('Evidence Log'!$B$7:$B$306,$A58,'Evidence Log'!$G$7:$G$306,"Pending Review")&gt;0,"Pending Review","Missing"))))</f>
        <v/>
      </c>
      <c r="N58" s="23">
        <f>IF($A58="","",IF($F58="No","Not Applicable",IF($K58="","Gap",IF(AND(ISNUMBER($J58),$J58&lt;TODAY()),"Review Overdue",IF(AND($L58="Yes",$M58="Pending Review"),"In Progress",IF(AND($L58="Yes",$M58&lt;&gt;"Complete"),"Gap","Met"))))))</f>
        <v/>
      </c>
      <c r="O58" s="24">
        <f>IF($A58="","",IF(ISNUMBER($J58),$J58-TODAY(),""))</f>
        <v/>
      </c>
      <c r="P58" s="25">
        <f>IF($A58="","",IF($F58="No","No action required",IF($H58="","Assign an owner",IF($K58="","Map a course or activity",IF($J58="","Set a review date",IF($N58="Review Overdue","Complete overdue review",IF($M58="Pending Review","Review submitted evidence",IF($M58="Missing","Add current approved evidence","None"))))))))</f>
        <v/>
      </c>
      <c r="Q58" s="21" t="n"/>
    </row>
    <row r="59">
      <c r="A59" s="19" t="n"/>
      <c r="B59" s="20" t="n"/>
      <c r="C59" s="20" t="n"/>
      <c r="D59" s="21" t="n"/>
      <c r="E59" s="21" t="n"/>
      <c r="F59" s="19" t="n"/>
      <c r="G59" s="19" t="n"/>
      <c r="H59" s="20" t="n"/>
      <c r="I59" s="22" t="n"/>
      <c r="J59" s="22" t="n"/>
      <c r="K59" s="21" t="n"/>
      <c r="L59" s="19" t="n"/>
      <c r="M59" s="23">
        <f>IF($A59="","",IF($L59="No","Not Required",IF(COUNTIFS('Evidence Log'!$B$7:$B$306,$A59,'Evidence Log'!$G$7:$G$306,"Approved",'Evidence Log'!$K$7:$K$306,"Yes")&gt;0,"Complete",IF(COUNTIFS('Evidence Log'!$B$7:$B$306,$A59,'Evidence Log'!$G$7:$G$306,"Pending Review")&gt;0,"Pending Review","Missing"))))</f>
        <v/>
      </c>
      <c r="N59" s="23">
        <f>IF($A59="","",IF($F59="No","Not Applicable",IF($K59="","Gap",IF(AND(ISNUMBER($J59),$J59&lt;TODAY()),"Review Overdue",IF(AND($L59="Yes",$M59="Pending Review"),"In Progress",IF(AND($L59="Yes",$M59&lt;&gt;"Complete"),"Gap","Met"))))))</f>
        <v/>
      </c>
      <c r="O59" s="24">
        <f>IF($A59="","",IF(ISNUMBER($J59),$J59-TODAY(),""))</f>
        <v/>
      </c>
      <c r="P59" s="25">
        <f>IF($A59="","",IF($F59="No","No action required",IF($H59="","Assign an owner",IF($K59="","Map a course or activity",IF($J59="","Set a review date",IF($N59="Review Overdue","Complete overdue review",IF($M59="Pending Review","Review submitted evidence",IF($M59="Missing","Add current approved evidence","None"))))))))</f>
        <v/>
      </c>
      <c r="Q59" s="21" t="n"/>
    </row>
    <row r="60">
      <c r="A60" s="19" t="n"/>
      <c r="B60" s="20" t="n"/>
      <c r="C60" s="20" t="n"/>
      <c r="D60" s="21" t="n"/>
      <c r="E60" s="21" t="n"/>
      <c r="F60" s="19" t="n"/>
      <c r="G60" s="19" t="n"/>
      <c r="H60" s="20" t="n"/>
      <c r="I60" s="22" t="n"/>
      <c r="J60" s="22" t="n"/>
      <c r="K60" s="21" t="n"/>
      <c r="L60" s="19" t="n"/>
      <c r="M60" s="23">
        <f>IF($A60="","",IF($L60="No","Not Required",IF(COUNTIFS('Evidence Log'!$B$7:$B$306,$A60,'Evidence Log'!$G$7:$G$306,"Approved",'Evidence Log'!$K$7:$K$306,"Yes")&gt;0,"Complete",IF(COUNTIFS('Evidence Log'!$B$7:$B$306,$A60,'Evidence Log'!$G$7:$G$306,"Pending Review")&gt;0,"Pending Review","Missing"))))</f>
        <v/>
      </c>
      <c r="N60" s="23">
        <f>IF($A60="","",IF($F60="No","Not Applicable",IF($K60="","Gap",IF(AND(ISNUMBER($J60),$J60&lt;TODAY()),"Review Overdue",IF(AND($L60="Yes",$M60="Pending Review"),"In Progress",IF(AND($L60="Yes",$M60&lt;&gt;"Complete"),"Gap","Met"))))))</f>
        <v/>
      </c>
      <c r="O60" s="24">
        <f>IF($A60="","",IF(ISNUMBER($J60),$J60-TODAY(),""))</f>
        <v/>
      </c>
      <c r="P60" s="25">
        <f>IF($A60="","",IF($F60="No","No action required",IF($H60="","Assign an owner",IF($K60="","Map a course or activity",IF($J60="","Set a review date",IF($N60="Review Overdue","Complete overdue review",IF($M60="Pending Review","Review submitted evidence",IF($M60="Missing","Add current approved evidence","None"))))))))</f>
        <v/>
      </c>
      <c r="Q60" s="21" t="n"/>
    </row>
    <row r="61">
      <c r="A61" s="19" t="n"/>
      <c r="B61" s="20" t="n"/>
      <c r="C61" s="20" t="n"/>
      <c r="D61" s="21" t="n"/>
      <c r="E61" s="21" t="n"/>
      <c r="F61" s="19" t="n"/>
      <c r="G61" s="19" t="n"/>
      <c r="H61" s="20" t="n"/>
      <c r="I61" s="22" t="n"/>
      <c r="J61" s="22" t="n"/>
      <c r="K61" s="21" t="n"/>
      <c r="L61" s="19" t="n"/>
      <c r="M61" s="23">
        <f>IF($A61="","",IF($L61="No","Not Required",IF(COUNTIFS('Evidence Log'!$B$7:$B$306,$A61,'Evidence Log'!$G$7:$G$306,"Approved",'Evidence Log'!$K$7:$K$306,"Yes")&gt;0,"Complete",IF(COUNTIFS('Evidence Log'!$B$7:$B$306,$A61,'Evidence Log'!$G$7:$G$306,"Pending Review")&gt;0,"Pending Review","Missing"))))</f>
        <v/>
      </c>
      <c r="N61" s="23">
        <f>IF($A61="","",IF($F61="No","Not Applicable",IF($K61="","Gap",IF(AND(ISNUMBER($J61),$J61&lt;TODAY()),"Review Overdue",IF(AND($L61="Yes",$M61="Pending Review"),"In Progress",IF(AND($L61="Yes",$M61&lt;&gt;"Complete"),"Gap","Met"))))))</f>
        <v/>
      </c>
      <c r="O61" s="24">
        <f>IF($A61="","",IF(ISNUMBER($J61),$J61-TODAY(),""))</f>
        <v/>
      </c>
      <c r="P61" s="25">
        <f>IF($A61="","",IF($F61="No","No action required",IF($H61="","Assign an owner",IF($K61="","Map a course or activity",IF($J61="","Set a review date",IF($N61="Review Overdue","Complete overdue review",IF($M61="Pending Review","Review submitted evidence",IF($M61="Missing","Add current approved evidence","None"))))))))</f>
        <v/>
      </c>
      <c r="Q61" s="21" t="n"/>
    </row>
    <row r="62">
      <c r="A62" s="19" t="n"/>
      <c r="B62" s="20" t="n"/>
      <c r="C62" s="20" t="n"/>
      <c r="D62" s="21" t="n"/>
      <c r="E62" s="21" t="n"/>
      <c r="F62" s="19" t="n"/>
      <c r="G62" s="19" t="n"/>
      <c r="H62" s="20" t="n"/>
      <c r="I62" s="22" t="n"/>
      <c r="J62" s="22" t="n"/>
      <c r="K62" s="21" t="n"/>
      <c r="L62" s="19" t="n"/>
      <c r="M62" s="23">
        <f>IF($A62="","",IF($L62="No","Not Required",IF(COUNTIFS('Evidence Log'!$B$7:$B$306,$A62,'Evidence Log'!$G$7:$G$306,"Approved",'Evidence Log'!$K$7:$K$306,"Yes")&gt;0,"Complete",IF(COUNTIFS('Evidence Log'!$B$7:$B$306,$A62,'Evidence Log'!$G$7:$G$306,"Pending Review")&gt;0,"Pending Review","Missing"))))</f>
        <v/>
      </c>
      <c r="N62" s="23">
        <f>IF($A62="","",IF($F62="No","Not Applicable",IF($K62="","Gap",IF(AND(ISNUMBER($J62),$J62&lt;TODAY()),"Review Overdue",IF(AND($L62="Yes",$M62="Pending Review"),"In Progress",IF(AND($L62="Yes",$M62&lt;&gt;"Complete"),"Gap","Met"))))))</f>
        <v/>
      </c>
      <c r="O62" s="24">
        <f>IF($A62="","",IF(ISNUMBER($J62),$J62-TODAY(),""))</f>
        <v/>
      </c>
      <c r="P62" s="25">
        <f>IF($A62="","",IF($F62="No","No action required",IF($H62="","Assign an owner",IF($K62="","Map a course or activity",IF($J62="","Set a review date",IF($N62="Review Overdue","Complete overdue review",IF($M62="Pending Review","Review submitted evidence",IF($M62="Missing","Add current approved evidence","None"))))))))</f>
        <v/>
      </c>
      <c r="Q62" s="21" t="n"/>
    </row>
    <row r="63">
      <c r="A63" s="19" t="n"/>
      <c r="B63" s="20" t="n"/>
      <c r="C63" s="20" t="n"/>
      <c r="D63" s="21" t="n"/>
      <c r="E63" s="21" t="n"/>
      <c r="F63" s="19" t="n"/>
      <c r="G63" s="19" t="n"/>
      <c r="H63" s="20" t="n"/>
      <c r="I63" s="22" t="n"/>
      <c r="J63" s="22" t="n"/>
      <c r="K63" s="21" t="n"/>
      <c r="L63" s="19" t="n"/>
      <c r="M63" s="23">
        <f>IF($A63="","",IF($L63="No","Not Required",IF(COUNTIFS('Evidence Log'!$B$7:$B$306,$A63,'Evidence Log'!$G$7:$G$306,"Approved",'Evidence Log'!$K$7:$K$306,"Yes")&gt;0,"Complete",IF(COUNTIFS('Evidence Log'!$B$7:$B$306,$A63,'Evidence Log'!$G$7:$G$306,"Pending Review")&gt;0,"Pending Review","Missing"))))</f>
        <v/>
      </c>
      <c r="N63" s="23">
        <f>IF($A63="","",IF($F63="No","Not Applicable",IF($K63="","Gap",IF(AND(ISNUMBER($J63),$J63&lt;TODAY()),"Review Overdue",IF(AND($L63="Yes",$M63="Pending Review"),"In Progress",IF(AND($L63="Yes",$M63&lt;&gt;"Complete"),"Gap","Met"))))))</f>
        <v/>
      </c>
      <c r="O63" s="24">
        <f>IF($A63="","",IF(ISNUMBER($J63),$J63-TODAY(),""))</f>
        <v/>
      </c>
      <c r="P63" s="25">
        <f>IF($A63="","",IF($F63="No","No action required",IF($H63="","Assign an owner",IF($K63="","Map a course or activity",IF($J63="","Set a review date",IF($N63="Review Overdue","Complete overdue review",IF($M63="Pending Review","Review submitted evidence",IF($M63="Missing","Add current approved evidence","None"))))))))</f>
        <v/>
      </c>
      <c r="Q63" s="21" t="n"/>
    </row>
    <row r="64">
      <c r="A64" s="19" t="n"/>
      <c r="B64" s="20" t="n"/>
      <c r="C64" s="20" t="n"/>
      <c r="D64" s="21" t="n"/>
      <c r="E64" s="21" t="n"/>
      <c r="F64" s="19" t="n"/>
      <c r="G64" s="19" t="n"/>
      <c r="H64" s="20" t="n"/>
      <c r="I64" s="22" t="n"/>
      <c r="J64" s="22" t="n"/>
      <c r="K64" s="21" t="n"/>
      <c r="L64" s="19" t="n"/>
      <c r="M64" s="23">
        <f>IF($A64="","",IF($L64="No","Not Required",IF(COUNTIFS('Evidence Log'!$B$7:$B$306,$A64,'Evidence Log'!$G$7:$G$306,"Approved",'Evidence Log'!$K$7:$K$306,"Yes")&gt;0,"Complete",IF(COUNTIFS('Evidence Log'!$B$7:$B$306,$A64,'Evidence Log'!$G$7:$G$306,"Pending Review")&gt;0,"Pending Review","Missing"))))</f>
        <v/>
      </c>
      <c r="N64" s="23">
        <f>IF($A64="","",IF($F64="No","Not Applicable",IF($K64="","Gap",IF(AND(ISNUMBER($J64),$J64&lt;TODAY()),"Review Overdue",IF(AND($L64="Yes",$M64="Pending Review"),"In Progress",IF(AND($L64="Yes",$M64&lt;&gt;"Complete"),"Gap","Met"))))))</f>
        <v/>
      </c>
      <c r="O64" s="24">
        <f>IF($A64="","",IF(ISNUMBER($J64),$J64-TODAY(),""))</f>
        <v/>
      </c>
      <c r="P64" s="25">
        <f>IF($A64="","",IF($F64="No","No action required",IF($H64="","Assign an owner",IF($K64="","Map a course or activity",IF($J64="","Set a review date",IF($N64="Review Overdue","Complete overdue review",IF($M64="Pending Review","Review submitted evidence",IF($M64="Missing","Add current approved evidence","None"))))))))</f>
        <v/>
      </c>
      <c r="Q64" s="21" t="n"/>
    </row>
    <row r="65">
      <c r="A65" s="19" t="n"/>
      <c r="B65" s="20" t="n"/>
      <c r="C65" s="20" t="n"/>
      <c r="D65" s="21" t="n"/>
      <c r="E65" s="21" t="n"/>
      <c r="F65" s="19" t="n"/>
      <c r="G65" s="19" t="n"/>
      <c r="H65" s="20" t="n"/>
      <c r="I65" s="22" t="n"/>
      <c r="J65" s="22" t="n"/>
      <c r="K65" s="21" t="n"/>
      <c r="L65" s="19" t="n"/>
      <c r="M65" s="23">
        <f>IF($A65="","",IF($L65="No","Not Required",IF(COUNTIFS('Evidence Log'!$B$7:$B$306,$A65,'Evidence Log'!$G$7:$G$306,"Approved",'Evidence Log'!$K$7:$K$306,"Yes")&gt;0,"Complete",IF(COUNTIFS('Evidence Log'!$B$7:$B$306,$A65,'Evidence Log'!$G$7:$G$306,"Pending Review")&gt;0,"Pending Review","Missing"))))</f>
        <v/>
      </c>
      <c r="N65" s="23">
        <f>IF($A65="","",IF($F65="No","Not Applicable",IF($K65="","Gap",IF(AND(ISNUMBER($J65),$J65&lt;TODAY()),"Review Overdue",IF(AND($L65="Yes",$M65="Pending Review"),"In Progress",IF(AND($L65="Yes",$M65&lt;&gt;"Complete"),"Gap","Met"))))))</f>
        <v/>
      </c>
      <c r="O65" s="24">
        <f>IF($A65="","",IF(ISNUMBER($J65),$J65-TODAY(),""))</f>
        <v/>
      </c>
      <c r="P65" s="25">
        <f>IF($A65="","",IF($F65="No","No action required",IF($H65="","Assign an owner",IF($K65="","Map a course or activity",IF($J65="","Set a review date",IF($N65="Review Overdue","Complete overdue review",IF($M65="Pending Review","Review submitted evidence",IF($M65="Missing","Add current approved evidence","None"))))))))</f>
        <v/>
      </c>
      <c r="Q65" s="21" t="n"/>
    </row>
    <row r="66">
      <c r="A66" s="19" t="n"/>
      <c r="B66" s="20" t="n"/>
      <c r="C66" s="20" t="n"/>
      <c r="D66" s="21" t="n"/>
      <c r="E66" s="21" t="n"/>
      <c r="F66" s="19" t="n"/>
      <c r="G66" s="19" t="n"/>
      <c r="H66" s="20" t="n"/>
      <c r="I66" s="22" t="n"/>
      <c r="J66" s="22" t="n"/>
      <c r="K66" s="21" t="n"/>
      <c r="L66" s="19" t="n"/>
      <c r="M66" s="23">
        <f>IF($A66="","",IF($L66="No","Not Required",IF(COUNTIFS('Evidence Log'!$B$7:$B$306,$A66,'Evidence Log'!$G$7:$G$306,"Approved",'Evidence Log'!$K$7:$K$306,"Yes")&gt;0,"Complete",IF(COUNTIFS('Evidence Log'!$B$7:$B$306,$A66,'Evidence Log'!$G$7:$G$306,"Pending Review")&gt;0,"Pending Review","Missing"))))</f>
        <v/>
      </c>
      <c r="N66" s="23">
        <f>IF($A66="","",IF($F66="No","Not Applicable",IF($K66="","Gap",IF(AND(ISNUMBER($J66),$J66&lt;TODAY()),"Review Overdue",IF(AND($L66="Yes",$M66="Pending Review"),"In Progress",IF(AND($L66="Yes",$M66&lt;&gt;"Complete"),"Gap","Met"))))))</f>
        <v/>
      </c>
      <c r="O66" s="24">
        <f>IF($A66="","",IF(ISNUMBER($J66),$J66-TODAY(),""))</f>
        <v/>
      </c>
      <c r="P66" s="25">
        <f>IF($A66="","",IF($F66="No","No action required",IF($H66="","Assign an owner",IF($K66="","Map a course or activity",IF($J66="","Set a review date",IF($N66="Review Overdue","Complete overdue review",IF($M66="Pending Review","Review submitted evidence",IF($M66="Missing","Add current approved evidence","None"))))))))</f>
        <v/>
      </c>
      <c r="Q66" s="21" t="n"/>
    </row>
    <row r="67">
      <c r="A67" s="19" t="n"/>
      <c r="B67" s="20" t="n"/>
      <c r="C67" s="20" t="n"/>
      <c r="D67" s="21" t="n"/>
      <c r="E67" s="21" t="n"/>
      <c r="F67" s="19" t="n"/>
      <c r="G67" s="19" t="n"/>
      <c r="H67" s="20" t="n"/>
      <c r="I67" s="22" t="n"/>
      <c r="J67" s="22" t="n"/>
      <c r="K67" s="21" t="n"/>
      <c r="L67" s="19" t="n"/>
      <c r="M67" s="23">
        <f>IF($A67="","",IF($L67="No","Not Required",IF(COUNTIFS('Evidence Log'!$B$7:$B$306,$A67,'Evidence Log'!$G$7:$G$306,"Approved",'Evidence Log'!$K$7:$K$306,"Yes")&gt;0,"Complete",IF(COUNTIFS('Evidence Log'!$B$7:$B$306,$A67,'Evidence Log'!$G$7:$G$306,"Pending Review")&gt;0,"Pending Review","Missing"))))</f>
        <v/>
      </c>
      <c r="N67" s="23">
        <f>IF($A67="","",IF($F67="No","Not Applicable",IF($K67="","Gap",IF(AND(ISNUMBER($J67),$J67&lt;TODAY()),"Review Overdue",IF(AND($L67="Yes",$M67="Pending Review"),"In Progress",IF(AND($L67="Yes",$M67&lt;&gt;"Complete"),"Gap","Met"))))))</f>
        <v/>
      </c>
      <c r="O67" s="24">
        <f>IF($A67="","",IF(ISNUMBER($J67),$J67-TODAY(),""))</f>
        <v/>
      </c>
      <c r="P67" s="25">
        <f>IF($A67="","",IF($F67="No","No action required",IF($H67="","Assign an owner",IF($K67="","Map a course or activity",IF($J67="","Set a review date",IF($N67="Review Overdue","Complete overdue review",IF($M67="Pending Review","Review submitted evidence",IF($M67="Missing","Add current approved evidence","None"))))))))</f>
        <v/>
      </c>
      <c r="Q67" s="21" t="n"/>
    </row>
    <row r="68">
      <c r="A68" s="19" t="n"/>
      <c r="B68" s="20" t="n"/>
      <c r="C68" s="20" t="n"/>
      <c r="D68" s="21" t="n"/>
      <c r="E68" s="21" t="n"/>
      <c r="F68" s="19" t="n"/>
      <c r="G68" s="19" t="n"/>
      <c r="H68" s="20" t="n"/>
      <c r="I68" s="22" t="n"/>
      <c r="J68" s="22" t="n"/>
      <c r="K68" s="21" t="n"/>
      <c r="L68" s="19" t="n"/>
      <c r="M68" s="23">
        <f>IF($A68="","",IF($L68="No","Not Required",IF(COUNTIFS('Evidence Log'!$B$7:$B$306,$A68,'Evidence Log'!$G$7:$G$306,"Approved",'Evidence Log'!$K$7:$K$306,"Yes")&gt;0,"Complete",IF(COUNTIFS('Evidence Log'!$B$7:$B$306,$A68,'Evidence Log'!$G$7:$G$306,"Pending Review")&gt;0,"Pending Review","Missing"))))</f>
        <v/>
      </c>
      <c r="N68" s="23">
        <f>IF($A68="","",IF($F68="No","Not Applicable",IF($K68="","Gap",IF(AND(ISNUMBER($J68),$J68&lt;TODAY()),"Review Overdue",IF(AND($L68="Yes",$M68="Pending Review"),"In Progress",IF(AND($L68="Yes",$M68&lt;&gt;"Complete"),"Gap","Met"))))))</f>
        <v/>
      </c>
      <c r="O68" s="24">
        <f>IF($A68="","",IF(ISNUMBER($J68),$J68-TODAY(),""))</f>
        <v/>
      </c>
      <c r="P68" s="25">
        <f>IF($A68="","",IF($F68="No","No action required",IF($H68="","Assign an owner",IF($K68="","Map a course or activity",IF($J68="","Set a review date",IF($N68="Review Overdue","Complete overdue review",IF($M68="Pending Review","Review submitted evidence",IF($M68="Missing","Add current approved evidence","None"))))))))</f>
        <v/>
      </c>
      <c r="Q68" s="21" t="n"/>
    </row>
    <row r="69">
      <c r="A69" s="19" t="n"/>
      <c r="B69" s="20" t="n"/>
      <c r="C69" s="20" t="n"/>
      <c r="D69" s="21" t="n"/>
      <c r="E69" s="21" t="n"/>
      <c r="F69" s="19" t="n"/>
      <c r="G69" s="19" t="n"/>
      <c r="H69" s="20" t="n"/>
      <c r="I69" s="22" t="n"/>
      <c r="J69" s="22" t="n"/>
      <c r="K69" s="21" t="n"/>
      <c r="L69" s="19" t="n"/>
      <c r="M69" s="23">
        <f>IF($A69="","",IF($L69="No","Not Required",IF(COUNTIFS('Evidence Log'!$B$7:$B$306,$A69,'Evidence Log'!$G$7:$G$306,"Approved",'Evidence Log'!$K$7:$K$306,"Yes")&gt;0,"Complete",IF(COUNTIFS('Evidence Log'!$B$7:$B$306,$A69,'Evidence Log'!$G$7:$G$306,"Pending Review")&gt;0,"Pending Review","Missing"))))</f>
        <v/>
      </c>
      <c r="N69" s="23">
        <f>IF($A69="","",IF($F69="No","Not Applicable",IF($K69="","Gap",IF(AND(ISNUMBER($J69),$J69&lt;TODAY()),"Review Overdue",IF(AND($L69="Yes",$M69="Pending Review"),"In Progress",IF(AND($L69="Yes",$M69&lt;&gt;"Complete"),"Gap","Met"))))))</f>
        <v/>
      </c>
      <c r="O69" s="24">
        <f>IF($A69="","",IF(ISNUMBER($J69),$J69-TODAY(),""))</f>
        <v/>
      </c>
      <c r="P69" s="25">
        <f>IF($A69="","",IF($F69="No","No action required",IF($H69="","Assign an owner",IF($K69="","Map a course or activity",IF($J69="","Set a review date",IF($N69="Review Overdue","Complete overdue review",IF($M69="Pending Review","Review submitted evidence",IF($M69="Missing","Add current approved evidence","None"))))))))</f>
        <v/>
      </c>
      <c r="Q69" s="21" t="n"/>
    </row>
    <row r="70">
      <c r="A70" s="19" t="n"/>
      <c r="B70" s="20" t="n"/>
      <c r="C70" s="20" t="n"/>
      <c r="D70" s="21" t="n"/>
      <c r="E70" s="21" t="n"/>
      <c r="F70" s="19" t="n"/>
      <c r="G70" s="19" t="n"/>
      <c r="H70" s="20" t="n"/>
      <c r="I70" s="22" t="n"/>
      <c r="J70" s="22" t="n"/>
      <c r="K70" s="21" t="n"/>
      <c r="L70" s="19" t="n"/>
      <c r="M70" s="23">
        <f>IF($A70="","",IF($L70="No","Not Required",IF(COUNTIFS('Evidence Log'!$B$7:$B$306,$A70,'Evidence Log'!$G$7:$G$306,"Approved",'Evidence Log'!$K$7:$K$306,"Yes")&gt;0,"Complete",IF(COUNTIFS('Evidence Log'!$B$7:$B$306,$A70,'Evidence Log'!$G$7:$G$306,"Pending Review")&gt;0,"Pending Review","Missing"))))</f>
        <v/>
      </c>
      <c r="N70" s="23">
        <f>IF($A70="","",IF($F70="No","Not Applicable",IF($K70="","Gap",IF(AND(ISNUMBER($J70),$J70&lt;TODAY()),"Review Overdue",IF(AND($L70="Yes",$M70="Pending Review"),"In Progress",IF(AND($L70="Yes",$M70&lt;&gt;"Complete"),"Gap","Met"))))))</f>
        <v/>
      </c>
      <c r="O70" s="24">
        <f>IF($A70="","",IF(ISNUMBER($J70),$J70-TODAY(),""))</f>
        <v/>
      </c>
      <c r="P70" s="25">
        <f>IF($A70="","",IF($F70="No","No action required",IF($H70="","Assign an owner",IF($K70="","Map a course or activity",IF($J70="","Set a review date",IF($N70="Review Overdue","Complete overdue review",IF($M70="Pending Review","Review submitted evidence",IF($M70="Missing","Add current approved evidence","None"))))))))</f>
        <v/>
      </c>
      <c r="Q70" s="21" t="n"/>
    </row>
    <row r="71">
      <c r="A71" s="19" t="n"/>
      <c r="B71" s="20" t="n"/>
      <c r="C71" s="20" t="n"/>
      <c r="D71" s="21" t="n"/>
      <c r="E71" s="21" t="n"/>
      <c r="F71" s="19" t="n"/>
      <c r="G71" s="19" t="n"/>
      <c r="H71" s="20" t="n"/>
      <c r="I71" s="22" t="n"/>
      <c r="J71" s="22" t="n"/>
      <c r="K71" s="21" t="n"/>
      <c r="L71" s="19" t="n"/>
      <c r="M71" s="23">
        <f>IF($A71="","",IF($L71="No","Not Required",IF(COUNTIFS('Evidence Log'!$B$7:$B$306,$A71,'Evidence Log'!$G$7:$G$306,"Approved",'Evidence Log'!$K$7:$K$306,"Yes")&gt;0,"Complete",IF(COUNTIFS('Evidence Log'!$B$7:$B$306,$A71,'Evidence Log'!$G$7:$G$306,"Pending Review")&gt;0,"Pending Review","Missing"))))</f>
        <v/>
      </c>
      <c r="N71" s="23">
        <f>IF($A71="","",IF($F71="No","Not Applicable",IF($K71="","Gap",IF(AND(ISNUMBER($J71),$J71&lt;TODAY()),"Review Overdue",IF(AND($L71="Yes",$M71="Pending Review"),"In Progress",IF(AND($L71="Yes",$M71&lt;&gt;"Complete"),"Gap","Met"))))))</f>
        <v/>
      </c>
      <c r="O71" s="24">
        <f>IF($A71="","",IF(ISNUMBER($J71),$J71-TODAY(),""))</f>
        <v/>
      </c>
      <c r="P71" s="25">
        <f>IF($A71="","",IF($F71="No","No action required",IF($H71="","Assign an owner",IF($K71="","Map a course or activity",IF($J71="","Set a review date",IF($N71="Review Overdue","Complete overdue review",IF($M71="Pending Review","Review submitted evidence",IF($M71="Missing","Add current approved evidence","None"))))))))</f>
        <v/>
      </c>
      <c r="Q71" s="21" t="n"/>
    </row>
    <row r="72">
      <c r="A72" s="19" t="n"/>
      <c r="B72" s="20" t="n"/>
      <c r="C72" s="20" t="n"/>
      <c r="D72" s="21" t="n"/>
      <c r="E72" s="21" t="n"/>
      <c r="F72" s="19" t="n"/>
      <c r="G72" s="19" t="n"/>
      <c r="H72" s="20" t="n"/>
      <c r="I72" s="22" t="n"/>
      <c r="J72" s="22" t="n"/>
      <c r="K72" s="21" t="n"/>
      <c r="L72" s="19" t="n"/>
      <c r="M72" s="23">
        <f>IF($A72="","",IF($L72="No","Not Required",IF(COUNTIFS('Evidence Log'!$B$7:$B$306,$A72,'Evidence Log'!$G$7:$G$306,"Approved",'Evidence Log'!$K$7:$K$306,"Yes")&gt;0,"Complete",IF(COUNTIFS('Evidence Log'!$B$7:$B$306,$A72,'Evidence Log'!$G$7:$G$306,"Pending Review")&gt;0,"Pending Review","Missing"))))</f>
        <v/>
      </c>
      <c r="N72" s="23">
        <f>IF($A72="","",IF($F72="No","Not Applicable",IF($K72="","Gap",IF(AND(ISNUMBER($J72),$J72&lt;TODAY()),"Review Overdue",IF(AND($L72="Yes",$M72="Pending Review"),"In Progress",IF(AND($L72="Yes",$M72&lt;&gt;"Complete"),"Gap","Met"))))))</f>
        <v/>
      </c>
      <c r="O72" s="24">
        <f>IF($A72="","",IF(ISNUMBER($J72),$J72-TODAY(),""))</f>
        <v/>
      </c>
      <c r="P72" s="25">
        <f>IF($A72="","",IF($F72="No","No action required",IF($H72="","Assign an owner",IF($K72="","Map a course or activity",IF($J72="","Set a review date",IF($N72="Review Overdue","Complete overdue review",IF($M72="Pending Review","Review submitted evidence",IF($M72="Missing","Add current approved evidence","None"))))))))</f>
        <v/>
      </c>
      <c r="Q72" s="21" t="n"/>
    </row>
    <row r="73">
      <c r="A73" s="19" t="n"/>
      <c r="B73" s="20" t="n"/>
      <c r="C73" s="20" t="n"/>
      <c r="D73" s="21" t="n"/>
      <c r="E73" s="21" t="n"/>
      <c r="F73" s="19" t="n"/>
      <c r="G73" s="19" t="n"/>
      <c r="H73" s="20" t="n"/>
      <c r="I73" s="22" t="n"/>
      <c r="J73" s="22" t="n"/>
      <c r="K73" s="21" t="n"/>
      <c r="L73" s="19" t="n"/>
      <c r="M73" s="23">
        <f>IF($A73="","",IF($L73="No","Not Required",IF(COUNTIFS('Evidence Log'!$B$7:$B$306,$A73,'Evidence Log'!$G$7:$G$306,"Approved",'Evidence Log'!$K$7:$K$306,"Yes")&gt;0,"Complete",IF(COUNTIFS('Evidence Log'!$B$7:$B$306,$A73,'Evidence Log'!$G$7:$G$306,"Pending Review")&gt;0,"Pending Review","Missing"))))</f>
        <v/>
      </c>
      <c r="N73" s="23">
        <f>IF($A73="","",IF($F73="No","Not Applicable",IF($K73="","Gap",IF(AND(ISNUMBER($J73),$J73&lt;TODAY()),"Review Overdue",IF(AND($L73="Yes",$M73="Pending Review"),"In Progress",IF(AND($L73="Yes",$M73&lt;&gt;"Complete"),"Gap","Met"))))))</f>
        <v/>
      </c>
      <c r="O73" s="24">
        <f>IF($A73="","",IF(ISNUMBER($J73),$J73-TODAY(),""))</f>
        <v/>
      </c>
      <c r="P73" s="25">
        <f>IF($A73="","",IF($F73="No","No action required",IF($H73="","Assign an owner",IF($K73="","Map a course or activity",IF($J73="","Set a review date",IF($N73="Review Overdue","Complete overdue review",IF($M73="Pending Review","Review submitted evidence",IF($M73="Missing","Add current approved evidence","None"))))))))</f>
        <v/>
      </c>
      <c r="Q73" s="21" t="n"/>
    </row>
    <row r="74">
      <c r="A74" s="19" t="n"/>
      <c r="B74" s="20" t="n"/>
      <c r="C74" s="20" t="n"/>
      <c r="D74" s="21" t="n"/>
      <c r="E74" s="21" t="n"/>
      <c r="F74" s="19" t="n"/>
      <c r="G74" s="19" t="n"/>
      <c r="H74" s="20" t="n"/>
      <c r="I74" s="22" t="n"/>
      <c r="J74" s="22" t="n"/>
      <c r="K74" s="21" t="n"/>
      <c r="L74" s="19" t="n"/>
      <c r="M74" s="23">
        <f>IF($A74="","",IF($L74="No","Not Required",IF(COUNTIFS('Evidence Log'!$B$7:$B$306,$A74,'Evidence Log'!$G$7:$G$306,"Approved",'Evidence Log'!$K$7:$K$306,"Yes")&gt;0,"Complete",IF(COUNTIFS('Evidence Log'!$B$7:$B$306,$A74,'Evidence Log'!$G$7:$G$306,"Pending Review")&gt;0,"Pending Review","Missing"))))</f>
        <v/>
      </c>
      <c r="N74" s="23">
        <f>IF($A74="","",IF($F74="No","Not Applicable",IF($K74="","Gap",IF(AND(ISNUMBER($J74),$J74&lt;TODAY()),"Review Overdue",IF(AND($L74="Yes",$M74="Pending Review"),"In Progress",IF(AND($L74="Yes",$M74&lt;&gt;"Complete"),"Gap","Met"))))))</f>
        <v/>
      </c>
      <c r="O74" s="24">
        <f>IF($A74="","",IF(ISNUMBER($J74),$J74-TODAY(),""))</f>
        <v/>
      </c>
      <c r="P74" s="25">
        <f>IF($A74="","",IF($F74="No","No action required",IF($H74="","Assign an owner",IF($K74="","Map a course or activity",IF($J74="","Set a review date",IF($N74="Review Overdue","Complete overdue review",IF($M74="Pending Review","Review submitted evidence",IF($M74="Missing","Add current approved evidence","None"))))))))</f>
        <v/>
      </c>
      <c r="Q74" s="21" t="n"/>
    </row>
    <row r="75">
      <c r="A75" s="19" t="n"/>
      <c r="B75" s="20" t="n"/>
      <c r="C75" s="20" t="n"/>
      <c r="D75" s="21" t="n"/>
      <c r="E75" s="21" t="n"/>
      <c r="F75" s="19" t="n"/>
      <c r="G75" s="19" t="n"/>
      <c r="H75" s="20" t="n"/>
      <c r="I75" s="22" t="n"/>
      <c r="J75" s="22" t="n"/>
      <c r="K75" s="21" t="n"/>
      <c r="L75" s="19" t="n"/>
      <c r="M75" s="23">
        <f>IF($A75="","",IF($L75="No","Not Required",IF(COUNTIFS('Evidence Log'!$B$7:$B$306,$A75,'Evidence Log'!$G$7:$G$306,"Approved",'Evidence Log'!$K$7:$K$306,"Yes")&gt;0,"Complete",IF(COUNTIFS('Evidence Log'!$B$7:$B$306,$A75,'Evidence Log'!$G$7:$G$306,"Pending Review")&gt;0,"Pending Review","Missing"))))</f>
        <v/>
      </c>
      <c r="N75" s="23">
        <f>IF($A75="","",IF($F75="No","Not Applicable",IF($K75="","Gap",IF(AND(ISNUMBER($J75),$J75&lt;TODAY()),"Review Overdue",IF(AND($L75="Yes",$M75="Pending Review"),"In Progress",IF(AND($L75="Yes",$M75&lt;&gt;"Complete"),"Gap","Met"))))))</f>
        <v/>
      </c>
      <c r="O75" s="24">
        <f>IF($A75="","",IF(ISNUMBER($J75),$J75-TODAY(),""))</f>
        <v/>
      </c>
      <c r="P75" s="25">
        <f>IF($A75="","",IF($F75="No","No action required",IF($H75="","Assign an owner",IF($K75="","Map a course or activity",IF($J75="","Set a review date",IF($N75="Review Overdue","Complete overdue review",IF($M75="Pending Review","Review submitted evidence",IF($M75="Missing","Add current approved evidence","None"))))))))</f>
        <v/>
      </c>
      <c r="Q75" s="21" t="n"/>
    </row>
    <row r="76">
      <c r="A76" s="19" t="n"/>
      <c r="B76" s="20" t="n"/>
      <c r="C76" s="20" t="n"/>
      <c r="D76" s="21" t="n"/>
      <c r="E76" s="21" t="n"/>
      <c r="F76" s="19" t="n"/>
      <c r="G76" s="19" t="n"/>
      <c r="H76" s="20" t="n"/>
      <c r="I76" s="22" t="n"/>
      <c r="J76" s="22" t="n"/>
      <c r="K76" s="21" t="n"/>
      <c r="L76" s="19" t="n"/>
      <c r="M76" s="23">
        <f>IF($A76="","",IF($L76="No","Not Required",IF(COUNTIFS('Evidence Log'!$B$7:$B$306,$A76,'Evidence Log'!$G$7:$G$306,"Approved",'Evidence Log'!$K$7:$K$306,"Yes")&gt;0,"Complete",IF(COUNTIFS('Evidence Log'!$B$7:$B$306,$A76,'Evidence Log'!$G$7:$G$306,"Pending Review")&gt;0,"Pending Review","Missing"))))</f>
        <v/>
      </c>
      <c r="N76" s="23">
        <f>IF($A76="","",IF($F76="No","Not Applicable",IF($K76="","Gap",IF(AND(ISNUMBER($J76),$J76&lt;TODAY()),"Review Overdue",IF(AND($L76="Yes",$M76="Pending Review"),"In Progress",IF(AND($L76="Yes",$M76&lt;&gt;"Complete"),"Gap","Met"))))))</f>
        <v/>
      </c>
      <c r="O76" s="24">
        <f>IF($A76="","",IF(ISNUMBER($J76),$J76-TODAY(),""))</f>
        <v/>
      </c>
      <c r="P76" s="25">
        <f>IF($A76="","",IF($F76="No","No action required",IF($H76="","Assign an owner",IF($K76="","Map a course or activity",IF($J76="","Set a review date",IF($N76="Review Overdue","Complete overdue review",IF($M76="Pending Review","Review submitted evidence",IF($M76="Missing","Add current approved evidence","None"))))))))</f>
        <v/>
      </c>
      <c r="Q76" s="21" t="n"/>
    </row>
    <row r="77">
      <c r="A77" s="19" t="n"/>
      <c r="B77" s="20" t="n"/>
      <c r="C77" s="20" t="n"/>
      <c r="D77" s="21" t="n"/>
      <c r="E77" s="21" t="n"/>
      <c r="F77" s="19" t="n"/>
      <c r="G77" s="19" t="n"/>
      <c r="H77" s="20" t="n"/>
      <c r="I77" s="22" t="n"/>
      <c r="J77" s="22" t="n"/>
      <c r="K77" s="21" t="n"/>
      <c r="L77" s="19" t="n"/>
      <c r="M77" s="23">
        <f>IF($A77="","",IF($L77="No","Not Required",IF(COUNTIFS('Evidence Log'!$B$7:$B$306,$A77,'Evidence Log'!$G$7:$G$306,"Approved",'Evidence Log'!$K$7:$K$306,"Yes")&gt;0,"Complete",IF(COUNTIFS('Evidence Log'!$B$7:$B$306,$A77,'Evidence Log'!$G$7:$G$306,"Pending Review")&gt;0,"Pending Review","Missing"))))</f>
        <v/>
      </c>
      <c r="N77" s="23">
        <f>IF($A77="","",IF($F77="No","Not Applicable",IF($K77="","Gap",IF(AND(ISNUMBER($J77),$J77&lt;TODAY()),"Review Overdue",IF(AND($L77="Yes",$M77="Pending Review"),"In Progress",IF(AND($L77="Yes",$M77&lt;&gt;"Complete"),"Gap","Met"))))))</f>
        <v/>
      </c>
      <c r="O77" s="24">
        <f>IF($A77="","",IF(ISNUMBER($J77),$J77-TODAY(),""))</f>
        <v/>
      </c>
      <c r="P77" s="25">
        <f>IF($A77="","",IF($F77="No","No action required",IF($H77="","Assign an owner",IF($K77="","Map a course or activity",IF($J77="","Set a review date",IF($N77="Review Overdue","Complete overdue review",IF($M77="Pending Review","Review submitted evidence",IF($M77="Missing","Add current approved evidence","None"))))))))</f>
        <v/>
      </c>
      <c r="Q77" s="21" t="n"/>
    </row>
    <row r="78">
      <c r="A78" s="19" t="n"/>
      <c r="B78" s="20" t="n"/>
      <c r="C78" s="20" t="n"/>
      <c r="D78" s="21" t="n"/>
      <c r="E78" s="21" t="n"/>
      <c r="F78" s="19" t="n"/>
      <c r="G78" s="19" t="n"/>
      <c r="H78" s="20" t="n"/>
      <c r="I78" s="22" t="n"/>
      <c r="J78" s="22" t="n"/>
      <c r="K78" s="21" t="n"/>
      <c r="L78" s="19" t="n"/>
      <c r="M78" s="23">
        <f>IF($A78="","",IF($L78="No","Not Required",IF(COUNTIFS('Evidence Log'!$B$7:$B$306,$A78,'Evidence Log'!$G$7:$G$306,"Approved",'Evidence Log'!$K$7:$K$306,"Yes")&gt;0,"Complete",IF(COUNTIFS('Evidence Log'!$B$7:$B$306,$A78,'Evidence Log'!$G$7:$G$306,"Pending Review")&gt;0,"Pending Review","Missing"))))</f>
        <v/>
      </c>
      <c r="N78" s="23">
        <f>IF($A78="","",IF($F78="No","Not Applicable",IF($K78="","Gap",IF(AND(ISNUMBER($J78),$J78&lt;TODAY()),"Review Overdue",IF(AND($L78="Yes",$M78="Pending Review"),"In Progress",IF(AND($L78="Yes",$M78&lt;&gt;"Complete"),"Gap","Met"))))))</f>
        <v/>
      </c>
      <c r="O78" s="24">
        <f>IF($A78="","",IF(ISNUMBER($J78),$J78-TODAY(),""))</f>
        <v/>
      </c>
      <c r="P78" s="25">
        <f>IF($A78="","",IF($F78="No","No action required",IF($H78="","Assign an owner",IF($K78="","Map a course or activity",IF($J78="","Set a review date",IF($N78="Review Overdue","Complete overdue review",IF($M78="Pending Review","Review submitted evidence",IF($M78="Missing","Add current approved evidence","None"))))))))</f>
        <v/>
      </c>
      <c r="Q78" s="21" t="n"/>
    </row>
    <row r="79">
      <c r="A79" s="19" t="n"/>
      <c r="B79" s="20" t="n"/>
      <c r="C79" s="20" t="n"/>
      <c r="D79" s="21" t="n"/>
      <c r="E79" s="21" t="n"/>
      <c r="F79" s="19" t="n"/>
      <c r="G79" s="19" t="n"/>
      <c r="H79" s="20" t="n"/>
      <c r="I79" s="22" t="n"/>
      <c r="J79" s="22" t="n"/>
      <c r="K79" s="21" t="n"/>
      <c r="L79" s="19" t="n"/>
      <c r="M79" s="23">
        <f>IF($A79="","",IF($L79="No","Not Required",IF(COUNTIFS('Evidence Log'!$B$7:$B$306,$A79,'Evidence Log'!$G$7:$G$306,"Approved",'Evidence Log'!$K$7:$K$306,"Yes")&gt;0,"Complete",IF(COUNTIFS('Evidence Log'!$B$7:$B$306,$A79,'Evidence Log'!$G$7:$G$306,"Pending Review")&gt;0,"Pending Review","Missing"))))</f>
        <v/>
      </c>
      <c r="N79" s="23">
        <f>IF($A79="","",IF($F79="No","Not Applicable",IF($K79="","Gap",IF(AND(ISNUMBER($J79),$J79&lt;TODAY()),"Review Overdue",IF(AND($L79="Yes",$M79="Pending Review"),"In Progress",IF(AND($L79="Yes",$M79&lt;&gt;"Complete"),"Gap","Met"))))))</f>
        <v/>
      </c>
      <c r="O79" s="24">
        <f>IF($A79="","",IF(ISNUMBER($J79),$J79-TODAY(),""))</f>
        <v/>
      </c>
      <c r="P79" s="25">
        <f>IF($A79="","",IF($F79="No","No action required",IF($H79="","Assign an owner",IF($K79="","Map a course or activity",IF($J79="","Set a review date",IF($N79="Review Overdue","Complete overdue review",IF($M79="Pending Review","Review submitted evidence",IF($M79="Missing","Add current approved evidence","None"))))))))</f>
        <v/>
      </c>
      <c r="Q79" s="21" t="n"/>
    </row>
    <row r="80">
      <c r="A80" s="19" t="n"/>
      <c r="B80" s="20" t="n"/>
      <c r="C80" s="20" t="n"/>
      <c r="D80" s="21" t="n"/>
      <c r="E80" s="21" t="n"/>
      <c r="F80" s="19" t="n"/>
      <c r="G80" s="19" t="n"/>
      <c r="H80" s="20" t="n"/>
      <c r="I80" s="22" t="n"/>
      <c r="J80" s="22" t="n"/>
      <c r="K80" s="21" t="n"/>
      <c r="L80" s="19" t="n"/>
      <c r="M80" s="23">
        <f>IF($A80="","",IF($L80="No","Not Required",IF(COUNTIFS('Evidence Log'!$B$7:$B$306,$A80,'Evidence Log'!$G$7:$G$306,"Approved",'Evidence Log'!$K$7:$K$306,"Yes")&gt;0,"Complete",IF(COUNTIFS('Evidence Log'!$B$7:$B$306,$A80,'Evidence Log'!$G$7:$G$306,"Pending Review")&gt;0,"Pending Review","Missing"))))</f>
        <v/>
      </c>
      <c r="N80" s="23">
        <f>IF($A80="","",IF($F80="No","Not Applicable",IF($K80="","Gap",IF(AND(ISNUMBER($J80),$J80&lt;TODAY()),"Review Overdue",IF(AND($L80="Yes",$M80="Pending Review"),"In Progress",IF(AND($L80="Yes",$M80&lt;&gt;"Complete"),"Gap","Met"))))))</f>
        <v/>
      </c>
      <c r="O80" s="24">
        <f>IF($A80="","",IF(ISNUMBER($J80),$J80-TODAY(),""))</f>
        <v/>
      </c>
      <c r="P80" s="25">
        <f>IF($A80="","",IF($F80="No","No action required",IF($H80="","Assign an owner",IF($K80="","Map a course or activity",IF($J80="","Set a review date",IF($N80="Review Overdue","Complete overdue review",IF($M80="Pending Review","Review submitted evidence",IF($M80="Missing","Add current approved evidence","None"))))))))</f>
        <v/>
      </c>
      <c r="Q80" s="21" t="n"/>
    </row>
    <row r="81">
      <c r="A81" s="19" t="n"/>
      <c r="B81" s="20" t="n"/>
      <c r="C81" s="20" t="n"/>
      <c r="D81" s="21" t="n"/>
      <c r="E81" s="21" t="n"/>
      <c r="F81" s="19" t="n"/>
      <c r="G81" s="19" t="n"/>
      <c r="H81" s="20" t="n"/>
      <c r="I81" s="22" t="n"/>
      <c r="J81" s="22" t="n"/>
      <c r="K81" s="21" t="n"/>
      <c r="L81" s="19" t="n"/>
      <c r="M81" s="23">
        <f>IF($A81="","",IF($L81="No","Not Required",IF(COUNTIFS('Evidence Log'!$B$7:$B$306,$A81,'Evidence Log'!$G$7:$G$306,"Approved",'Evidence Log'!$K$7:$K$306,"Yes")&gt;0,"Complete",IF(COUNTIFS('Evidence Log'!$B$7:$B$306,$A81,'Evidence Log'!$G$7:$G$306,"Pending Review")&gt;0,"Pending Review","Missing"))))</f>
        <v/>
      </c>
      <c r="N81" s="23">
        <f>IF($A81="","",IF($F81="No","Not Applicable",IF($K81="","Gap",IF(AND(ISNUMBER($J81),$J81&lt;TODAY()),"Review Overdue",IF(AND($L81="Yes",$M81="Pending Review"),"In Progress",IF(AND($L81="Yes",$M81&lt;&gt;"Complete"),"Gap","Met"))))))</f>
        <v/>
      </c>
      <c r="O81" s="24">
        <f>IF($A81="","",IF(ISNUMBER($J81),$J81-TODAY(),""))</f>
        <v/>
      </c>
      <c r="P81" s="25">
        <f>IF($A81="","",IF($F81="No","No action required",IF($H81="","Assign an owner",IF($K81="","Map a course or activity",IF($J81="","Set a review date",IF($N81="Review Overdue","Complete overdue review",IF($M81="Pending Review","Review submitted evidence",IF($M81="Missing","Add current approved evidence","None"))))))))</f>
        <v/>
      </c>
      <c r="Q81" s="21" t="n"/>
    </row>
    <row r="82">
      <c r="A82" s="19" t="n"/>
      <c r="B82" s="20" t="n"/>
      <c r="C82" s="20" t="n"/>
      <c r="D82" s="21" t="n"/>
      <c r="E82" s="21" t="n"/>
      <c r="F82" s="19" t="n"/>
      <c r="G82" s="19" t="n"/>
      <c r="H82" s="20" t="n"/>
      <c r="I82" s="22" t="n"/>
      <c r="J82" s="22" t="n"/>
      <c r="K82" s="21" t="n"/>
      <c r="L82" s="19" t="n"/>
      <c r="M82" s="23">
        <f>IF($A82="","",IF($L82="No","Not Required",IF(COUNTIFS('Evidence Log'!$B$7:$B$306,$A82,'Evidence Log'!$G$7:$G$306,"Approved",'Evidence Log'!$K$7:$K$306,"Yes")&gt;0,"Complete",IF(COUNTIFS('Evidence Log'!$B$7:$B$306,$A82,'Evidence Log'!$G$7:$G$306,"Pending Review")&gt;0,"Pending Review","Missing"))))</f>
        <v/>
      </c>
      <c r="N82" s="23">
        <f>IF($A82="","",IF($F82="No","Not Applicable",IF($K82="","Gap",IF(AND(ISNUMBER($J82),$J82&lt;TODAY()),"Review Overdue",IF(AND($L82="Yes",$M82="Pending Review"),"In Progress",IF(AND($L82="Yes",$M82&lt;&gt;"Complete"),"Gap","Met"))))))</f>
        <v/>
      </c>
      <c r="O82" s="24">
        <f>IF($A82="","",IF(ISNUMBER($J82),$J82-TODAY(),""))</f>
        <v/>
      </c>
      <c r="P82" s="25">
        <f>IF($A82="","",IF($F82="No","No action required",IF($H82="","Assign an owner",IF($K82="","Map a course or activity",IF($J82="","Set a review date",IF($N82="Review Overdue","Complete overdue review",IF($M82="Pending Review","Review submitted evidence",IF($M82="Missing","Add current approved evidence","None"))))))))</f>
        <v/>
      </c>
      <c r="Q82" s="21" t="n"/>
    </row>
    <row r="83">
      <c r="A83" s="19" t="n"/>
      <c r="B83" s="20" t="n"/>
      <c r="C83" s="20" t="n"/>
      <c r="D83" s="21" t="n"/>
      <c r="E83" s="21" t="n"/>
      <c r="F83" s="19" t="n"/>
      <c r="G83" s="19" t="n"/>
      <c r="H83" s="20" t="n"/>
      <c r="I83" s="22" t="n"/>
      <c r="J83" s="22" t="n"/>
      <c r="K83" s="21" t="n"/>
      <c r="L83" s="19" t="n"/>
      <c r="M83" s="23">
        <f>IF($A83="","",IF($L83="No","Not Required",IF(COUNTIFS('Evidence Log'!$B$7:$B$306,$A83,'Evidence Log'!$G$7:$G$306,"Approved",'Evidence Log'!$K$7:$K$306,"Yes")&gt;0,"Complete",IF(COUNTIFS('Evidence Log'!$B$7:$B$306,$A83,'Evidence Log'!$G$7:$G$306,"Pending Review")&gt;0,"Pending Review","Missing"))))</f>
        <v/>
      </c>
      <c r="N83" s="23">
        <f>IF($A83="","",IF($F83="No","Not Applicable",IF($K83="","Gap",IF(AND(ISNUMBER($J83),$J83&lt;TODAY()),"Review Overdue",IF(AND($L83="Yes",$M83="Pending Review"),"In Progress",IF(AND($L83="Yes",$M83&lt;&gt;"Complete"),"Gap","Met"))))))</f>
        <v/>
      </c>
      <c r="O83" s="24">
        <f>IF($A83="","",IF(ISNUMBER($J83),$J83-TODAY(),""))</f>
        <v/>
      </c>
      <c r="P83" s="25">
        <f>IF($A83="","",IF($F83="No","No action required",IF($H83="","Assign an owner",IF($K83="","Map a course or activity",IF($J83="","Set a review date",IF($N83="Review Overdue","Complete overdue review",IF($M83="Pending Review","Review submitted evidence",IF($M83="Missing","Add current approved evidence","None"))))))))</f>
        <v/>
      </c>
      <c r="Q83" s="21" t="n"/>
    </row>
    <row r="84">
      <c r="A84" s="19" t="n"/>
      <c r="B84" s="20" t="n"/>
      <c r="C84" s="20" t="n"/>
      <c r="D84" s="21" t="n"/>
      <c r="E84" s="21" t="n"/>
      <c r="F84" s="19" t="n"/>
      <c r="G84" s="19" t="n"/>
      <c r="H84" s="20" t="n"/>
      <c r="I84" s="22" t="n"/>
      <c r="J84" s="22" t="n"/>
      <c r="K84" s="21" t="n"/>
      <c r="L84" s="19" t="n"/>
      <c r="M84" s="23">
        <f>IF($A84="","",IF($L84="No","Not Required",IF(COUNTIFS('Evidence Log'!$B$7:$B$306,$A84,'Evidence Log'!$G$7:$G$306,"Approved",'Evidence Log'!$K$7:$K$306,"Yes")&gt;0,"Complete",IF(COUNTIFS('Evidence Log'!$B$7:$B$306,$A84,'Evidence Log'!$G$7:$G$306,"Pending Review")&gt;0,"Pending Review","Missing"))))</f>
        <v/>
      </c>
      <c r="N84" s="23">
        <f>IF($A84="","",IF($F84="No","Not Applicable",IF($K84="","Gap",IF(AND(ISNUMBER($J84),$J84&lt;TODAY()),"Review Overdue",IF(AND($L84="Yes",$M84="Pending Review"),"In Progress",IF(AND($L84="Yes",$M84&lt;&gt;"Complete"),"Gap","Met"))))))</f>
        <v/>
      </c>
      <c r="O84" s="24">
        <f>IF($A84="","",IF(ISNUMBER($J84),$J84-TODAY(),""))</f>
        <v/>
      </c>
      <c r="P84" s="25">
        <f>IF($A84="","",IF($F84="No","No action required",IF($H84="","Assign an owner",IF($K84="","Map a course or activity",IF($J84="","Set a review date",IF($N84="Review Overdue","Complete overdue review",IF($M84="Pending Review","Review submitted evidence",IF($M84="Missing","Add current approved evidence","None"))))))))</f>
        <v/>
      </c>
      <c r="Q84" s="21" t="n"/>
    </row>
    <row r="85">
      <c r="A85" s="19" t="n"/>
      <c r="B85" s="20" t="n"/>
      <c r="C85" s="20" t="n"/>
      <c r="D85" s="21" t="n"/>
      <c r="E85" s="21" t="n"/>
      <c r="F85" s="19" t="n"/>
      <c r="G85" s="19" t="n"/>
      <c r="H85" s="20" t="n"/>
      <c r="I85" s="22" t="n"/>
      <c r="J85" s="22" t="n"/>
      <c r="K85" s="21" t="n"/>
      <c r="L85" s="19" t="n"/>
      <c r="M85" s="23">
        <f>IF($A85="","",IF($L85="No","Not Required",IF(COUNTIFS('Evidence Log'!$B$7:$B$306,$A85,'Evidence Log'!$G$7:$G$306,"Approved",'Evidence Log'!$K$7:$K$306,"Yes")&gt;0,"Complete",IF(COUNTIFS('Evidence Log'!$B$7:$B$306,$A85,'Evidence Log'!$G$7:$G$306,"Pending Review")&gt;0,"Pending Review","Missing"))))</f>
        <v/>
      </c>
      <c r="N85" s="23">
        <f>IF($A85="","",IF($F85="No","Not Applicable",IF($K85="","Gap",IF(AND(ISNUMBER($J85),$J85&lt;TODAY()),"Review Overdue",IF(AND($L85="Yes",$M85="Pending Review"),"In Progress",IF(AND($L85="Yes",$M85&lt;&gt;"Complete"),"Gap","Met"))))))</f>
        <v/>
      </c>
      <c r="O85" s="24">
        <f>IF($A85="","",IF(ISNUMBER($J85),$J85-TODAY(),""))</f>
        <v/>
      </c>
      <c r="P85" s="25">
        <f>IF($A85="","",IF($F85="No","No action required",IF($H85="","Assign an owner",IF($K85="","Map a course or activity",IF($J85="","Set a review date",IF($N85="Review Overdue","Complete overdue review",IF($M85="Pending Review","Review submitted evidence",IF($M85="Missing","Add current approved evidence","None"))))))))</f>
        <v/>
      </c>
      <c r="Q85" s="21" t="n"/>
    </row>
    <row r="86">
      <c r="A86" s="19" t="n"/>
      <c r="B86" s="20" t="n"/>
      <c r="C86" s="20" t="n"/>
      <c r="D86" s="21" t="n"/>
      <c r="E86" s="21" t="n"/>
      <c r="F86" s="19" t="n"/>
      <c r="G86" s="19" t="n"/>
      <c r="H86" s="20" t="n"/>
      <c r="I86" s="22" t="n"/>
      <c r="J86" s="22" t="n"/>
      <c r="K86" s="21" t="n"/>
      <c r="L86" s="19" t="n"/>
      <c r="M86" s="23">
        <f>IF($A86="","",IF($L86="No","Not Required",IF(COUNTIFS('Evidence Log'!$B$7:$B$306,$A86,'Evidence Log'!$G$7:$G$306,"Approved",'Evidence Log'!$K$7:$K$306,"Yes")&gt;0,"Complete",IF(COUNTIFS('Evidence Log'!$B$7:$B$306,$A86,'Evidence Log'!$G$7:$G$306,"Pending Review")&gt;0,"Pending Review","Missing"))))</f>
        <v/>
      </c>
      <c r="N86" s="23">
        <f>IF($A86="","",IF($F86="No","Not Applicable",IF($K86="","Gap",IF(AND(ISNUMBER($J86),$J86&lt;TODAY()),"Review Overdue",IF(AND($L86="Yes",$M86="Pending Review"),"In Progress",IF(AND($L86="Yes",$M86&lt;&gt;"Complete"),"Gap","Met"))))))</f>
        <v/>
      </c>
      <c r="O86" s="24">
        <f>IF($A86="","",IF(ISNUMBER($J86),$J86-TODAY(),""))</f>
        <v/>
      </c>
      <c r="P86" s="25">
        <f>IF($A86="","",IF($F86="No","No action required",IF($H86="","Assign an owner",IF($K86="","Map a course or activity",IF($J86="","Set a review date",IF($N86="Review Overdue","Complete overdue review",IF($M86="Pending Review","Review submitted evidence",IF($M86="Missing","Add current approved evidence","None"))))))))</f>
        <v/>
      </c>
      <c r="Q86" s="21" t="n"/>
    </row>
    <row r="87">
      <c r="A87" s="19" t="n"/>
      <c r="B87" s="20" t="n"/>
      <c r="C87" s="20" t="n"/>
      <c r="D87" s="21" t="n"/>
      <c r="E87" s="21" t="n"/>
      <c r="F87" s="19" t="n"/>
      <c r="G87" s="19" t="n"/>
      <c r="H87" s="20" t="n"/>
      <c r="I87" s="22" t="n"/>
      <c r="J87" s="22" t="n"/>
      <c r="K87" s="21" t="n"/>
      <c r="L87" s="19" t="n"/>
      <c r="M87" s="23">
        <f>IF($A87="","",IF($L87="No","Not Required",IF(COUNTIFS('Evidence Log'!$B$7:$B$306,$A87,'Evidence Log'!$G$7:$G$306,"Approved",'Evidence Log'!$K$7:$K$306,"Yes")&gt;0,"Complete",IF(COUNTIFS('Evidence Log'!$B$7:$B$306,$A87,'Evidence Log'!$G$7:$G$306,"Pending Review")&gt;0,"Pending Review","Missing"))))</f>
        <v/>
      </c>
      <c r="N87" s="23">
        <f>IF($A87="","",IF($F87="No","Not Applicable",IF($K87="","Gap",IF(AND(ISNUMBER($J87),$J87&lt;TODAY()),"Review Overdue",IF(AND($L87="Yes",$M87="Pending Review"),"In Progress",IF(AND($L87="Yes",$M87&lt;&gt;"Complete"),"Gap","Met"))))))</f>
        <v/>
      </c>
      <c r="O87" s="24">
        <f>IF($A87="","",IF(ISNUMBER($J87),$J87-TODAY(),""))</f>
        <v/>
      </c>
      <c r="P87" s="25">
        <f>IF($A87="","",IF($F87="No","No action required",IF($H87="","Assign an owner",IF($K87="","Map a course or activity",IF($J87="","Set a review date",IF($N87="Review Overdue","Complete overdue review",IF($M87="Pending Review","Review submitted evidence",IF($M87="Missing","Add current approved evidence","None"))))))))</f>
        <v/>
      </c>
      <c r="Q87" s="21" t="n"/>
    </row>
    <row r="88">
      <c r="A88" s="19" t="n"/>
      <c r="B88" s="20" t="n"/>
      <c r="C88" s="20" t="n"/>
      <c r="D88" s="21" t="n"/>
      <c r="E88" s="21" t="n"/>
      <c r="F88" s="19" t="n"/>
      <c r="G88" s="19" t="n"/>
      <c r="H88" s="20" t="n"/>
      <c r="I88" s="22" t="n"/>
      <c r="J88" s="22" t="n"/>
      <c r="K88" s="21" t="n"/>
      <c r="L88" s="19" t="n"/>
      <c r="M88" s="23">
        <f>IF($A88="","",IF($L88="No","Not Required",IF(COUNTIFS('Evidence Log'!$B$7:$B$306,$A88,'Evidence Log'!$G$7:$G$306,"Approved",'Evidence Log'!$K$7:$K$306,"Yes")&gt;0,"Complete",IF(COUNTIFS('Evidence Log'!$B$7:$B$306,$A88,'Evidence Log'!$G$7:$G$306,"Pending Review")&gt;0,"Pending Review","Missing"))))</f>
        <v/>
      </c>
      <c r="N88" s="23">
        <f>IF($A88="","",IF($F88="No","Not Applicable",IF($K88="","Gap",IF(AND(ISNUMBER($J88),$J88&lt;TODAY()),"Review Overdue",IF(AND($L88="Yes",$M88="Pending Review"),"In Progress",IF(AND($L88="Yes",$M88&lt;&gt;"Complete"),"Gap","Met"))))))</f>
        <v/>
      </c>
      <c r="O88" s="24">
        <f>IF($A88="","",IF(ISNUMBER($J88),$J88-TODAY(),""))</f>
        <v/>
      </c>
      <c r="P88" s="25">
        <f>IF($A88="","",IF($F88="No","No action required",IF($H88="","Assign an owner",IF($K88="","Map a course or activity",IF($J88="","Set a review date",IF($N88="Review Overdue","Complete overdue review",IF($M88="Pending Review","Review submitted evidence",IF($M88="Missing","Add current approved evidence","None"))))))))</f>
        <v/>
      </c>
      <c r="Q88" s="21" t="n"/>
    </row>
    <row r="89">
      <c r="A89" s="19" t="n"/>
      <c r="B89" s="20" t="n"/>
      <c r="C89" s="20" t="n"/>
      <c r="D89" s="21" t="n"/>
      <c r="E89" s="21" t="n"/>
      <c r="F89" s="19" t="n"/>
      <c r="G89" s="19" t="n"/>
      <c r="H89" s="20" t="n"/>
      <c r="I89" s="22" t="n"/>
      <c r="J89" s="22" t="n"/>
      <c r="K89" s="21" t="n"/>
      <c r="L89" s="19" t="n"/>
      <c r="M89" s="23">
        <f>IF($A89="","",IF($L89="No","Not Required",IF(COUNTIFS('Evidence Log'!$B$7:$B$306,$A89,'Evidence Log'!$G$7:$G$306,"Approved",'Evidence Log'!$K$7:$K$306,"Yes")&gt;0,"Complete",IF(COUNTIFS('Evidence Log'!$B$7:$B$306,$A89,'Evidence Log'!$G$7:$G$306,"Pending Review")&gt;0,"Pending Review","Missing"))))</f>
        <v/>
      </c>
      <c r="N89" s="23">
        <f>IF($A89="","",IF($F89="No","Not Applicable",IF($K89="","Gap",IF(AND(ISNUMBER($J89),$J89&lt;TODAY()),"Review Overdue",IF(AND($L89="Yes",$M89="Pending Review"),"In Progress",IF(AND($L89="Yes",$M89&lt;&gt;"Complete"),"Gap","Met"))))))</f>
        <v/>
      </c>
      <c r="O89" s="24">
        <f>IF($A89="","",IF(ISNUMBER($J89),$J89-TODAY(),""))</f>
        <v/>
      </c>
      <c r="P89" s="25">
        <f>IF($A89="","",IF($F89="No","No action required",IF($H89="","Assign an owner",IF($K89="","Map a course or activity",IF($J89="","Set a review date",IF($N89="Review Overdue","Complete overdue review",IF($M89="Pending Review","Review submitted evidence",IF($M89="Missing","Add current approved evidence","None"))))))))</f>
        <v/>
      </c>
      <c r="Q89" s="21" t="n"/>
    </row>
    <row r="90">
      <c r="A90" s="19" t="n"/>
      <c r="B90" s="20" t="n"/>
      <c r="C90" s="20" t="n"/>
      <c r="D90" s="21" t="n"/>
      <c r="E90" s="21" t="n"/>
      <c r="F90" s="19" t="n"/>
      <c r="G90" s="19" t="n"/>
      <c r="H90" s="20" t="n"/>
      <c r="I90" s="22" t="n"/>
      <c r="J90" s="22" t="n"/>
      <c r="K90" s="21" t="n"/>
      <c r="L90" s="19" t="n"/>
      <c r="M90" s="23">
        <f>IF($A90="","",IF($L90="No","Not Required",IF(COUNTIFS('Evidence Log'!$B$7:$B$306,$A90,'Evidence Log'!$G$7:$G$306,"Approved",'Evidence Log'!$K$7:$K$306,"Yes")&gt;0,"Complete",IF(COUNTIFS('Evidence Log'!$B$7:$B$306,$A90,'Evidence Log'!$G$7:$G$306,"Pending Review")&gt;0,"Pending Review","Missing"))))</f>
        <v/>
      </c>
      <c r="N90" s="23">
        <f>IF($A90="","",IF($F90="No","Not Applicable",IF($K90="","Gap",IF(AND(ISNUMBER($J90),$J90&lt;TODAY()),"Review Overdue",IF(AND($L90="Yes",$M90="Pending Review"),"In Progress",IF(AND($L90="Yes",$M90&lt;&gt;"Complete"),"Gap","Met"))))))</f>
        <v/>
      </c>
      <c r="O90" s="24">
        <f>IF($A90="","",IF(ISNUMBER($J90),$J90-TODAY(),""))</f>
        <v/>
      </c>
      <c r="P90" s="25">
        <f>IF($A90="","",IF($F90="No","No action required",IF($H90="","Assign an owner",IF($K90="","Map a course or activity",IF($J90="","Set a review date",IF($N90="Review Overdue","Complete overdue review",IF($M90="Pending Review","Review submitted evidence",IF($M90="Missing","Add current approved evidence","None"))))))))</f>
        <v/>
      </c>
      <c r="Q90" s="21" t="n"/>
    </row>
    <row r="91">
      <c r="A91" s="19" t="n"/>
      <c r="B91" s="20" t="n"/>
      <c r="C91" s="20" t="n"/>
      <c r="D91" s="21" t="n"/>
      <c r="E91" s="21" t="n"/>
      <c r="F91" s="19" t="n"/>
      <c r="G91" s="19" t="n"/>
      <c r="H91" s="20" t="n"/>
      <c r="I91" s="22" t="n"/>
      <c r="J91" s="22" t="n"/>
      <c r="K91" s="21" t="n"/>
      <c r="L91" s="19" t="n"/>
      <c r="M91" s="23">
        <f>IF($A91="","",IF($L91="No","Not Required",IF(COUNTIFS('Evidence Log'!$B$7:$B$306,$A91,'Evidence Log'!$G$7:$G$306,"Approved",'Evidence Log'!$K$7:$K$306,"Yes")&gt;0,"Complete",IF(COUNTIFS('Evidence Log'!$B$7:$B$306,$A91,'Evidence Log'!$G$7:$G$306,"Pending Review")&gt;0,"Pending Review","Missing"))))</f>
        <v/>
      </c>
      <c r="N91" s="23">
        <f>IF($A91="","",IF($F91="No","Not Applicable",IF($K91="","Gap",IF(AND(ISNUMBER($J91),$J91&lt;TODAY()),"Review Overdue",IF(AND($L91="Yes",$M91="Pending Review"),"In Progress",IF(AND($L91="Yes",$M91&lt;&gt;"Complete"),"Gap","Met"))))))</f>
        <v/>
      </c>
      <c r="O91" s="24">
        <f>IF($A91="","",IF(ISNUMBER($J91),$J91-TODAY(),""))</f>
        <v/>
      </c>
      <c r="P91" s="25">
        <f>IF($A91="","",IF($F91="No","No action required",IF($H91="","Assign an owner",IF($K91="","Map a course or activity",IF($J91="","Set a review date",IF($N91="Review Overdue","Complete overdue review",IF($M91="Pending Review","Review submitted evidence",IF($M91="Missing","Add current approved evidence","None"))))))))</f>
        <v/>
      </c>
      <c r="Q91" s="21" t="n"/>
    </row>
    <row r="92">
      <c r="A92" s="19" t="n"/>
      <c r="B92" s="20" t="n"/>
      <c r="C92" s="20" t="n"/>
      <c r="D92" s="21" t="n"/>
      <c r="E92" s="21" t="n"/>
      <c r="F92" s="19" t="n"/>
      <c r="G92" s="19" t="n"/>
      <c r="H92" s="20" t="n"/>
      <c r="I92" s="22" t="n"/>
      <c r="J92" s="22" t="n"/>
      <c r="K92" s="21" t="n"/>
      <c r="L92" s="19" t="n"/>
      <c r="M92" s="23">
        <f>IF($A92="","",IF($L92="No","Not Required",IF(COUNTIFS('Evidence Log'!$B$7:$B$306,$A92,'Evidence Log'!$G$7:$G$306,"Approved",'Evidence Log'!$K$7:$K$306,"Yes")&gt;0,"Complete",IF(COUNTIFS('Evidence Log'!$B$7:$B$306,$A92,'Evidence Log'!$G$7:$G$306,"Pending Review")&gt;0,"Pending Review","Missing"))))</f>
        <v/>
      </c>
      <c r="N92" s="23">
        <f>IF($A92="","",IF($F92="No","Not Applicable",IF($K92="","Gap",IF(AND(ISNUMBER($J92),$J92&lt;TODAY()),"Review Overdue",IF(AND($L92="Yes",$M92="Pending Review"),"In Progress",IF(AND($L92="Yes",$M92&lt;&gt;"Complete"),"Gap","Met"))))))</f>
        <v/>
      </c>
      <c r="O92" s="24">
        <f>IF($A92="","",IF(ISNUMBER($J92),$J92-TODAY(),""))</f>
        <v/>
      </c>
      <c r="P92" s="25">
        <f>IF($A92="","",IF($F92="No","No action required",IF($H92="","Assign an owner",IF($K92="","Map a course or activity",IF($J92="","Set a review date",IF($N92="Review Overdue","Complete overdue review",IF($M92="Pending Review","Review submitted evidence",IF($M92="Missing","Add current approved evidence","None"))))))))</f>
        <v/>
      </c>
      <c r="Q92" s="21" t="n"/>
    </row>
    <row r="93">
      <c r="A93" s="19" t="n"/>
      <c r="B93" s="20" t="n"/>
      <c r="C93" s="20" t="n"/>
      <c r="D93" s="21" t="n"/>
      <c r="E93" s="21" t="n"/>
      <c r="F93" s="19" t="n"/>
      <c r="G93" s="19" t="n"/>
      <c r="H93" s="20" t="n"/>
      <c r="I93" s="22" t="n"/>
      <c r="J93" s="22" t="n"/>
      <c r="K93" s="21" t="n"/>
      <c r="L93" s="19" t="n"/>
      <c r="M93" s="23">
        <f>IF($A93="","",IF($L93="No","Not Required",IF(COUNTIFS('Evidence Log'!$B$7:$B$306,$A93,'Evidence Log'!$G$7:$G$306,"Approved",'Evidence Log'!$K$7:$K$306,"Yes")&gt;0,"Complete",IF(COUNTIFS('Evidence Log'!$B$7:$B$306,$A93,'Evidence Log'!$G$7:$G$306,"Pending Review")&gt;0,"Pending Review","Missing"))))</f>
        <v/>
      </c>
      <c r="N93" s="23">
        <f>IF($A93="","",IF($F93="No","Not Applicable",IF($K93="","Gap",IF(AND(ISNUMBER($J93),$J93&lt;TODAY()),"Review Overdue",IF(AND($L93="Yes",$M93="Pending Review"),"In Progress",IF(AND($L93="Yes",$M93&lt;&gt;"Complete"),"Gap","Met"))))))</f>
        <v/>
      </c>
      <c r="O93" s="24">
        <f>IF($A93="","",IF(ISNUMBER($J93),$J93-TODAY(),""))</f>
        <v/>
      </c>
      <c r="P93" s="25">
        <f>IF($A93="","",IF($F93="No","No action required",IF($H93="","Assign an owner",IF($K93="","Map a course or activity",IF($J93="","Set a review date",IF($N93="Review Overdue","Complete overdue review",IF($M93="Pending Review","Review submitted evidence",IF($M93="Missing","Add current approved evidence","None"))))))))</f>
        <v/>
      </c>
      <c r="Q93" s="21" t="n"/>
    </row>
    <row r="94">
      <c r="A94" s="19" t="n"/>
      <c r="B94" s="20" t="n"/>
      <c r="C94" s="20" t="n"/>
      <c r="D94" s="21" t="n"/>
      <c r="E94" s="21" t="n"/>
      <c r="F94" s="19" t="n"/>
      <c r="G94" s="19" t="n"/>
      <c r="H94" s="20" t="n"/>
      <c r="I94" s="22" t="n"/>
      <c r="J94" s="22" t="n"/>
      <c r="K94" s="21" t="n"/>
      <c r="L94" s="19" t="n"/>
      <c r="M94" s="23">
        <f>IF($A94="","",IF($L94="No","Not Required",IF(COUNTIFS('Evidence Log'!$B$7:$B$306,$A94,'Evidence Log'!$G$7:$G$306,"Approved",'Evidence Log'!$K$7:$K$306,"Yes")&gt;0,"Complete",IF(COUNTIFS('Evidence Log'!$B$7:$B$306,$A94,'Evidence Log'!$G$7:$G$306,"Pending Review")&gt;0,"Pending Review","Missing"))))</f>
        <v/>
      </c>
      <c r="N94" s="23">
        <f>IF($A94="","",IF($F94="No","Not Applicable",IF($K94="","Gap",IF(AND(ISNUMBER($J94),$J94&lt;TODAY()),"Review Overdue",IF(AND($L94="Yes",$M94="Pending Review"),"In Progress",IF(AND($L94="Yes",$M94&lt;&gt;"Complete"),"Gap","Met"))))))</f>
        <v/>
      </c>
      <c r="O94" s="24">
        <f>IF($A94="","",IF(ISNUMBER($J94),$J94-TODAY(),""))</f>
        <v/>
      </c>
      <c r="P94" s="25">
        <f>IF($A94="","",IF($F94="No","No action required",IF($H94="","Assign an owner",IF($K94="","Map a course or activity",IF($J94="","Set a review date",IF($N94="Review Overdue","Complete overdue review",IF($M94="Pending Review","Review submitted evidence",IF($M94="Missing","Add current approved evidence","None"))))))))</f>
        <v/>
      </c>
      <c r="Q94" s="21" t="n"/>
    </row>
    <row r="95">
      <c r="A95" s="19" t="n"/>
      <c r="B95" s="20" t="n"/>
      <c r="C95" s="20" t="n"/>
      <c r="D95" s="21" t="n"/>
      <c r="E95" s="21" t="n"/>
      <c r="F95" s="19" t="n"/>
      <c r="G95" s="19" t="n"/>
      <c r="H95" s="20" t="n"/>
      <c r="I95" s="22" t="n"/>
      <c r="J95" s="22" t="n"/>
      <c r="K95" s="21" t="n"/>
      <c r="L95" s="19" t="n"/>
      <c r="M95" s="23">
        <f>IF($A95="","",IF($L95="No","Not Required",IF(COUNTIFS('Evidence Log'!$B$7:$B$306,$A95,'Evidence Log'!$G$7:$G$306,"Approved",'Evidence Log'!$K$7:$K$306,"Yes")&gt;0,"Complete",IF(COUNTIFS('Evidence Log'!$B$7:$B$306,$A95,'Evidence Log'!$G$7:$G$306,"Pending Review")&gt;0,"Pending Review","Missing"))))</f>
        <v/>
      </c>
      <c r="N95" s="23">
        <f>IF($A95="","",IF($F95="No","Not Applicable",IF($K95="","Gap",IF(AND(ISNUMBER($J95),$J95&lt;TODAY()),"Review Overdue",IF(AND($L95="Yes",$M95="Pending Review"),"In Progress",IF(AND($L95="Yes",$M95&lt;&gt;"Complete"),"Gap","Met"))))))</f>
        <v/>
      </c>
      <c r="O95" s="24">
        <f>IF($A95="","",IF(ISNUMBER($J95),$J95-TODAY(),""))</f>
        <v/>
      </c>
      <c r="P95" s="25">
        <f>IF($A95="","",IF($F95="No","No action required",IF($H95="","Assign an owner",IF($K95="","Map a course or activity",IF($J95="","Set a review date",IF($N95="Review Overdue","Complete overdue review",IF($M95="Pending Review","Review submitted evidence",IF($M95="Missing","Add current approved evidence","None"))))))))</f>
        <v/>
      </c>
      <c r="Q95" s="21" t="n"/>
    </row>
    <row r="96">
      <c r="A96" s="19" t="n"/>
      <c r="B96" s="20" t="n"/>
      <c r="C96" s="20" t="n"/>
      <c r="D96" s="21" t="n"/>
      <c r="E96" s="21" t="n"/>
      <c r="F96" s="19" t="n"/>
      <c r="G96" s="19" t="n"/>
      <c r="H96" s="20" t="n"/>
      <c r="I96" s="22" t="n"/>
      <c r="J96" s="22" t="n"/>
      <c r="K96" s="21" t="n"/>
      <c r="L96" s="19" t="n"/>
      <c r="M96" s="23">
        <f>IF($A96="","",IF($L96="No","Not Required",IF(COUNTIFS('Evidence Log'!$B$7:$B$306,$A96,'Evidence Log'!$G$7:$G$306,"Approved",'Evidence Log'!$K$7:$K$306,"Yes")&gt;0,"Complete",IF(COUNTIFS('Evidence Log'!$B$7:$B$306,$A96,'Evidence Log'!$G$7:$G$306,"Pending Review")&gt;0,"Pending Review","Missing"))))</f>
        <v/>
      </c>
      <c r="N96" s="23">
        <f>IF($A96="","",IF($F96="No","Not Applicable",IF($K96="","Gap",IF(AND(ISNUMBER($J96),$J96&lt;TODAY()),"Review Overdue",IF(AND($L96="Yes",$M96="Pending Review"),"In Progress",IF(AND($L96="Yes",$M96&lt;&gt;"Complete"),"Gap","Met"))))))</f>
        <v/>
      </c>
      <c r="O96" s="24">
        <f>IF($A96="","",IF(ISNUMBER($J96),$J96-TODAY(),""))</f>
        <v/>
      </c>
      <c r="P96" s="25">
        <f>IF($A96="","",IF($F96="No","No action required",IF($H96="","Assign an owner",IF($K96="","Map a course or activity",IF($J96="","Set a review date",IF($N96="Review Overdue","Complete overdue review",IF($M96="Pending Review","Review submitted evidence",IF($M96="Missing","Add current approved evidence","None"))))))))</f>
        <v/>
      </c>
      <c r="Q96" s="21" t="n"/>
    </row>
    <row r="97">
      <c r="A97" s="19" t="n"/>
      <c r="B97" s="20" t="n"/>
      <c r="C97" s="20" t="n"/>
      <c r="D97" s="21" t="n"/>
      <c r="E97" s="21" t="n"/>
      <c r="F97" s="19" t="n"/>
      <c r="G97" s="19" t="n"/>
      <c r="H97" s="20" t="n"/>
      <c r="I97" s="22" t="n"/>
      <c r="J97" s="22" t="n"/>
      <c r="K97" s="21" t="n"/>
      <c r="L97" s="19" t="n"/>
      <c r="M97" s="23">
        <f>IF($A97="","",IF($L97="No","Not Required",IF(COUNTIFS('Evidence Log'!$B$7:$B$306,$A97,'Evidence Log'!$G$7:$G$306,"Approved",'Evidence Log'!$K$7:$K$306,"Yes")&gt;0,"Complete",IF(COUNTIFS('Evidence Log'!$B$7:$B$306,$A97,'Evidence Log'!$G$7:$G$306,"Pending Review")&gt;0,"Pending Review","Missing"))))</f>
        <v/>
      </c>
      <c r="N97" s="23">
        <f>IF($A97="","",IF($F97="No","Not Applicable",IF($K97="","Gap",IF(AND(ISNUMBER($J97),$J97&lt;TODAY()),"Review Overdue",IF(AND($L97="Yes",$M97="Pending Review"),"In Progress",IF(AND($L97="Yes",$M97&lt;&gt;"Complete"),"Gap","Met"))))))</f>
        <v/>
      </c>
      <c r="O97" s="24">
        <f>IF($A97="","",IF(ISNUMBER($J97),$J97-TODAY(),""))</f>
        <v/>
      </c>
      <c r="P97" s="25">
        <f>IF($A97="","",IF($F97="No","No action required",IF($H97="","Assign an owner",IF($K97="","Map a course or activity",IF($J97="","Set a review date",IF($N97="Review Overdue","Complete overdue review",IF($M97="Pending Review","Review submitted evidence",IF($M97="Missing","Add current approved evidence","None"))))))))</f>
        <v/>
      </c>
      <c r="Q97" s="21" t="n"/>
    </row>
    <row r="98">
      <c r="A98" s="19" t="n"/>
      <c r="B98" s="20" t="n"/>
      <c r="C98" s="20" t="n"/>
      <c r="D98" s="21" t="n"/>
      <c r="E98" s="21" t="n"/>
      <c r="F98" s="19" t="n"/>
      <c r="G98" s="19" t="n"/>
      <c r="H98" s="20" t="n"/>
      <c r="I98" s="22" t="n"/>
      <c r="J98" s="22" t="n"/>
      <c r="K98" s="21" t="n"/>
      <c r="L98" s="19" t="n"/>
      <c r="M98" s="23">
        <f>IF($A98="","",IF($L98="No","Not Required",IF(COUNTIFS('Evidence Log'!$B$7:$B$306,$A98,'Evidence Log'!$G$7:$G$306,"Approved",'Evidence Log'!$K$7:$K$306,"Yes")&gt;0,"Complete",IF(COUNTIFS('Evidence Log'!$B$7:$B$306,$A98,'Evidence Log'!$G$7:$G$306,"Pending Review")&gt;0,"Pending Review","Missing"))))</f>
        <v/>
      </c>
      <c r="N98" s="23">
        <f>IF($A98="","",IF($F98="No","Not Applicable",IF($K98="","Gap",IF(AND(ISNUMBER($J98),$J98&lt;TODAY()),"Review Overdue",IF(AND($L98="Yes",$M98="Pending Review"),"In Progress",IF(AND($L98="Yes",$M98&lt;&gt;"Complete"),"Gap","Met"))))))</f>
        <v/>
      </c>
      <c r="O98" s="24">
        <f>IF($A98="","",IF(ISNUMBER($J98),$J98-TODAY(),""))</f>
        <v/>
      </c>
      <c r="P98" s="25">
        <f>IF($A98="","",IF($F98="No","No action required",IF($H98="","Assign an owner",IF($K98="","Map a course or activity",IF($J98="","Set a review date",IF($N98="Review Overdue","Complete overdue review",IF($M98="Pending Review","Review submitted evidence",IF($M98="Missing","Add current approved evidence","None"))))))))</f>
        <v/>
      </c>
      <c r="Q98" s="21" t="n"/>
    </row>
    <row r="99">
      <c r="A99" s="19" t="n"/>
      <c r="B99" s="20" t="n"/>
      <c r="C99" s="20" t="n"/>
      <c r="D99" s="21" t="n"/>
      <c r="E99" s="21" t="n"/>
      <c r="F99" s="19" t="n"/>
      <c r="G99" s="19" t="n"/>
      <c r="H99" s="20" t="n"/>
      <c r="I99" s="22" t="n"/>
      <c r="J99" s="22" t="n"/>
      <c r="K99" s="21" t="n"/>
      <c r="L99" s="19" t="n"/>
      <c r="M99" s="23">
        <f>IF($A99="","",IF($L99="No","Not Required",IF(COUNTIFS('Evidence Log'!$B$7:$B$306,$A99,'Evidence Log'!$G$7:$G$306,"Approved",'Evidence Log'!$K$7:$K$306,"Yes")&gt;0,"Complete",IF(COUNTIFS('Evidence Log'!$B$7:$B$306,$A99,'Evidence Log'!$G$7:$G$306,"Pending Review")&gt;0,"Pending Review","Missing"))))</f>
        <v/>
      </c>
      <c r="N99" s="23">
        <f>IF($A99="","",IF($F99="No","Not Applicable",IF($K99="","Gap",IF(AND(ISNUMBER($J99),$J99&lt;TODAY()),"Review Overdue",IF(AND($L99="Yes",$M99="Pending Review"),"In Progress",IF(AND($L99="Yes",$M99&lt;&gt;"Complete"),"Gap","Met"))))))</f>
        <v/>
      </c>
      <c r="O99" s="24">
        <f>IF($A99="","",IF(ISNUMBER($J99),$J99-TODAY(),""))</f>
        <v/>
      </c>
      <c r="P99" s="25">
        <f>IF($A99="","",IF($F99="No","No action required",IF($H99="","Assign an owner",IF($K99="","Map a course or activity",IF($J99="","Set a review date",IF($N99="Review Overdue","Complete overdue review",IF($M99="Pending Review","Review submitted evidence",IF($M99="Missing","Add current approved evidence","None"))))))))</f>
        <v/>
      </c>
      <c r="Q99" s="21" t="n"/>
    </row>
    <row r="100">
      <c r="A100" s="19" t="n"/>
      <c r="B100" s="20" t="n"/>
      <c r="C100" s="20" t="n"/>
      <c r="D100" s="21" t="n"/>
      <c r="E100" s="21" t="n"/>
      <c r="F100" s="19" t="n"/>
      <c r="G100" s="19" t="n"/>
      <c r="H100" s="20" t="n"/>
      <c r="I100" s="22" t="n"/>
      <c r="J100" s="22" t="n"/>
      <c r="K100" s="21" t="n"/>
      <c r="L100" s="19" t="n"/>
      <c r="M100" s="23">
        <f>IF($A100="","",IF($L100="No","Not Required",IF(COUNTIFS('Evidence Log'!$B$7:$B$306,$A100,'Evidence Log'!$G$7:$G$306,"Approved",'Evidence Log'!$K$7:$K$306,"Yes")&gt;0,"Complete",IF(COUNTIFS('Evidence Log'!$B$7:$B$306,$A100,'Evidence Log'!$G$7:$G$306,"Pending Review")&gt;0,"Pending Review","Missing"))))</f>
        <v/>
      </c>
      <c r="N100" s="23">
        <f>IF($A100="","",IF($F100="No","Not Applicable",IF($K100="","Gap",IF(AND(ISNUMBER($J100),$J100&lt;TODAY()),"Review Overdue",IF(AND($L100="Yes",$M100="Pending Review"),"In Progress",IF(AND($L100="Yes",$M100&lt;&gt;"Complete"),"Gap","Met"))))))</f>
        <v/>
      </c>
      <c r="O100" s="24">
        <f>IF($A100="","",IF(ISNUMBER($J100),$J100-TODAY(),""))</f>
        <v/>
      </c>
      <c r="P100" s="25">
        <f>IF($A100="","",IF($F100="No","No action required",IF($H100="","Assign an owner",IF($K100="","Map a course or activity",IF($J100="","Set a review date",IF($N100="Review Overdue","Complete overdue review",IF($M100="Pending Review","Review submitted evidence",IF($M100="Missing","Add current approved evidence","None"))))))))</f>
        <v/>
      </c>
      <c r="Q100" s="21" t="n"/>
    </row>
    <row r="101">
      <c r="A101" s="19" t="n"/>
      <c r="B101" s="20" t="n"/>
      <c r="C101" s="20" t="n"/>
      <c r="D101" s="21" t="n"/>
      <c r="E101" s="21" t="n"/>
      <c r="F101" s="19" t="n"/>
      <c r="G101" s="19" t="n"/>
      <c r="H101" s="20" t="n"/>
      <c r="I101" s="22" t="n"/>
      <c r="J101" s="22" t="n"/>
      <c r="K101" s="21" t="n"/>
      <c r="L101" s="19" t="n"/>
      <c r="M101" s="23">
        <f>IF($A101="","",IF($L101="No","Not Required",IF(COUNTIFS('Evidence Log'!$B$7:$B$306,$A101,'Evidence Log'!$G$7:$G$306,"Approved",'Evidence Log'!$K$7:$K$306,"Yes")&gt;0,"Complete",IF(COUNTIFS('Evidence Log'!$B$7:$B$306,$A101,'Evidence Log'!$G$7:$G$306,"Pending Review")&gt;0,"Pending Review","Missing"))))</f>
        <v/>
      </c>
      <c r="N101" s="23">
        <f>IF($A101="","",IF($F101="No","Not Applicable",IF($K101="","Gap",IF(AND(ISNUMBER($J101),$J101&lt;TODAY()),"Review Overdue",IF(AND($L101="Yes",$M101="Pending Review"),"In Progress",IF(AND($L101="Yes",$M101&lt;&gt;"Complete"),"Gap","Met"))))))</f>
        <v/>
      </c>
      <c r="O101" s="24">
        <f>IF($A101="","",IF(ISNUMBER($J101),$J101-TODAY(),""))</f>
        <v/>
      </c>
      <c r="P101" s="25">
        <f>IF($A101="","",IF($F101="No","No action required",IF($H101="","Assign an owner",IF($K101="","Map a course or activity",IF($J101="","Set a review date",IF($N101="Review Overdue","Complete overdue review",IF($M101="Pending Review","Review submitted evidence",IF($M101="Missing","Add current approved evidence","None"))))))))</f>
        <v/>
      </c>
      <c r="Q101" s="21" t="n"/>
    </row>
    <row r="102">
      <c r="A102" s="19" t="n"/>
      <c r="B102" s="20" t="n"/>
      <c r="C102" s="20" t="n"/>
      <c r="D102" s="21" t="n"/>
      <c r="E102" s="21" t="n"/>
      <c r="F102" s="19" t="n"/>
      <c r="G102" s="19" t="n"/>
      <c r="H102" s="20" t="n"/>
      <c r="I102" s="22" t="n"/>
      <c r="J102" s="22" t="n"/>
      <c r="K102" s="21" t="n"/>
      <c r="L102" s="19" t="n"/>
      <c r="M102" s="23">
        <f>IF($A102="","",IF($L102="No","Not Required",IF(COUNTIFS('Evidence Log'!$B$7:$B$306,$A102,'Evidence Log'!$G$7:$G$306,"Approved",'Evidence Log'!$K$7:$K$306,"Yes")&gt;0,"Complete",IF(COUNTIFS('Evidence Log'!$B$7:$B$306,$A102,'Evidence Log'!$G$7:$G$306,"Pending Review")&gt;0,"Pending Review","Missing"))))</f>
        <v/>
      </c>
      <c r="N102" s="23">
        <f>IF($A102="","",IF($F102="No","Not Applicable",IF($K102="","Gap",IF(AND(ISNUMBER($J102),$J102&lt;TODAY()),"Review Overdue",IF(AND($L102="Yes",$M102="Pending Review"),"In Progress",IF(AND($L102="Yes",$M102&lt;&gt;"Complete"),"Gap","Met"))))))</f>
        <v/>
      </c>
      <c r="O102" s="24">
        <f>IF($A102="","",IF(ISNUMBER($J102),$J102-TODAY(),""))</f>
        <v/>
      </c>
      <c r="P102" s="25">
        <f>IF($A102="","",IF($F102="No","No action required",IF($H102="","Assign an owner",IF($K102="","Map a course or activity",IF($J102="","Set a review date",IF($N102="Review Overdue","Complete overdue review",IF($M102="Pending Review","Review submitted evidence",IF($M102="Missing","Add current approved evidence","None"))))))))</f>
        <v/>
      </c>
      <c r="Q102" s="21" t="n"/>
    </row>
    <row r="103">
      <c r="A103" s="19" t="n"/>
      <c r="B103" s="20" t="n"/>
      <c r="C103" s="20" t="n"/>
      <c r="D103" s="21" t="n"/>
      <c r="E103" s="21" t="n"/>
      <c r="F103" s="19" t="n"/>
      <c r="G103" s="19" t="n"/>
      <c r="H103" s="20" t="n"/>
      <c r="I103" s="22" t="n"/>
      <c r="J103" s="22" t="n"/>
      <c r="K103" s="21" t="n"/>
      <c r="L103" s="19" t="n"/>
      <c r="M103" s="23">
        <f>IF($A103="","",IF($L103="No","Not Required",IF(COUNTIFS('Evidence Log'!$B$7:$B$306,$A103,'Evidence Log'!$G$7:$G$306,"Approved",'Evidence Log'!$K$7:$K$306,"Yes")&gt;0,"Complete",IF(COUNTIFS('Evidence Log'!$B$7:$B$306,$A103,'Evidence Log'!$G$7:$G$306,"Pending Review")&gt;0,"Pending Review","Missing"))))</f>
        <v/>
      </c>
      <c r="N103" s="23">
        <f>IF($A103="","",IF($F103="No","Not Applicable",IF($K103="","Gap",IF(AND(ISNUMBER($J103),$J103&lt;TODAY()),"Review Overdue",IF(AND($L103="Yes",$M103="Pending Review"),"In Progress",IF(AND($L103="Yes",$M103&lt;&gt;"Complete"),"Gap","Met"))))))</f>
        <v/>
      </c>
      <c r="O103" s="24">
        <f>IF($A103="","",IF(ISNUMBER($J103),$J103-TODAY(),""))</f>
        <v/>
      </c>
      <c r="P103" s="25">
        <f>IF($A103="","",IF($F103="No","No action required",IF($H103="","Assign an owner",IF($K103="","Map a course or activity",IF($J103="","Set a review date",IF($N103="Review Overdue","Complete overdue review",IF($M103="Pending Review","Review submitted evidence",IF($M103="Missing","Add current approved evidence","None"))))))))</f>
        <v/>
      </c>
      <c r="Q103" s="21" t="n"/>
    </row>
    <row r="104">
      <c r="A104" s="19" t="n"/>
      <c r="B104" s="20" t="n"/>
      <c r="C104" s="20" t="n"/>
      <c r="D104" s="21" t="n"/>
      <c r="E104" s="21" t="n"/>
      <c r="F104" s="19" t="n"/>
      <c r="G104" s="19" t="n"/>
      <c r="H104" s="20" t="n"/>
      <c r="I104" s="22" t="n"/>
      <c r="J104" s="22" t="n"/>
      <c r="K104" s="21" t="n"/>
      <c r="L104" s="19" t="n"/>
      <c r="M104" s="23">
        <f>IF($A104="","",IF($L104="No","Not Required",IF(COUNTIFS('Evidence Log'!$B$7:$B$306,$A104,'Evidence Log'!$G$7:$G$306,"Approved",'Evidence Log'!$K$7:$K$306,"Yes")&gt;0,"Complete",IF(COUNTIFS('Evidence Log'!$B$7:$B$306,$A104,'Evidence Log'!$G$7:$G$306,"Pending Review")&gt;0,"Pending Review","Missing"))))</f>
        <v/>
      </c>
      <c r="N104" s="23">
        <f>IF($A104="","",IF($F104="No","Not Applicable",IF($K104="","Gap",IF(AND(ISNUMBER($J104),$J104&lt;TODAY()),"Review Overdue",IF(AND($L104="Yes",$M104="Pending Review"),"In Progress",IF(AND($L104="Yes",$M104&lt;&gt;"Complete"),"Gap","Met"))))))</f>
        <v/>
      </c>
      <c r="O104" s="24">
        <f>IF($A104="","",IF(ISNUMBER($J104),$J104-TODAY(),""))</f>
        <v/>
      </c>
      <c r="P104" s="25">
        <f>IF($A104="","",IF($F104="No","No action required",IF($H104="","Assign an owner",IF($K104="","Map a course or activity",IF($J104="","Set a review date",IF($N104="Review Overdue","Complete overdue review",IF($M104="Pending Review","Review submitted evidence",IF($M104="Missing","Add current approved evidence","None"))))))))</f>
        <v/>
      </c>
      <c r="Q104" s="21" t="n"/>
    </row>
    <row r="105">
      <c r="A105" s="19" t="n"/>
      <c r="B105" s="20" t="n"/>
      <c r="C105" s="20" t="n"/>
      <c r="D105" s="21" t="n"/>
      <c r="E105" s="21" t="n"/>
      <c r="F105" s="19" t="n"/>
      <c r="G105" s="19" t="n"/>
      <c r="H105" s="20" t="n"/>
      <c r="I105" s="22" t="n"/>
      <c r="J105" s="22" t="n"/>
      <c r="K105" s="21" t="n"/>
      <c r="L105" s="19" t="n"/>
      <c r="M105" s="23">
        <f>IF($A105="","",IF($L105="No","Not Required",IF(COUNTIFS('Evidence Log'!$B$7:$B$306,$A105,'Evidence Log'!$G$7:$G$306,"Approved",'Evidence Log'!$K$7:$K$306,"Yes")&gt;0,"Complete",IF(COUNTIFS('Evidence Log'!$B$7:$B$306,$A105,'Evidence Log'!$G$7:$G$306,"Pending Review")&gt;0,"Pending Review","Missing"))))</f>
        <v/>
      </c>
      <c r="N105" s="23">
        <f>IF($A105="","",IF($F105="No","Not Applicable",IF($K105="","Gap",IF(AND(ISNUMBER($J105),$J105&lt;TODAY()),"Review Overdue",IF(AND($L105="Yes",$M105="Pending Review"),"In Progress",IF(AND($L105="Yes",$M105&lt;&gt;"Complete"),"Gap","Met"))))))</f>
        <v/>
      </c>
      <c r="O105" s="24">
        <f>IF($A105="","",IF(ISNUMBER($J105),$J105-TODAY(),""))</f>
        <v/>
      </c>
      <c r="P105" s="25">
        <f>IF($A105="","",IF($F105="No","No action required",IF($H105="","Assign an owner",IF($K105="","Map a course or activity",IF($J105="","Set a review date",IF($N105="Review Overdue","Complete overdue review",IF($M105="Pending Review","Review submitted evidence",IF($M105="Missing","Add current approved evidence","None"))))))))</f>
        <v/>
      </c>
      <c r="Q105" s="21" t="n"/>
    </row>
    <row r="106">
      <c r="A106" s="19" t="n"/>
      <c r="B106" s="20" t="n"/>
      <c r="C106" s="20" t="n"/>
      <c r="D106" s="21" t="n"/>
      <c r="E106" s="21" t="n"/>
      <c r="F106" s="19" t="n"/>
      <c r="G106" s="19" t="n"/>
      <c r="H106" s="20" t="n"/>
      <c r="I106" s="22" t="n"/>
      <c r="J106" s="22" t="n"/>
      <c r="K106" s="21" t="n"/>
      <c r="L106" s="19" t="n"/>
      <c r="M106" s="23">
        <f>IF($A106="","",IF($L106="No","Not Required",IF(COUNTIFS('Evidence Log'!$B$7:$B$306,$A106,'Evidence Log'!$G$7:$G$306,"Approved",'Evidence Log'!$K$7:$K$306,"Yes")&gt;0,"Complete",IF(COUNTIFS('Evidence Log'!$B$7:$B$306,$A106,'Evidence Log'!$G$7:$G$306,"Pending Review")&gt;0,"Pending Review","Missing"))))</f>
        <v/>
      </c>
      <c r="N106" s="23">
        <f>IF($A106="","",IF($F106="No","Not Applicable",IF($K106="","Gap",IF(AND(ISNUMBER($J106),$J106&lt;TODAY()),"Review Overdue",IF(AND($L106="Yes",$M106="Pending Review"),"In Progress",IF(AND($L106="Yes",$M106&lt;&gt;"Complete"),"Gap","Met"))))))</f>
        <v/>
      </c>
      <c r="O106" s="24">
        <f>IF($A106="","",IF(ISNUMBER($J106),$J106-TODAY(),""))</f>
        <v/>
      </c>
      <c r="P106" s="25">
        <f>IF($A106="","",IF($F106="No","No action required",IF($H106="","Assign an owner",IF($K106="","Map a course or activity",IF($J106="","Set a review date",IF($N106="Review Overdue","Complete overdue review",IF($M106="Pending Review","Review submitted evidence",IF($M106="Missing","Add current approved evidence","None"))))))))</f>
        <v/>
      </c>
      <c r="Q106" s="21" t="n"/>
    </row>
    <row r="107">
      <c r="A107" s="19" t="n"/>
      <c r="B107" s="20" t="n"/>
      <c r="C107" s="20" t="n"/>
      <c r="D107" s="21" t="n"/>
      <c r="E107" s="21" t="n"/>
      <c r="F107" s="19" t="n"/>
      <c r="G107" s="19" t="n"/>
      <c r="H107" s="20" t="n"/>
      <c r="I107" s="22" t="n"/>
      <c r="J107" s="22" t="n"/>
      <c r="K107" s="21" t="n"/>
      <c r="L107" s="19" t="n"/>
      <c r="M107" s="23">
        <f>IF($A107="","",IF($L107="No","Not Required",IF(COUNTIFS('Evidence Log'!$B$7:$B$306,$A107,'Evidence Log'!$G$7:$G$306,"Approved",'Evidence Log'!$K$7:$K$306,"Yes")&gt;0,"Complete",IF(COUNTIFS('Evidence Log'!$B$7:$B$306,$A107,'Evidence Log'!$G$7:$G$306,"Pending Review")&gt;0,"Pending Review","Missing"))))</f>
        <v/>
      </c>
      <c r="N107" s="23">
        <f>IF($A107="","",IF($F107="No","Not Applicable",IF($K107="","Gap",IF(AND(ISNUMBER($J107),$J107&lt;TODAY()),"Review Overdue",IF(AND($L107="Yes",$M107="Pending Review"),"In Progress",IF(AND($L107="Yes",$M107&lt;&gt;"Complete"),"Gap","Met"))))))</f>
        <v/>
      </c>
      <c r="O107" s="24">
        <f>IF($A107="","",IF(ISNUMBER($J107),$J107-TODAY(),""))</f>
        <v/>
      </c>
      <c r="P107" s="25">
        <f>IF($A107="","",IF($F107="No","No action required",IF($H107="","Assign an owner",IF($K107="","Map a course or activity",IF($J107="","Set a review date",IF($N107="Review Overdue","Complete overdue review",IF($M107="Pending Review","Review submitted evidence",IF($M107="Missing","Add current approved evidence","None"))))))))</f>
        <v/>
      </c>
      <c r="Q107" s="21" t="n"/>
    </row>
    <row r="108">
      <c r="A108" s="19" t="n"/>
      <c r="B108" s="20" t="n"/>
      <c r="C108" s="20" t="n"/>
      <c r="D108" s="21" t="n"/>
      <c r="E108" s="21" t="n"/>
      <c r="F108" s="19" t="n"/>
      <c r="G108" s="19" t="n"/>
      <c r="H108" s="20" t="n"/>
      <c r="I108" s="22" t="n"/>
      <c r="J108" s="22" t="n"/>
      <c r="K108" s="21" t="n"/>
      <c r="L108" s="19" t="n"/>
      <c r="M108" s="23">
        <f>IF($A108="","",IF($L108="No","Not Required",IF(COUNTIFS('Evidence Log'!$B$7:$B$306,$A108,'Evidence Log'!$G$7:$G$306,"Approved",'Evidence Log'!$K$7:$K$306,"Yes")&gt;0,"Complete",IF(COUNTIFS('Evidence Log'!$B$7:$B$306,$A108,'Evidence Log'!$G$7:$G$306,"Pending Review")&gt;0,"Pending Review","Missing"))))</f>
        <v/>
      </c>
      <c r="N108" s="23">
        <f>IF($A108="","",IF($F108="No","Not Applicable",IF($K108="","Gap",IF(AND(ISNUMBER($J108),$J108&lt;TODAY()),"Review Overdue",IF(AND($L108="Yes",$M108="Pending Review"),"In Progress",IF(AND($L108="Yes",$M108&lt;&gt;"Complete"),"Gap","Met"))))))</f>
        <v/>
      </c>
      <c r="O108" s="24">
        <f>IF($A108="","",IF(ISNUMBER($J108),$J108-TODAY(),""))</f>
        <v/>
      </c>
      <c r="P108" s="25">
        <f>IF($A108="","",IF($F108="No","No action required",IF($H108="","Assign an owner",IF($K108="","Map a course or activity",IF($J108="","Set a review date",IF($N108="Review Overdue","Complete overdue review",IF($M108="Pending Review","Review submitted evidence",IF($M108="Missing","Add current approved evidence","None"))))))))</f>
        <v/>
      </c>
      <c r="Q108" s="21" t="n"/>
    </row>
    <row r="109">
      <c r="A109" s="19" t="n"/>
      <c r="B109" s="20" t="n"/>
      <c r="C109" s="20" t="n"/>
      <c r="D109" s="21" t="n"/>
      <c r="E109" s="21" t="n"/>
      <c r="F109" s="19" t="n"/>
      <c r="G109" s="19" t="n"/>
      <c r="H109" s="20" t="n"/>
      <c r="I109" s="22" t="n"/>
      <c r="J109" s="22" t="n"/>
      <c r="K109" s="21" t="n"/>
      <c r="L109" s="19" t="n"/>
      <c r="M109" s="23">
        <f>IF($A109="","",IF($L109="No","Not Required",IF(COUNTIFS('Evidence Log'!$B$7:$B$306,$A109,'Evidence Log'!$G$7:$G$306,"Approved",'Evidence Log'!$K$7:$K$306,"Yes")&gt;0,"Complete",IF(COUNTIFS('Evidence Log'!$B$7:$B$306,$A109,'Evidence Log'!$G$7:$G$306,"Pending Review")&gt;0,"Pending Review","Missing"))))</f>
        <v/>
      </c>
      <c r="N109" s="23">
        <f>IF($A109="","",IF($F109="No","Not Applicable",IF($K109="","Gap",IF(AND(ISNUMBER($J109),$J109&lt;TODAY()),"Review Overdue",IF(AND($L109="Yes",$M109="Pending Review"),"In Progress",IF(AND($L109="Yes",$M109&lt;&gt;"Complete"),"Gap","Met"))))))</f>
        <v/>
      </c>
      <c r="O109" s="24">
        <f>IF($A109="","",IF(ISNUMBER($J109),$J109-TODAY(),""))</f>
        <v/>
      </c>
      <c r="P109" s="25">
        <f>IF($A109="","",IF($F109="No","No action required",IF($H109="","Assign an owner",IF($K109="","Map a course or activity",IF($J109="","Set a review date",IF($N109="Review Overdue","Complete overdue review",IF($M109="Pending Review","Review submitted evidence",IF($M109="Missing","Add current approved evidence","None"))))))))</f>
        <v/>
      </c>
      <c r="Q109" s="21" t="n"/>
    </row>
    <row r="110">
      <c r="A110" s="19" t="n"/>
      <c r="B110" s="20" t="n"/>
      <c r="C110" s="20" t="n"/>
      <c r="D110" s="21" t="n"/>
      <c r="E110" s="21" t="n"/>
      <c r="F110" s="19" t="n"/>
      <c r="G110" s="19" t="n"/>
      <c r="H110" s="20" t="n"/>
      <c r="I110" s="22" t="n"/>
      <c r="J110" s="22" t="n"/>
      <c r="K110" s="21" t="n"/>
      <c r="L110" s="19" t="n"/>
      <c r="M110" s="23">
        <f>IF($A110="","",IF($L110="No","Not Required",IF(COUNTIFS('Evidence Log'!$B$7:$B$306,$A110,'Evidence Log'!$G$7:$G$306,"Approved",'Evidence Log'!$K$7:$K$306,"Yes")&gt;0,"Complete",IF(COUNTIFS('Evidence Log'!$B$7:$B$306,$A110,'Evidence Log'!$G$7:$G$306,"Pending Review")&gt;0,"Pending Review","Missing"))))</f>
        <v/>
      </c>
      <c r="N110" s="23">
        <f>IF($A110="","",IF($F110="No","Not Applicable",IF($K110="","Gap",IF(AND(ISNUMBER($J110),$J110&lt;TODAY()),"Review Overdue",IF(AND($L110="Yes",$M110="Pending Review"),"In Progress",IF(AND($L110="Yes",$M110&lt;&gt;"Complete"),"Gap","Met"))))))</f>
        <v/>
      </c>
      <c r="O110" s="24">
        <f>IF($A110="","",IF(ISNUMBER($J110),$J110-TODAY(),""))</f>
        <v/>
      </c>
      <c r="P110" s="25">
        <f>IF($A110="","",IF($F110="No","No action required",IF($H110="","Assign an owner",IF($K110="","Map a course or activity",IF($J110="","Set a review date",IF($N110="Review Overdue","Complete overdue review",IF($M110="Pending Review","Review submitted evidence",IF($M110="Missing","Add current approved evidence","None"))))))))</f>
        <v/>
      </c>
      <c r="Q110" s="21" t="n"/>
    </row>
    <row r="111">
      <c r="A111" s="19" t="n"/>
      <c r="B111" s="20" t="n"/>
      <c r="C111" s="20" t="n"/>
      <c r="D111" s="21" t="n"/>
      <c r="E111" s="21" t="n"/>
      <c r="F111" s="19" t="n"/>
      <c r="G111" s="19" t="n"/>
      <c r="H111" s="20" t="n"/>
      <c r="I111" s="22" t="n"/>
      <c r="J111" s="22" t="n"/>
      <c r="K111" s="21" t="n"/>
      <c r="L111" s="19" t="n"/>
      <c r="M111" s="23">
        <f>IF($A111="","",IF($L111="No","Not Required",IF(COUNTIFS('Evidence Log'!$B$7:$B$306,$A111,'Evidence Log'!$G$7:$G$306,"Approved",'Evidence Log'!$K$7:$K$306,"Yes")&gt;0,"Complete",IF(COUNTIFS('Evidence Log'!$B$7:$B$306,$A111,'Evidence Log'!$G$7:$G$306,"Pending Review")&gt;0,"Pending Review","Missing"))))</f>
        <v/>
      </c>
      <c r="N111" s="23">
        <f>IF($A111="","",IF($F111="No","Not Applicable",IF($K111="","Gap",IF(AND(ISNUMBER($J111),$J111&lt;TODAY()),"Review Overdue",IF(AND($L111="Yes",$M111="Pending Review"),"In Progress",IF(AND($L111="Yes",$M111&lt;&gt;"Complete"),"Gap","Met"))))))</f>
        <v/>
      </c>
      <c r="O111" s="24">
        <f>IF($A111="","",IF(ISNUMBER($J111),$J111-TODAY(),""))</f>
        <v/>
      </c>
      <c r="P111" s="25">
        <f>IF($A111="","",IF($F111="No","No action required",IF($H111="","Assign an owner",IF($K111="","Map a course or activity",IF($J111="","Set a review date",IF($N111="Review Overdue","Complete overdue review",IF($M111="Pending Review","Review submitted evidence",IF($M111="Missing","Add current approved evidence","None"))))))))</f>
        <v/>
      </c>
      <c r="Q111" s="21" t="n"/>
    </row>
    <row r="112">
      <c r="A112" s="19" t="n"/>
      <c r="B112" s="20" t="n"/>
      <c r="C112" s="20" t="n"/>
      <c r="D112" s="21" t="n"/>
      <c r="E112" s="21" t="n"/>
      <c r="F112" s="19" t="n"/>
      <c r="G112" s="19" t="n"/>
      <c r="H112" s="20" t="n"/>
      <c r="I112" s="22" t="n"/>
      <c r="J112" s="22" t="n"/>
      <c r="K112" s="21" t="n"/>
      <c r="L112" s="19" t="n"/>
      <c r="M112" s="23">
        <f>IF($A112="","",IF($L112="No","Not Required",IF(COUNTIFS('Evidence Log'!$B$7:$B$306,$A112,'Evidence Log'!$G$7:$G$306,"Approved",'Evidence Log'!$K$7:$K$306,"Yes")&gt;0,"Complete",IF(COUNTIFS('Evidence Log'!$B$7:$B$306,$A112,'Evidence Log'!$G$7:$G$306,"Pending Review")&gt;0,"Pending Review","Missing"))))</f>
        <v/>
      </c>
      <c r="N112" s="23">
        <f>IF($A112="","",IF($F112="No","Not Applicable",IF($K112="","Gap",IF(AND(ISNUMBER($J112),$J112&lt;TODAY()),"Review Overdue",IF(AND($L112="Yes",$M112="Pending Review"),"In Progress",IF(AND($L112="Yes",$M112&lt;&gt;"Complete"),"Gap","Met"))))))</f>
        <v/>
      </c>
      <c r="O112" s="24">
        <f>IF($A112="","",IF(ISNUMBER($J112),$J112-TODAY(),""))</f>
        <v/>
      </c>
      <c r="P112" s="25">
        <f>IF($A112="","",IF($F112="No","No action required",IF($H112="","Assign an owner",IF($K112="","Map a course or activity",IF($J112="","Set a review date",IF($N112="Review Overdue","Complete overdue review",IF($M112="Pending Review","Review submitted evidence",IF($M112="Missing","Add current approved evidence","None"))))))))</f>
        <v/>
      </c>
      <c r="Q112" s="21" t="n"/>
    </row>
    <row r="113">
      <c r="A113" s="19" t="n"/>
      <c r="B113" s="20" t="n"/>
      <c r="C113" s="20" t="n"/>
      <c r="D113" s="21" t="n"/>
      <c r="E113" s="21" t="n"/>
      <c r="F113" s="19" t="n"/>
      <c r="G113" s="19" t="n"/>
      <c r="H113" s="20" t="n"/>
      <c r="I113" s="22" t="n"/>
      <c r="J113" s="22" t="n"/>
      <c r="K113" s="21" t="n"/>
      <c r="L113" s="19" t="n"/>
      <c r="M113" s="23">
        <f>IF($A113="","",IF($L113="No","Not Required",IF(COUNTIFS('Evidence Log'!$B$7:$B$306,$A113,'Evidence Log'!$G$7:$G$306,"Approved",'Evidence Log'!$K$7:$K$306,"Yes")&gt;0,"Complete",IF(COUNTIFS('Evidence Log'!$B$7:$B$306,$A113,'Evidence Log'!$G$7:$G$306,"Pending Review")&gt;0,"Pending Review","Missing"))))</f>
        <v/>
      </c>
      <c r="N113" s="23">
        <f>IF($A113="","",IF($F113="No","Not Applicable",IF($K113="","Gap",IF(AND(ISNUMBER($J113),$J113&lt;TODAY()),"Review Overdue",IF(AND($L113="Yes",$M113="Pending Review"),"In Progress",IF(AND($L113="Yes",$M113&lt;&gt;"Complete"),"Gap","Met"))))))</f>
        <v/>
      </c>
      <c r="O113" s="24">
        <f>IF($A113="","",IF(ISNUMBER($J113),$J113-TODAY(),""))</f>
        <v/>
      </c>
      <c r="P113" s="25">
        <f>IF($A113="","",IF($F113="No","No action required",IF($H113="","Assign an owner",IF($K113="","Map a course or activity",IF($J113="","Set a review date",IF($N113="Review Overdue","Complete overdue review",IF($M113="Pending Review","Review submitted evidence",IF($M113="Missing","Add current approved evidence","None"))))))))</f>
        <v/>
      </c>
      <c r="Q113" s="21" t="n"/>
    </row>
    <row r="114">
      <c r="A114" s="19" t="n"/>
      <c r="B114" s="20" t="n"/>
      <c r="C114" s="20" t="n"/>
      <c r="D114" s="21" t="n"/>
      <c r="E114" s="21" t="n"/>
      <c r="F114" s="19" t="n"/>
      <c r="G114" s="19" t="n"/>
      <c r="H114" s="20" t="n"/>
      <c r="I114" s="22" t="n"/>
      <c r="J114" s="22" t="n"/>
      <c r="K114" s="21" t="n"/>
      <c r="L114" s="19" t="n"/>
      <c r="M114" s="23">
        <f>IF($A114="","",IF($L114="No","Not Required",IF(COUNTIFS('Evidence Log'!$B$7:$B$306,$A114,'Evidence Log'!$G$7:$G$306,"Approved",'Evidence Log'!$K$7:$K$306,"Yes")&gt;0,"Complete",IF(COUNTIFS('Evidence Log'!$B$7:$B$306,$A114,'Evidence Log'!$G$7:$G$306,"Pending Review")&gt;0,"Pending Review","Missing"))))</f>
        <v/>
      </c>
      <c r="N114" s="23">
        <f>IF($A114="","",IF($F114="No","Not Applicable",IF($K114="","Gap",IF(AND(ISNUMBER($J114),$J114&lt;TODAY()),"Review Overdue",IF(AND($L114="Yes",$M114="Pending Review"),"In Progress",IF(AND($L114="Yes",$M114&lt;&gt;"Complete"),"Gap","Met"))))))</f>
        <v/>
      </c>
      <c r="O114" s="24">
        <f>IF($A114="","",IF(ISNUMBER($J114),$J114-TODAY(),""))</f>
        <v/>
      </c>
      <c r="P114" s="25">
        <f>IF($A114="","",IF($F114="No","No action required",IF($H114="","Assign an owner",IF($K114="","Map a course or activity",IF($J114="","Set a review date",IF($N114="Review Overdue","Complete overdue review",IF($M114="Pending Review","Review submitted evidence",IF($M114="Missing","Add current approved evidence","None"))))))))</f>
        <v/>
      </c>
      <c r="Q114" s="21" t="n"/>
    </row>
    <row r="115">
      <c r="A115" s="19" t="n"/>
      <c r="B115" s="20" t="n"/>
      <c r="C115" s="20" t="n"/>
      <c r="D115" s="21" t="n"/>
      <c r="E115" s="21" t="n"/>
      <c r="F115" s="19" t="n"/>
      <c r="G115" s="19" t="n"/>
      <c r="H115" s="20" t="n"/>
      <c r="I115" s="22" t="n"/>
      <c r="J115" s="22" t="n"/>
      <c r="K115" s="21" t="n"/>
      <c r="L115" s="19" t="n"/>
      <c r="M115" s="23">
        <f>IF($A115="","",IF($L115="No","Not Required",IF(COUNTIFS('Evidence Log'!$B$7:$B$306,$A115,'Evidence Log'!$G$7:$G$306,"Approved",'Evidence Log'!$K$7:$K$306,"Yes")&gt;0,"Complete",IF(COUNTIFS('Evidence Log'!$B$7:$B$306,$A115,'Evidence Log'!$G$7:$G$306,"Pending Review")&gt;0,"Pending Review","Missing"))))</f>
        <v/>
      </c>
      <c r="N115" s="23">
        <f>IF($A115="","",IF($F115="No","Not Applicable",IF($K115="","Gap",IF(AND(ISNUMBER($J115),$J115&lt;TODAY()),"Review Overdue",IF(AND($L115="Yes",$M115="Pending Review"),"In Progress",IF(AND($L115="Yes",$M115&lt;&gt;"Complete"),"Gap","Met"))))))</f>
        <v/>
      </c>
      <c r="O115" s="24">
        <f>IF($A115="","",IF(ISNUMBER($J115),$J115-TODAY(),""))</f>
        <v/>
      </c>
      <c r="P115" s="25">
        <f>IF($A115="","",IF($F115="No","No action required",IF($H115="","Assign an owner",IF($K115="","Map a course or activity",IF($J115="","Set a review date",IF($N115="Review Overdue","Complete overdue review",IF($M115="Pending Review","Review submitted evidence",IF($M115="Missing","Add current approved evidence","None"))))))))</f>
        <v/>
      </c>
      <c r="Q115" s="21" t="n"/>
    </row>
    <row r="116">
      <c r="A116" s="19" t="n"/>
      <c r="B116" s="20" t="n"/>
      <c r="C116" s="20" t="n"/>
      <c r="D116" s="21" t="n"/>
      <c r="E116" s="21" t="n"/>
      <c r="F116" s="19" t="n"/>
      <c r="G116" s="19" t="n"/>
      <c r="H116" s="20" t="n"/>
      <c r="I116" s="22" t="n"/>
      <c r="J116" s="22" t="n"/>
      <c r="K116" s="21" t="n"/>
      <c r="L116" s="19" t="n"/>
      <c r="M116" s="23">
        <f>IF($A116="","",IF($L116="No","Not Required",IF(COUNTIFS('Evidence Log'!$B$7:$B$306,$A116,'Evidence Log'!$G$7:$G$306,"Approved",'Evidence Log'!$K$7:$K$306,"Yes")&gt;0,"Complete",IF(COUNTIFS('Evidence Log'!$B$7:$B$306,$A116,'Evidence Log'!$G$7:$G$306,"Pending Review")&gt;0,"Pending Review","Missing"))))</f>
        <v/>
      </c>
      <c r="N116" s="23">
        <f>IF($A116="","",IF($F116="No","Not Applicable",IF($K116="","Gap",IF(AND(ISNUMBER($J116),$J116&lt;TODAY()),"Review Overdue",IF(AND($L116="Yes",$M116="Pending Review"),"In Progress",IF(AND($L116="Yes",$M116&lt;&gt;"Complete"),"Gap","Met"))))))</f>
        <v/>
      </c>
      <c r="O116" s="24">
        <f>IF($A116="","",IF(ISNUMBER($J116),$J116-TODAY(),""))</f>
        <v/>
      </c>
      <c r="P116" s="25">
        <f>IF($A116="","",IF($F116="No","No action required",IF($H116="","Assign an owner",IF($K116="","Map a course or activity",IF($J116="","Set a review date",IF($N116="Review Overdue","Complete overdue review",IF($M116="Pending Review","Review submitted evidence",IF($M116="Missing","Add current approved evidence","None"))))))))</f>
        <v/>
      </c>
      <c r="Q116" s="21" t="n"/>
    </row>
    <row r="117">
      <c r="A117" s="19" t="n"/>
      <c r="B117" s="20" t="n"/>
      <c r="C117" s="20" t="n"/>
      <c r="D117" s="21" t="n"/>
      <c r="E117" s="21" t="n"/>
      <c r="F117" s="19" t="n"/>
      <c r="G117" s="19" t="n"/>
      <c r="H117" s="20" t="n"/>
      <c r="I117" s="22" t="n"/>
      <c r="J117" s="22" t="n"/>
      <c r="K117" s="21" t="n"/>
      <c r="L117" s="19" t="n"/>
      <c r="M117" s="23">
        <f>IF($A117="","",IF($L117="No","Not Required",IF(COUNTIFS('Evidence Log'!$B$7:$B$306,$A117,'Evidence Log'!$G$7:$G$306,"Approved",'Evidence Log'!$K$7:$K$306,"Yes")&gt;0,"Complete",IF(COUNTIFS('Evidence Log'!$B$7:$B$306,$A117,'Evidence Log'!$G$7:$G$306,"Pending Review")&gt;0,"Pending Review","Missing"))))</f>
        <v/>
      </c>
      <c r="N117" s="23">
        <f>IF($A117="","",IF($F117="No","Not Applicable",IF($K117="","Gap",IF(AND(ISNUMBER($J117),$J117&lt;TODAY()),"Review Overdue",IF(AND($L117="Yes",$M117="Pending Review"),"In Progress",IF(AND($L117="Yes",$M117&lt;&gt;"Complete"),"Gap","Met"))))))</f>
        <v/>
      </c>
      <c r="O117" s="24">
        <f>IF($A117="","",IF(ISNUMBER($J117),$J117-TODAY(),""))</f>
        <v/>
      </c>
      <c r="P117" s="25">
        <f>IF($A117="","",IF($F117="No","No action required",IF($H117="","Assign an owner",IF($K117="","Map a course or activity",IF($J117="","Set a review date",IF($N117="Review Overdue","Complete overdue review",IF($M117="Pending Review","Review submitted evidence",IF($M117="Missing","Add current approved evidence","None"))))))))</f>
        <v/>
      </c>
      <c r="Q117" s="21" t="n"/>
    </row>
    <row r="118">
      <c r="A118" s="19" t="n"/>
      <c r="B118" s="20" t="n"/>
      <c r="C118" s="20" t="n"/>
      <c r="D118" s="21" t="n"/>
      <c r="E118" s="21" t="n"/>
      <c r="F118" s="19" t="n"/>
      <c r="G118" s="19" t="n"/>
      <c r="H118" s="20" t="n"/>
      <c r="I118" s="22" t="n"/>
      <c r="J118" s="22" t="n"/>
      <c r="K118" s="21" t="n"/>
      <c r="L118" s="19" t="n"/>
      <c r="M118" s="23">
        <f>IF($A118="","",IF($L118="No","Not Required",IF(COUNTIFS('Evidence Log'!$B$7:$B$306,$A118,'Evidence Log'!$G$7:$G$306,"Approved",'Evidence Log'!$K$7:$K$306,"Yes")&gt;0,"Complete",IF(COUNTIFS('Evidence Log'!$B$7:$B$306,$A118,'Evidence Log'!$G$7:$G$306,"Pending Review")&gt;0,"Pending Review","Missing"))))</f>
        <v/>
      </c>
      <c r="N118" s="23">
        <f>IF($A118="","",IF($F118="No","Not Applicable",IF($K118="","Gap",IF(AND(ISNUMBER($J118),$J118&lt;TODAY()),"Review Overdue",IF(AND($L118="Yes",$M118="Pending Review"),"In Progress",IF(AND($L118="Yes",$M118&lt;&gt;"Complete"),"Gap","Met"))))))</f>
        <v/>
      </c>
      <c r="O118" s="24">
        <f>IF($A118="","",IF(ISNUMBER($J118),$J118-TODAY(),""))</f>
        <v/>
      </c>
      <c r="P118" s="25">
        <f>IF($A118="","",IF($F118="No","No action required",IF($H118="","Assign an owner",IF($K118="","Map a course or activity",IF($J118="","Set a review date",IF($N118="Review Overdue","Complete overdue review",IF($M118="Pending Review","Review submitted evidence",IF($M118="Missing","Add current approved evidence","None"))))))))</f>
        <v/>
      </c>
      <c r="Q118" s="21" t="n"/>
    </row>
    <row r="119">
      <c r="A119" s="19" t="n"/>
      <c r="B119" s="20" t="n"/>
      <c r="C119" s="20" t="n"/>
      <c r="D119" s="21" t="n"/>
      <c r="E119" s="21" t="n"/>
      <c r="F119" s="19" t="n"/>
      <c r="G119" s="19" t="n"/>
      <c r="H119" s="20" t="n"/>
      <c r="I119" s="22" t="n"/>
      <c r="J119" s="22" t="n"/>
      <c r="K119" s="21" t="n"/>
      <c r="L119" s="19" t="n"/>
      <c r="M119" s="23">
        <f>IF($A119="","",IF($L119="No","Not Required",IF(COUNTIFS('Evidence Log'!$B$7:$B$306,$A119,'Evidence Log'!$G$7:$G$306,"Approved",'Evidence Log'!$K$7:$K$306,"Yes")&gt;0,"Complete",IF(COUNTIFS('Evidence Log'!$B$7:$B$306,$A119,'Evidence Log'!$G$7:$G$306,"Pending Review")&gt;0,"Pending Review","Missing"))))</f>
        <v/>
      </c>
      <c r="N119" s="23">
        <f>IF($A119="","",IF($F119="No","Not Applicable",IF($K119="","Gap",IF(AND(ISNUMBER($J119),$J119&lt;TODAY()),"Review Overdue",IF(AND($L119="Yes",$M119="Pending Review"),"In Progress",IF(AND($L119="Yes",$M119&lt;&gt;"Complete"),"Gap","Met"))))))</f>
        <v/>
      </c>
      <c r="O119" s="24">
        <f>IF($A119="","",IF(ISNUMBER($J119),$J119-TODAY(),""))</f>
        <v/>
      </c>
      <c r="P119" s="25">
        <f>IF($A119="","",IF($F119="No","No action required",IF($H119="","Assign an owner",IF($K119="","Map a course or activity",IF($J119="","Set a review date",IF($N119="Review Overdue","Complete overdue review",IF($M119="Pending Review","Review submitted evidence",IF($M119="Missing","Add current approved evidence","None"))))))))</f>
        <v/>
      </c>
      <c r="Q119" s="21" t="n"/>
    </row>
    <row r="120">
      <c r="A120" s="19" t="n"/>
      <c r="B120" s="20" t="n"/>
      <c r="C120" s="20" t="n"/>
      <c r="D120" s="21" t="n"/>
      <c r="E120" s="21" t="n"/>
      <c r="F120" s="19" t="n"/>
      <c r="G120" s="19" t="n"/>
      <c r="H120" s="20" t="n"/>
      <c r="I120" s="22" t="n"/>
      <c r="J120" s="22" t="n"/>
      <c r="K120" s="21" t="n"/>
      <c r="L120" s="19" t="n"/>
      <c r="M120" s="23">
        <f>IF($A120="","",IF($L120="No","Not Required",IF(COUNTIFS('Evidence Log'!$B$7:$B$306,$A120,'Evidence Log'!$G$7:$G$306,"Approved",'Evidence Log'!$K$7:$K$306,"Yes")&gt;0,"Complete",IF(COUNTIFS('Evidence Log'!$B$7:$B$306,$A120,'Evidence Log'!$G$7:$G$306,"Pending Review")&gt;0,"Pending Review","Missing"))))</f>
        <v/>
      </c>
      <c r="N120" s="23">
        <f>IF($A120="","",IF($F120="No","Not Applicable",IF($K120="","Gap",IF(AND(ISNUMBER($J120),$J120&lt;TODAY()),"Review Overdue",IF(AND($L120="Yes",$M120="Pending Review"),"In Progress",IF(AND($L120="Yes",$M120&lt;&gt;"Complete"),"Gap","Met"))))))</f>
        <v/>
      </c>
      <c r="O120" s="24">
        <f>IF($A120="","",IF(ISNUMBER($J120),$J120-TODAY(),""))</f>
        <v/>
      </c>
      <c r="P120" s="25">
        <f>IF($A120="","",IF($F120="No","No action required",IF($H120="","Assign an owner",IF($K120="","Map a course or activity",IF($J120="","Set a review date",IF($N120="Review Overdue","Complete overdue review",IF($M120="Pending Review","Review submitted evidence",IF($M120="Missing","Add current approved evidence","None"))))))))</f>
        <v/>
      </c>
      <c r="Q120" s="21" t="n"/>
    </row>
    <row r="121">
      <c r="A121" s="19" t="n"/>
      <c r="B121" s="20" t="n"/>
      <c r="C121" s="20" t="n"/>
      <c r="D121" s="21" t="n"/>
      <c r="E121" s="21" t="n"/>
      <c r="F121" s="19" t="n"/>
      <c r="G121" s="19" t="n"/>
      <c r="H121" s="20" t="n"/>
      <c r="I121" s="22" t="n"/>
      <c r="J121" s="22" t="n"/>
      <c r="K121" s="21" t="n"/>
      <c r="L121" s="19" t="n"/>
      <c r="M121" s="23">
        <f>IF($A121="","",IF($L121="No","Not Required",IF(COUNTIFS('Evidence Log'!$B$7:$B$306,$A121,'Evidence Log'!$G$7:$G$306,"Approved",'Evidence Log'!$K$7:$K$306,"Yes")&gt;0,"Complete",IF(COUNTIFS('Evidence Log'!$B$7:$B$306,$A121,'Evidence Log'!$G$7:$G$306,"Pending Review")&gt;0,"Pending Review","Missing"))))</f>
        <v/>
      </c>
      <c r="N121" s="23">
        <f>IF($A121="","",IF($F121="No","Not Applicable",IF($K121="","Gap",IF(AND(ISNUMBER($J121),$J121&lt;TODAY()),"Review Overdue",IF(AND($L121="Yes",$M121="Pending Review"),"In Progress",IF(AND($L121="Yes",$M121&lt;&gt;"Complete"),"Gap","Met"))))))</f>
        <v/>
      </c>
      <c r="O121" s="24">
        <f>IF($A121="","",IF(ISNUMBER($J121),$J121-TODAY(),""))</f>
        <v/>
      </c>
      <c r="P121" s="25">
        <f>IF($A121="","",IF($F121="No","No action required",IF($H121="","Assign an owner",IF($K121="","Map a course or activity",IF($J121="","Set a review date",IF($N121="Review Overdue","Complete overdue review",IF($M121="Pending Review","Review submitted evidence",IF($M121="Missing","Add current approved evidence","None"))))))))</f>
        <v/>
      </c>
      <c r="Q121" s="21" t="n"/>
    </row>
    <row r="122">
      <c r="A122" s="19" t="n"/>
      <c r="B122" s="20" t="n"/>
      <c r="C122" s="20" t="n"/>
      <c r="D122" s="21" t="n"/>
      <c r="E122" s="21" t="n"/>
      <c r="F122" s="19" t="n"/>
      <c r="G122" s="19" t="n"/>
      <c r="H122" s="20" t="n"/>
      <c r="I122" s="22" t="n"/>
      <c r="J122" s="22" t="n"/>
      <c r="K122" s="21" t="n"/>
      <c r="L122" s="19" t="n"/>
      <c r="M122" s="23">
        <f>IF($A122="","",IF($L122="No","Not Required",IF(COUNTIFS('Evidence Log'!$B$7:$B$306,$A122,'Evidence Log'!$G$7:$G$306,"Approved",'Evidence Log'!$K$7:$K$306,"Yes")&gt;0,"Complete",IF(COUNTIFS('Evidence Log'!$B$7:$B$306,$A122,'Evidence Log'!$G$7:$G$306,"Pending Review")&gt;0,"Pending Review","Missing"))))</f>
        <v/>
      </c>
      <c r="N122" s="23">
        <f>IF($A122="","",IF($F122="No","Not Applicable",IF($K122="","Gap",IF(AND(ISNUMBER($J122),$J122&lt;TODAY()),"Review Overdue",IF(AND($L122="Yes",$M122="Pending Review"),"In Progress",IF(AND($L122="Yes",$M122&lt;&gt;"Complete"),"Gap","Met"))))))</f>
        <v/>
      </c>
      <c r="O122" s="24">
        <f>IF($A122="","",IF(ISNUMBER($J122),$J122-TODAY(),""))</f>
        <v/>
      </c>
      <c r="P122" s="25">
        <f>IF($A122="","",IF($F122="No","No action required",IF($H122="","Assign an owner",IF($K122="","Map a course or activity",IF($J122="","Set a review date",IF($N122="Review Overdue","Complete overdue review",IF($M122="Pending Review","Review submitted evidence",IF($M122="Missing","Add current approved evidence","None"))))))))</f>
        <v/>
      </c>
      <c r="Q122" s="21" t="n"/>
    </row>
    <row r="123">
      <c r="A123" s="19" t="n"/>
      <c r="B123" s="20" t="n"/>
      <c r="C123" s="20" t="n"/>
      <c r="D123" s="21" t="n"/>
      <c r="E123" s="21" t="n"/>
      <c r="F123" s="19" t="n"/>
      <c r="G123" s="19" t="n"/>
      <c r="H123" s="20" t="n"/>
      <c r="I123" s="22" t="n"/>
      <c r="J123" s="22" t="n"/>
      <c r="K123" s="21" t="n"/>
      <c r="L123" s="19" t="n"/>
      <c r="M123" s="23">
        <f>IF($A123="","",IF($L123="No","Not Required",IF(COUNTIFS('Evidence Log'!$B$7:$B$306,$A123,'Evidence Log'!$G$7:$G$306,"Approved",'Evidence Log'!$K$7:$K$306,"Yes")&gt;0,"Complete",IF(COUNTIFS('Evidence Log'!$B$7:$B$306,$A123,'Evidence Log'!$G$7:$G$306,"Pending Review")&gt;0,"Pending Review","Missing"))))</f>
        <v/>
      </c>
      <c r="N123" s="23">
        <f>IF($A123="","",IF($F123="No","Not Applicable",IF($K123="","Gap",IF(AND(ISNUMBER($J123),$J123&lt;TODAY()),"Review Overdue",IF(AND($L123="Yes",$M123="Pending Review"),"In Progress",IF(AND($L123="Yes",$M123&lt;&gt;"Complete"),"Gap","Met"))))))</f>
        <v/>
      </c>
      <c r="O123" s="24">
        <f>IF($A123="","",IF(ISNUMBER($J123),$J123-TODAY(),""))</f>
        <v/>
      </c>
      <c r="P123" s="25">
        <f>IF($A123="","",IF($F123="No","No action required",IF($H123="","Assign an owner",IF($K123="","Map a course or activity",IF($J123="","Set a review date",IF($N123="Review Overdue","Complete overdue review",IF($M123="Pending Review","Review submitted evidence",IF($M123="Missing","Add current approved evidence","None"))))))))</f>
        <v/>
      </c>
      <c r="Q123" s="21" t="n"/>
    </row>
    <row r="124">
      <c r="A124" s="19" t="n"/>
      <c r="B124" s="20" t="n"/>
      <c r="C124" s="20" t="n"/>
      <c r="D124" s="21" t="n"/>
      <c r="E124" s="21" t="n"/>
      <c r="F124" s="19" t="n"/>
      <c r="G124" s="19" t="n"/>
      <c r="H124" s="20" t="n"/>
      <c r="I124" s="22" t="n"/>
      <c r="J124" s="22" t="n"/>
      <c r="K124" s="21" t="n"/>
      <c r="L124" s="19" t="n"/>
      <c r="M124" s="23">
        <f>IF($A124="","",IF($L124="No","Not Required",IF(COUNTIFS('Evidence Log'!$B$7:$B$306,$A124,'Evidence Log'!$G$7:$G$306,"Approved",'Evidence Log'!$K$7:$K$306,"Yes")&gt;0,"Complete",IF(COUNTIFS('Evidence Log'!$B$7:$B$306,$A124,'Evidence Log'!$G$7:$G$306,"Pending Review")&gt;0,"Pending Review","Missing"))))</f>
        <v/>
      </c>
      <c r="N124" s="23">
        <f>IF($A124="","",IF($F124="No","Not Applicable",IF($K124="","Gap",IF(AND(ISNUMBER($J124),$J124&lt;TODAY()),"Review Overdue",IF(AND($L124="Yes",$M124="Pending Review"),"In Progress",IF(AND($L124="Yes",$M124&lt;&gt;"Complete"),"Gap","Met"))))))</f>
        <v/>
      </c>
      <c r="O124" s="24">
        <f>IF($A124="","",IF(ISNUMBER($J124),$J124-TODAY(),""))</f>
        <v/>
      </c>
      <c r="P124" s="25">
        <f>IF($A124="","",IF($F124="No","No action required",IF($H124="","Assign an owner",IF($K124="","Map a course or activity",IF($J124="","Set a review date",IF($N124="Review Overdue","Complete overdue review",IF($M124="Pending Review","Review submitted evidence",IF($M124="Missing","Add current approved evidence","None"))))))))</f>
        <v/>
      </c>
      <c r="Q124" s="21" t="n"/>
    </row>
    <row r="125">
      <c r="A125" s="19" t="n"/>
      <c r="B125" s="20" t="n"/>
      <c r="C125" s="20" t="n"/>
      <c r="D125" s="21" t="n"/>
      <c r="E125" s="21" t="n"/>
      <c r="F125" s="19" t="n"/>
      <c r="G125" s="19" t="n"/>
      <c r="H125" s="20" t="n"/>
      <c r="I125" s="22" t="n"/>
      <c r="J125" s="22" t="n"/>
      <c r="K125" s="21" t="n"/>
      <c r="L125" s="19" t="n"/>
      <c r="M125" s="23">
        <f>IF($A125="","",IF($L125="No","Not Required",IF(COUNTIFS('Evidence Log'!$B$7:$B$306,$A125,'Evidence Log'!$G$7:$G$306,"Approved",'Evidence Log'!$K$7:$K$306,"Yes")&gt;0,"Complete",IF(COUNTIFS('Evidence Log'!$B$7:$B$306,$A125,'Evidence Log'!$G$7:$G$306,"Pending Review")&gt;0,"Pending Review","Missing"))))</f>
        <v/>
      </c>
      <c r="N125" s="23">
        <f>IF($A125="","",IF($F125="No","Not Applicable",IF($K125="","Gap",IF(AND(ISNUMBER($J125),$J125&lt;TODAY()),"Review Overdue",IF(AND($L125="Yes",$M125="Pending Review"),"In Progress",IF(AND($L125="Yes",$M125&lt;&gt;"Complete"),"Gap","Met"))))))</f>
        <v/>
      </c>
      <c r="O125" s="24">
        <f>IF($A125="","",IF(ISNUMBER($J125),$J125-TODAY(),""))</f>
        <v/>
      </c>
      <c r="P125" s="25">
        <f>IF($A125="","",IF($F125="No","No action required",IF($H125="","Assign an owner",IF($K125="","Map a course or activity",IF($J125="","Set a review date",IF($N125="Review Overdue","Complete overdue review",IF($M125="Pending Review","Review submitted evidence",IF($M125="Missing","Add current approved evidence","None"))))))))</f>
        <v/>
      </c>
      <c r="Q125" s="21" t="n"/>
    </row>
    <row r="126">
      <c r="A126" s="19" t="n"/>
      <c r="B126" s="20" t="n"/>
      <c r="C126" s="20" t="n"/>
      <c r="D126" s="21" t="n"/>
      <c r="E126" s="21" t="n"/>
      <c r="F126" s="19" t="n"/>
      <c r="G126" s="19" t="n"/>
      <c r="H126" s="20" t="n"/>
      <c r="I126" s="22" t="n"/>
      <c r="J126" s="22" t="n"/>
      <c r="K126" s="21" t="n"/>
      <c r="L126" s="19" t="n"/>
      <c r="M126" s="23">
        <f>IF($A126="","",IF($L126="No","Not Required",IF(COUNTIFS('Evidence Log'!$B$7:$B$306,$A126,'Evidence Log'!$G$7:$G$306,"Approved",'Evidence Log'!$K$7:$K$306,"Yes")&gt;0,"Complete",IF(COUNTIFS('Evidence Log'!$B$7:$B$306,$A126,'Evidence Log'!$G$7:$G$306,"Pending Review")&gt;0,"Pending Review","Missing"))))</f>
        <v/>
      </c>
      <c r="N126" s="23">
        <f>IF($A126="","",IF($F126="No","Not Applicable",IF($K126="","Gap",IF(AND(ISNUMBER($J126),$J126&lt;TODAY()),"Review Overdue",IF(AND($L126="Yes",$M126="Pending Review"),"In Progress",IF(AND($L126="Yes",$M126&lt;&gt;"Complete"),"Gap","Met"))))))</f>
        <v/>
      </c>
      <c r="O126" s="24">
        <f>IF($A126="","",IF(ISNUMBER($J126),$J126-TODAY(),""))</f>
        <v/>
      </c>
      <c r="P126" s="25">
        <f>IF($A126="","",IF($F126="No","No action required",IF($H126="","Assign an owner",IF($K126="","Map a course or activity",IF($J126="","Set a review date",IF($N126="Review Overdue","Complete overdue review",IF($M126="Pending Review","Review submitted evidence",IF($M126="Missing","Add current approved evidence","None"))))))))</f>
        <v/>
      </c>
      <c r="Q126" s="21" t="n"/>
    </row>
    <row r="127">
      <c r="A127" s="19" t="n"/>
      <c r="B127" s="20" t="n"/>
      <c r="C127" s="20" t="n"/>
      <c r="D127" s="21" t="n"/>
      <c r="E127" s="21" t="n"/>
      <c r="F127" s="19" t="n"/>
      <c r="G127" s="19" t="n"/>
      <c r="H127" s="20" t="n"/>
      <c r="I127" s="22" t="n"/>
      <c r="J127" s="22" t="n"/>
      <c r="K127" s="21" t="n"/>
      <c r="L127" s="19" t="n"/>
      <c r="M127" s="23">
        <f>IF($A127="","",IF($L127="No","Not Required",IF(COUNTIFS('Evidence Log'!$B$7:$B$306,$A127,'Evidence Log'!$G$7:$G$306,"Approved",'Evidence Log'!$K$7:$K$306,"Yes")&gt;0,"Complete",IF(COUNTIFS('Evidence Log'!$B$7:$B$306,$A127,'Evidence Log'!$G$7:$G$306,"Pending Review")&gt;0,"Pending Review","Missing"))))</f>
        <v/>
      </c>
      <c r="N127" s="23">
        <f>IF($A127="","",IF($F127="No","Not Applicable",IF($K127="","Gap",IF(AND(ISNUMBER($J127),$J127&lt;TODAY()),"Review Overdue",IF(AND($L127="Yes",$M127="Pending Review"),"In Progress",IF(AND($L127="Yes",$M127&lt;&gt;"Complete"),"Gap","Met"))))))</f>
        <v/>
      </c>
      <c r="O127" s="24">
        <f>IF($A127="","",IF(ISNUMBER($J127),$J127-TODAY(),""))</f>
        <v/>
      </c>
      <c r="P127" s="25">
        <f>IF($A127="","",IF($F127="No","No action required",IF($H127="","Assign an owner",IF($K127="","Map a course or activity",IF($J127="","Set a review date",IF($N127="Review Overdue","Complete overdue review",IF($M127="Pending Review","Review submitted evidence",IF($M127="Missing","Add current approved evidence","None"))))))))</f>
        <v/>
      </c>
      <c r="Q127" s="21" t="n"/>
    </row>
    <row r="128">
      <c r="A128" s="19" t="n"/>
      <c r="B128" s="20" t="n"/>
      <c r="C128" s="20" t="n"/>
      <c r="D128" s="21" t="n"/>
      <c r="E128" s="21" t="n"/>
      <c r="F128" s="19" t="n"/>
      <c r="G128" s="19" t="n"/>
      <c r="H128" s="20" t="n"/>
      <c r="I128" s="22" t="n"/>
      <c r="J128" s="22" t="n"/>
      <c r="K128" s="21" t="n"/>
      <c r="L128" s="19" t="n"/>
      <c r="M128" s="23">
        <f>IF($A128="","",IF($L128="No","Not Required",IF(COUNTIFS('Evidence Log'!$B$7:$B$306,$A128,'Evidence Log'!$G$7:$G$306,"Approved",'Evidence Log'!$K$7:$K$306,"Yes")&gt;0,"Complete",IF(COUNTIFS('Evidence Log'!$B$7:$B$306,$A128,'Evidence Log'!$G$7:$G$306,"Pending Review")&gt;0,"Pending Review","Missing"))))</f>
        <v/>
      </c>
      <c r="N128" s="23">
        <f>IF($A128="","",IF($F128="No","Not Applicable",IF($K128="","Gap",IF(AND(ISNUMBER($J128),$J128&lt;TODAY()),"Review Overdue",IF(AND($L128="Yes",$M128="Pending Review"),"In Progress",IF(AND($L128="Yes",$M128&lt;&gt;"Complete"),"Gap","Met"))))))</f>
        <v/>
      </c>
      <c r="O128" s="24">
        <f>IF($A128="","",IF(ISNUMBER($J128),$J128-TODAY(),""))</f>
        <v/>
      </c>
      <c r="P128" s="25">
        <f>IF($A128="","",IF($F128="No","No action required",IF($H128="","Assign an owner",IF($K128="","Map a course or activity",IF($J128="","Set a review date",IF($N128="Review Overdue","Complete overdue review",IF($M128="Pending Review","Review submitted evidence",IF($M128="Missing","Add current approved evidence","None"))))))))</f>
        <v/>
      </c>
      <c r="Q128" s="21" t="n"/>
    </row>
    <row r="129">
      <c r="A129" s="19" t="n"/>
      <c r="B129" s="20" t="n"/>
      <c r="C129" s="20" t="n"/>
      <c r="D129" s="21" t="n"/>
      <c r="E129" s="21" t="n"/>
      <c r="F129" s="19" t="n"/>
      <c r="G129" s="19" t="n"/>
      <c r="H129" s="20" t="n"/>
      <c r="I129" s="22" t="n"/>
      <c r="J129" s="22" t="n"/>
      <c r="K129" s="21" t="n"/>
      <c r="L129" s="19" t="n"/>
      <c r="M129" s="23">
        <f>IF($A129="","",IF($L129="No","Not Required",IF(COUNTIFS('Evidence Log'!$B$7:$B$306,$A129,'Evidence Log'!$G$7:$G$306,"Approved",'Evidence Log'!$K$7:$K$306,"Yes")&gt;0,"Complete",IF(COUNTIFS('Evidence Log'!$B$7:$B$306,$A129,'Evidence Log'!$G$7:$G$306,"Pending Review")&gt;0,"Pending Review","Missing"))))</f>
        <v/>
      </c>
      <c r="N129" s="23">
        <f>IF($A129="","",IF($F129="No","Not Applicable",IF($K129="","Gap",IF(AND(ISNUMBER($J129),$J129&lt;TODAY()),"Review Overdue",IF(AND($L129="Yes",$M129="Pending Review"),"In Progress",IF(AND($L129="Yes",$M129&lt;&gt;"Complete"),"Gap","Met"))))))</f>
        <v/>
      </c>
      <c r="O129" s="24">
        <f>IF($A129="","",IF(ISNUMBER($J129),$J129-TODAY(),""))</f>
        <v/>
      </c>
      <c r="P129" s="25">
        <f>IF($A129="","",IF($F129="No","No action required",IF($H129="","Assign an owner",IF($K129="","Map a course or activity",IF($J129="","Set a review date",IF($N129="Review Overdue","Complete overdue review",IF($M129="Pending Review","Review submitted evidence",IF($M129="Missing","Add current approved evidence","None"))))))))</f>
        <v/>
      </c>
      <c r="Q129" s="21" t="n"/>
    </row>
    <row r="130">
      <c r="A130" s="19" t="n"/>
      <c r="B130" s="20" t="n"/>
      <c r="C130" s="20" t="n"/>
      <c r="D130" s="21" t="n"/>
      <c r="E130" s="21" t="n"/>
      <c r="F130" s="19" t="n"/>
      <c r="G130" s="19" t="n"/>
      <c r="H130" s="20" t="n"/>
      <c r="I130" s="22" t="n"/>
      <c r="J130" s="22" t="n"/>
      <c r="K130" s="21" t="n"/>
      <c r="L130" s="19" t="n"/>
      <c r="M130" s="23">
        <f>IF($A130="","",IF($L130="No","Not Required",IF(COUNTIFS('Evidence Log'!$B$7:$B$306,$A130,'Evidence Log'!$G$7:$G$306,"Approved",'Evidence Log'!$K$7:$K$306,"Yes")&gt;0,"Complete",IF(COUNTIFS('Evidence Log'!$B$7:$B$306,$A130,'Evidence Log'!$G$7:$G$306,"Pending Review")&gt;0,"Pending Review","Missing"))))</f>
        <v/>
      </c>
      <c r="N130" s="23">
        <f>IF($A130="","",IF($F130="No","Not Applicable",IF($K130="","Gap",IF(AND(ISNUMBER($J130),$J130&lt;TODAY()),"Review Overdue",IF(AND($L130="Yes",$M130="Pending Review"),"In Progress",IF(AND($L130="Yes",$M130&lt;&gt;"Complete"),"Gap","Met"))))))</f>
        <v/>
      </c>
      <c r="O130" s="24">
        <f>IF($A130="","",IF(ISNUMBER($J130),$J130-TODAY(),""))</f>
        <v/>
      </c>
      <c r="P130" s="25">
        <f>IF($A130="","",IF($F130="No","No action required",IF($H130="","Assign an owner",IF($K130="","Map a course or activity",IF($J130="","Set a review date",IF($N130="Review Overdue","Complete overdue review",IF($M130="Pending Review","Review submitted evidence",IF($M130="Missing","Add current approved evidence","None"))))))))</f>
        <v/>
      </c>
      <c r="Q130" s="21" t="n"/>
    </row>
    <row r="131">
      <c r="A131" s="19" t="n"/>
      <c r="B131" s="20" t="n"/>
      <c r="C131" s="20" t="n"/>
      <c r="D131" s="21" t="n"/>
      <c r="E131" s="21" t="n"/>
      <c r="F131" s="19" t="n"/>
      <c r="G131" s="19" t="n"/>
      <c r="H131" s="20" t="n"/>
      <c r="I131" s="22" t="n"/>
      <c r="J131" s="22" t="n"/>
      <c r="K131" s="21" t="n"/>
      <c r="L131" s="19" t="n"/>
      <c r="M131" s="23">
        <f>IF($A131="","",IF($L131="No","Not Required",IF(COUNTIFS('Evidence Log'!$B$7:$B$306,$A131,'Evidence Log'!$G$7:$G$306,"Approved",'Evidence Log'!$K$7:$K$306,"Yes")&gt;0,"Complete",IF(COUNTIFS('Evidence Log'!$B$7:$B$306,$A131,'Evidence Log'!$G$7:$G$306,"Pending Review")&gt;0,"Pending Review","Missing"))))</f>
        <v/>
      </c>
      <c r="N131" s="23">
        <f>IF($A131="","",IF($F131="No","Not Applicable",IF($K131="","Gap",IF(AND(ISNUMBER($J131),$J131&lt;TODAY()),"Review Overdue",IF(AND($L131="Yes",$M131="Pending Review"),"In Progress",IF(AND($L131="Yes",$M131&lt;&gt;"Complete"),"Gap","Met"))))))</f>
        <v/>
      </c>
      <c r="O131" s="24">
        <f>IF($A131="","",IF(ISNUMBER($J131),$J131-TODAY(),""))</f>
        <v/>
      </c>
      <c r="P131" s="25">
        <f>IF($A131="","",IF($F131="No","No action required",IF($H131="","Assign an owner",IF($K131="","Map a course or activity",IF($J131="","Set a review date",IF($N131="Review Overdue","Complete overdue review",IF($M131="Pending Review","Review submitted evidence",IF($M131="Missing","Add current approved evidence","None"))))))))</f>
        <v/>
      </c>
      <c r="Q131" s="21" t="n"/>
    </row>
    <row r="132">
      <c r="A132" s="19" t="n"/>
      <c r="B132" s="20" t="n"/>
      <c r="C132" s="20" t="n"/>
      <c r="D132" s="21" t="n"/>
      <c r="E132" s="21" t="n"/>
      <c r="F132" s="19" t="n"/>
      <c r="G132" s="19" t="n"/>
      <c r="H132" s="20" t="n"/>
      <c r="I132" s="22" t="n"/>
      <c r="J132" s="22" t="n"/>
      <c r="K132" s="21" t="n"/>
      <c r="L132" s="19" t="n"/>
      <c r="M132" s="23">
        <f>IF($A132="","",IF($L132="No","Not Required",IF(COUNTIFS('Evidence Log'!$B$7:$B$306,$A132,'Evidence Log'!$G$7:$G$306,"Approved",'Evidence Log'!$K$7:$K$306,"Yes")&gt;0,"Complete",IF(COUNTIFS('Evidence Log'!$B$7:$B$306,$A132,'Evidence Log'!$G$7:$G$306,"Pending Review")&gt;0,"Pending Review","Missing"))))</f>
        <v/>
      </c>
      <c r="N132" s="23">
        <f>IF($A132="","",IF($F132="No","Not Applicable",IF($K132="","Gap",IF(AND(ISNUMBER($J132),$J132&lt;TODAY()),"Review Overdue",IF(AND($L132="Yes",$M132="Pending Review"),"In Progress",IF(AND($L132="Yes",$M132&lt;&gt;"Complete"),"Gap","Met"))))))</f>
        <v/>
      </c>
      <c r="O132" s="24">
        <f>IF($A132="","",IF(ISNUMBER($J132),$J132-TODAY(),""))</f>
        <v/>
      </c>
      <c r="P132" s="25">
        <f>IF($A132="","",IF($F132="No","No action required",IF($H132="","Assign an owner",IF($K132="","Map a course or activity",IF($J132="","Set a review date",IF($N132="Review Overdue","Complete overdue review",IF($M132="Pending Review","Review submitted evidence",IF($M132="Missing","Add current approved evidence","None"))))))))</f>
        <v/>
      </c>
      <c r="Q132" s="21" t="n"/>
    </row>
    <row r="133">
      <c r="A133" s="19" t="n"/>
      <c r="B133" s="20" t="n"/>
      <c r="C133" s="20" t="n"/>
      <c r="D133" s="21" t="n"/>
      <c r="E133" s="21" t="n"/>
      <c r="F133" s="19" t="n"/>
      <c r="G133" s="19" t="n"/>
      <c r="H133" s="20" t="n"/>
      <c r="I133" s="22" t="n"/>
      <c r="J133" s="22" t="n"/>
      <c r="K133" s="21" t="n"/>
      <c r="L133" s="19" t="n"/>
      <c r="M133" s="23">
        <f>IF($A133="","",IF($L133="No","Not Required",IF(COUNTIFS('Evidence Log'!$B$7:$B$306,$A133,'Evidence Log'!$G$7:$G$306,"Approved",'Evidence Log'!$K$7:$K$306,"Yes")&gt;0,"Complete",IF(COUNTIFS('Evidence Log'!$B$7:$B$306,$A133,'Evidence Log'!$G$7:$G$306,"Pending Review")&gt;0,"Pending Review","Missing"))))</f>
        <v/>
      </c>
      <c r="N133" s="23">
        <f>IF($A133="","",IF($F133="No","Not Applicable",IF($K133="","Gap",IF(AND(ISNUMBER($J133),$J133&lt;TODAY()),"Review Overdue",IF(AND($L133="Yes",$M133="Pending Review"),"In Progress",IF(AND($L133="Yes",$M133&lt;&gt;"Complete"),"Gap","Met"))))))</f>
        <v/>
      </c>
      <c r="O133" s="24">
        <f>IF($A133="","",IF(ISNUMBER($J133),$J133-TODAY(),""))</f>
        <v/>
      </c>
      <c r="P133" s="25">
        <f>IF($A133="","",IF($F133="No","No action required",IF($H133="","Assign an owner",IF($K133="","Map a course or activity",IF($J133="","Set a review date",IF($N133="Review Overdue","Complete overdue review",IF($M133="Pending Review","Review submitted evidence",IF($M133="Missing","Add current approved evidence","None"))))))))</f>
        <v/>
      </c>
      <c r="Q133" s="21" t="n"/>
    </row>
    <row r="134">
      <c r="A134" s="19" t="n"/>
      <c r="B134" s="20" t="n"/>
      <c r="C134" s="20" t="n"/>
      <c r="D134" s="21" t="n"/>
      <c r="E134" s="21" t="n"/>
      <c r="F134" s="19" t="n"/>
      <c r="G134" s="19" t="n"/>
      <c r="H134" s="20" t="n"/>
      <c r="I134" s="22" t="n"/>
      <c r="J134" s="22" t="n"/>
      <c r="K134" s="21" t="n"/>
      <c r="L134" s="19" t="n"/>
      <c r="M134" s="23">
        <f>IF($A134="","",IF($L134="No","Not Required",IF(COUNTIFS('Evidence Log'!$B$7:$B$306,$A134,'Evidence Log'!$G$7:$G$306,"Approved",'Evidence Log'!$K$7:$K$306,"Yes")&gt;0,"Complete",IF(COUNTIFS('Evidence Log'!$B$7:$B$306,$A134,'Evidence Log'!$G$7:$G$306,"Pending Review")&gt;0,"Pending Review","Missing"))))</f>
        <v/>
      </c>
      <c r="N134" s="23">
        <f>IF($A134="","",IF($F134="No","Not Applicable",IF($K134="","Gap",IF(AND(ISNUMBER($J134),$J134&lt;TODAY()),"Review Overdue",IF(AND($L134="Yes",$M134="Pending Review"),"In Progress",IF(AND($L134="Yes",$M134&lt;&gt;"Complete"),"Gap","Met"))))))</f>
        <v/>
      </c>
      <c r="O134" s="24">
        <f>IF($A134="","",IF(ISNUMBER($J134),$J134-TODAY(),""))</f>
        <v/>
      </c>
      <c r="P134" s="25">
        <f>IF($A134="","",IF($F134="No","No action required",IF($H134="","Assign an owner",IF($K134="","Map a course or activity",IF($J134="","Set a review date",IF($N134="Review Overdue","Complete overdue review",IF($M134="Pending Review","Review submitted evidence",IF($M134="Missing","Add current approved evidence","None"))))))))</f>
        <v/>
      </c>
      <c r="Q134" s="21" t="n"/>
    </row>
    <row r="135">
      <c r="A135" s="19" t="n"/>
      <c r="B135" s="20" t="n"/>
      <c r="C135" s="20" t="n"/>
      <c r="D135" s="21" t="n"/>
      <c r="E135" s="21" t="n"/>
      <c r="F135" s="19" t="n"/>
      <c r="G135" s="19" t="n"/>
      <c r="H135" s="20" t="n"/>
      <c r="I135" s="22" t="n"/>
      <c r="J135" s="22" t="n"/>
      <c r="K135" s="21" t="n"/>
      <c r="L135" s="19" t="n"/>
      <c r="M135" s="23">
        <f>IF($A135="","",IF($L135="No","Not Required",IF(COUNTIFS('Evidence Log'!$B$7:$B$306,$A135,'Evidence Log'!$G$7:$G$306,"Approved",'Evidence Log'!$K$7:$K$306,"Yes")&gt;0,"Complete",IF(COUNTIFS('Evidence Log'!$B$7:$B$306,$A135,'Evidence Log'!$G$7:$G$306,"Pending Review")&gt;0,"Pending Review","Missing"))))</f>
        <v/>
      </c>
      <c r="N135" s="23">
        <f>IF($A135="","",IF($F135="No","Not Applicable",IF($K135="","Gap",IF(AND(ISNUMBER($J135),$J135&lt;TODAY()),"Review Overdue",IF(AND($L135="Yes",$M135="Pending Review"),"In Progress",IF(AND($L135="Yes",$M135&lt;&gt;"Complete"),"Gap","Met"))))))</f>
        <v/>
      </c>
      <c r="O135" s="24">
        <f>IF($A135="","",IF(ISNUMBER($J135),$J135-TODAY(),""))</f>
        <v/>
      </c>
      <c r="P135" s="25">
        <f>IF($A135="","",IF($F135="No","No action required",IF($H135="","Assign an owner",IF($K135="","Map a course or activity",IF($J135="","Set a review date",IF($N135="Review Overdue","Complete overdue review",IF($M135="Pending Review","Review submitted evidence",IF($M135="Missing","Add current approved evidence","None"))))))))</f>
        <v/>
      </c>
      <c r="Q135" s="21" t="n"/>
    </row>
    <row r="136">
      <c r="A136" s="19" t="n"/>
      <c r="B136" s="20" t="n"/>
      <c r="C136" s="20" t="n"/>
      <c r="D136" s="21" t="n"/>
      <c r="E136" s="21" t="n"/>
      <c r="F136" s="19" t="n"/>
      <c r="G136" s="19" t="n"/>
      <c r="H136" s="20" t="n"/>
      <c r="I136" s="22" t="n"/>
      <c r="J136" s="22" t="n"/>
      <c r="K136" s="21" t="n"/>
      <c r="L136" s="19" t="n"/>
      <c r="M136" s="23">
        <f>IF($A136="","",IF($L136="No","Not Required",IF(COUNTIFS('Evidence Log'!$B$7:$B$306,$A136,'Evidence Log'!$G$7:$G$306,"Approved",'Evidence Log'!$K$7:$K$306,"Yes")&gt;0,"Complete",IF(COUNTIFS('Evidence Log'!$B$7:$B$306,$A136,'Evidence Log'!$G$7:$G$306,"Pending Review")&gt;0,"Pending Review","Missing"))))</f>
        <v/>
      </c>
      <c r="N136" s="23">
        <f>IF($A136="","",IF($F136="No","Not Applicable",IF($K136="","Gap",IF(AND(ISNUMBER($J136),$J136&lt;TODAY()),"Review Overdue",IF(AND($L136="Yes",$M136="Pending Review"),"In Progress",IF(AND($L136="Yes",$M136&lt;&gt;"Complete"),"Gap","Met"))))))</f>
        <v/>
      </c>
      <c r="O136" s="24">
        <f>IF($A136="","",IF(ISNUMBER($J136),$J136-TODAY(),""))</f>
        <v/>
      </c>
      <c r="P136" s="25">
        <f>IF($A136="","",IF($F136="No","No action required",IF($H136="","Assign an owner",IF($K136="","Map a course or activity",IF($J136="","Set a review date",IF($N136="Review Overdue","Complete overdue review",IF($M136="Pending Review","Review submitted evidence",IF($M136="Missing","Add current approved evidence","None"))))))))</f>
        <v/>
      </c>
      <c r="Q136" s="21" t="n"/>
    </row>
    <row r="137">
      <c r="A137" s="19" t="n"/>
      <c r="B137" s="20" t="n"/>
      <c r="C137" s="20" t="n"/>
      <c r="D137" s="21" t="n"/>
      <c r="E137" s="21" t="n"/>
      <c r="F137" s="19" t="n"/>
      <c r="G137" s="19" t="n"/>
      <c r="H137" s="20" t="n"/>
      <c r="I137" s="22" t="n"/>
      <c r="J137" s="22" t="n"/>
      <c r="K137" s="21" t="n"/>
      <c r="L137" s="19" t="n"/>
      <c r="M137" s="23">
        <f>IF($A137="","",IF($L137="No","Not Required",IF(COUNTIFS('Evidence Log'!$B$7:$B$306,$A137,'Evidence Log'!$G$7:$G$306,"Approved",'Evidence Log'!$K$7:$K$306,"Yes")&gt;0,"Complete",IF(COUNTIFS('Evidence Log'!$B$7:$B$306,$A137,'Evidence Log'!$G$7:$G$306,"Pending Review")&gt;0,"Pending Review","Missing"))))</f>
        <v/>
      </c>
      <c r="N137" s="23">
        <f>IF($A137="","",IF($F137="No","Not Applicable",IF($K137="","Gap",IF(AND(ISNUMBER($J137),$J137&lt;TODAY()),"Review Overdue",IF(AND($L137="Yes",$M137="Pending Review"),"In Progress",IF(AND($L137="Yes",$M137&lt;&gt;"Complete"),"Gap","Met"))))))</f>
        <v/>
      </c>
      <c r="O137" s="24">
        <f>IF($A137="","",IF(ISNUMBER($J137),$J137-TODAY(),""))</f>
        <v/>
      </c>
      <c r="P137" s="25">
        <f>IF($A137="","",IF($F137="No","No action required",IF($H137="","Assign an owner",IF($K137="","Map a course or activity",IF($J137="","Set a review date",IF($N137="Review Overdue","Complete overdue review",IF($M137="Pending Review","Review submitted evidence",IF($M137="Missing","Add current approved evidence","None"))))))))</f>
        <v/>
      </c>
      <c r="Q137" s="21" t="n"/>
    </row>
    <row r="138">
      <c r="A138" s="19" t="n"/>
      <c r="B138" s="20" t="n"/>
      <c r="C138" s="20" t="n"/>
      <c r="D138" s="21" t="n"/>
      <c r="E138" s="21" t="n"/>
      <c r="F138" s="19" t="n"/>
      <c r="G138" s="19" t="n"/>
      <c r="H138" s="20" t="n"/>
      <c r="I138" s="22" t="n"/>
      <c r="J138" s="22" t="n"/>
      <c r="K138" s="21" t="n"/>
      <c r="L138" s="19" t="n"/>
      <c r="M138" s="23">
        <f>IF($A138="","",IF($L138="No","Not Required",IF(COUNTIFS('Evidence Log'!$B$7:$B$306,$A138,'Evidence Log'!$G$7:$G$306,"Approved",'Evidence Log'!$K$7:$K$306,"Yes")&gt;0,"Complete",IF(COUNTIFS('Evidence Log'!$B$7:$B$306,$A138,'Evidence Log'!$G$7:$G$306,"Pending Review")&gt;0,"Pending Review","Missing"))))</f>
        <v/>
      </c>
      <c r="N138" s="23">
        <f>IF($A138="","",IF($F138="No","Not Applicable",IF($K138="","Gap",IF(AND(ISNUMBER($J138),$J138&lt;TODAY()),"Review Overdue",IF(AND($L138="Yes",$M138="Pending Review"),"In Progress",IF(AND($L138="Yes",$M138&lt;&gt;"Complete"),"Gap","Met"))))))</f>
        <v/>
      </c>
      <c r="O138" s="24">
        <f>IF($A138="","",IF(ISNUMBER($J138),$J138-TODAY(),""))</f>
        <v/>
      </c>
      <c r="P138" s="25">
        <f>IF($A138="","",IF($F138="No","No action required",IF($H138="","Assign an owner",IF($K138="","Map a course or activity",IF($J138="","Set a review date",IF($N138="Review Overdue","Complete overdue review",IF($M138="Pending Review","Review submitted evidence",IF($M138="Missing","Add current approved evidence","None"))))))))</f>
        <v/>
      </c>
      <c r="Q138" s="21" t="n"/>
    </row>
    <row r="139">
      <c r="A139" s="19" t="n"/>
      <c r="B139" s="20" t="n"/>
      <c r="C139" s="20" t="n"/>
      <c r="D139" s="21" t="n"/>
      <c r="E139" s="21" t="n"/>
      <c r="F139" s="19" t="n"/>
      <c r="G139" s="19" t="n"/>
      <c r="H139" s="20" t="n"/>
      <c r="I139" s="22" t="n"/>
      <c r="J139" s="22" t="n"/>
      <c r="K139" s="21" t="n"/>
      <c r="L139" s="19" t="n"/>
      <c r="M139" s="23">
        <f>IF($A139="","",IF($L139="No","Not Required",IF(COUNTIFS('Evidence Log'!$B$7:$B$306,$A139,'Evidence Log'!$G$7:$G$306,"Approved",'Evidence Log'!$K$7:$K$306,"Yes")&gt;0,"Complete",IF(COUNTIFS('Evidence Log'!$B$7:$B$306,$A139,'Evidence Log'!$G$7:$G$306,"Pending Review")&gt;0,"Pending Review","Missing"))))</f>
        <v/>
      </c>
      <c r="N139" s="23">
        <f>IF($A139="","",IF($F139="No","Not Applicable",IF($K139="","Gap",IF(AND(ISNUMBER($J139),$J139&lt;TODAY()),"Review Overdue",IF(AND($L139="Yes",$M139="Pending Review"),"In Progress",IF(AND($L139="Yes",$M139&lt;&gt;"Complete"),"Gap","Met"))))))</f>
        <v/>
      </c>
      <c r="O139" s="24">
        <f>IF($A139="","",IF(ISNUMBER($J139),$J139-TODAY(),""))</f>
        <v/>
      </c>
      <c r="P139" s="25">
        <f>IF($A139="","",IF($F139="No","No action required",IF($H139="","Assign an owner",IF($K139="","Map a course or activity",IF($J139="","Set a review date",IF($N139="Review Overdue","Complete overdue review",IF($M139="Pending Review","Review submitted evidence",IF($M139="Missing","Add current approved evidence","None"))))))))</f>
        <v/>
      </c>
      <c r="Q139" s="21" t="n"/>
    </row>
    <row r="140">
      <c r="A140" s="19" t="n"/>
      <c r="B140" s="20" t="n"/>
      <c r="C140" s="20" t="n"/>
      <c r="D140" s="21" t="n"/>
      <c r="E140" s="21" t="n"/>
      <c r="F140" s="19" t="n"/>
      <c r="G140" s="19" t="n"/>
      <c r="H140" s="20" t="n"/>
      <c r="I140" s="22" t="n"/>
      <c r="J140" s="22" t="n"/>
      <c r="K140" s="21" t="n"/>
      <c r="L140" s="19" t="n"/>
      <c r="M140" s="23">
        <f>IF($A140="","",IF($L140="No","Not Required",IF(COUNTIFS('Evidence Log'!$B$7:$B$306,$A140,'Evidence Log'!$G$7:$G$306,"Approved",'Evidence Log'!$K$7:$K$306,"Yes")&gt;0,"Complete",IF(COUNTIFS('Evidence Log'!$B$7:$B$306,$A140,'Evidence Log'!$G$7:$G$306,"Pending Review")&gt;0,"Pending Review","Missing"))))</f>
        <v/>
      </c>
      <c r="N140" s="23">
        <f>IF($A140="","",IF($F140="No","Not Applicable",IF($K140="","Gap",IF(AND(ISNUMBER($J140),$J140&lt;TODAY()),"Review Overdue",IF(AND($L140="Yes",$M140="Pending Review"),"In Progress",IF(AND($L140="Yes",$M140&lt;&gt;"Complete"),"Gap","Met"))))))</f>
        <v/>
      </c>
      <c r="O140" s="24">
        <f>IF($A140="","",IF(ISNUMBER($J140),$J140-TODAY(),""))</f>
        <v/>
      </c>
      <c r="P140" s="25">
        <f>IF($A140="","",IF($F140="No","No action required",IF($H140="","Assign an owner",IF($K140="","Map a course or activity",IF($J140="","Set a review date",IF($N140="Review Overdue","Complete overdue review",IF($M140="Pending Review","Review submitted evidence",IF($M140="Missing","Add current approved evidence","None"))))))))</f>
        <v/>
      </c>
      <c r="Q140" s="21" t="n"/>
    </row>
    <row r="141">
      <c r="A141" s="19" t="n"/>
      <c r="B141" s="20" t="n"/>
      <c r="C141" s="20" t="n"/>
      <c r="D141" s="21" t="n"/>
      <c r="E141" s="21" t="n"/>
      <c r="F141" s="19" t="n"/>
      <c r="G141" s="19" t="n"/>
      <c r="H141" s="20" t="n"/>
      <c r="I141" s="22" t="n"/>
      <c r="J141" s="22" t="n"/>
      <c r="K141" s="21" t="n"/>
      <c r="L141" s="19" t="n"/>
      <c r="M141" s="23">
        <f>IF($A141="","",IF($L141="No","Not Required",IF(COUNTIFS('Evidence Log'!$B$7:$B$306,$A141,'Evidence Log'!$G$7:$G$306,"Approved",'Evidence Log'!$K$7:$K$306,"Yes")&gt;0,"Complete",IF(COUNTIFS('Evidence Log'!$B$7:$B$306,$A141,'Evidence Log'!$G$7:$G$306,"Pending Review")&gt;0,"Pending Review","Missing"))))</f>
        <v/>
      </c>
      <c r="N141" s="23">
        <f>IF($A141="","",IF($F141="No","Not Applicable",IF($K141="","Gap",IF(AND(ISNUMBER($J141),$J141&lt;TODAY()),"Review Overdue",IF(AND($L141="Yes",$M141="Pending Review"),"In Progress",IF(AND($L141="Yes",$M141&lt;&gt;"Complete"),"Gap","Met"))))))</f>
        <v/>
      </c>
      <c r="O141" s="24">
        <f>IF($A141="","",IF(ISNUMBER($J141),$J141-TODAY(),""))</f>
        <v/>
      </c>
      <c r="P141" s="25">
        <f>IF($A141="","",IF($F141="No","No action required",IF($H141="","Assign an owner",IF($K141="","Map a course or activity",IF($J141="","Set a review date",IF($N141="Review Overdue","Complete overdue review",IF($M141="Pending Review","Review submitted evidence",IF($M141="Missing","Add current approved evidence","None"))))))))</f>
        <v/>
      </c>
      <c r="Q141" s="21" t="n"/>
    </row>
    <row r="142">
      <c r="A142" s="19" t="n"/>
      <c r="B142" s="20" t="n"/>
      <c r="C142" s="20" t="n"/>
      <c r="D142" s="21" t="n"/>
      <c r="E142" s="21" t="n"/>
      <c r="F142" s="19" t="n"/>
      <c r="G142" s="19" t="n"/>
      <c r="H142" s="20" t="n"/>
      <c r="I142" s="22" t="n"/>
      <c r="J142" s="22" t="n"/>
      <c r="K142" s="21" t="n"/>
      <c r="L142" s="19" t="n"/>
      <c r="M142" s="23">
        <f>IF($A142="","",IF($L142="No","Not Required",IF(COUNTIFS('Evidence Log'!$B$7:$B$306,$A142,'Evidence Log'!$G$7:$G$306,"Approved",'Evidence Log'!$K$7:$K$306,"Yes")&gt;0,"Complete",IF(COUNTIFS('Evidence Log'!$B$7:$B$306,$A142,'Evidence Log'!$G$7:$G$306,"Pending Review")&gt;0,"Pending Review","Missing"))))</f>
        <v/>
      </c>
      <c r="N142" s="23">
        <f>IF($A142="","",IF($F142="No","Not Applicable",IF($K142="","Gap",IF(AND(ISNUMBER($J142),$J142&lt;TODAY()),"Review Overdue",IF(AND($L142="Yes",$M142="Pending Review"),"In Progress",IF(AND($L142="Yes",$M142&lt;&gt;"Complete"),"Gap","Met"))))))</f>
        <v/>
      </c>
      <c r="O142" s="24">
        <f>IF($A142="","",IF(ISNUMBER($J142),$J142-TODAY(),""))</f>
        <v/>
      </c>
      <c r="P142" s="25">
        <f>IF($A142="","",IF($F142="No","No action required",IF($H142="","Assign an owner",IF($K142="","Map a course or activity",IF($J142="","Set a review date",IF($N142="Review Overdue","Complete overdue review",IF($M142="Pending Review","Review submitted evidence",IF($M142="Missing","Add current approved evidence","None"))))))))</f>
        <v/>
      </c>
      <c r="Q142" s="21" t="n"/>
    </row>
    <row r="143">
      <c r="A143" s="19" t="n"/>
      <c r="B143" s="20" t="n"/>
      <c r="C143" s="20" t="n"/>
      <c r="D143" s="21" t="n"/>
      <c r="E143" s="21" t="n"/>
      <c r="F143" s="19" t="n"/>
      <c r="G143" s="19" t="n"/>
      <c r="H143" s="20" t="n"/>
      <c r="I143" s="22" t="n"/>
      <c r="J143" s="22" t="n"/>
      <c r="K143" s="21" t="n"/>
      <c r="L143" s="19" t="n"/>
      <c r="M143" s="23">
        <f>IF($A143="","",IF($L143="No","Not Required",IF(COUNTIFS('Evidence Log'!$B$7:$B$306,$A143,'Evidence Log'!$G$7:$G$306,"Approved",'Evidence Log'!$K$7:$K$306,"Yes")&gt;0,"Complete",IF(COUNTIFS('Evidence Log'!$B$7:$B$306,$A143,'Evidence Log'!$G$7:$G$306,"Pending Review")&gt;0,"Pending Review","Missing"))))</f>
        <v/>
      </c>
      <c r="N143" s="23">
        <f>IF($A143="","",IF($F143="No","Not Applicable",IF($K143="","Gap",IF(AND(ISNUMBER($J143),$J143&lt;TODAY()),"Review Overdue",IF(AND($L143="Yes",$M143="Pending Review"),"In Progress",IF(AND($L143="Yes",$M143&lt;&gt;"Complete"),"Gap","Met"))))))</f>
        <v/>
      </c>
      <c r="O143" s="24">
        <f>IF($A143="","",IF(ISNUMBER($J143),$J143-TODAY(),""))</f>
        <v/>
      </c>
      <c r="P143" s="25">
        <f>IF($A143="","",IF($F143="No","No action required",IF($H143="","Assign an owner",IF($K143="","Map a course or activity",IF($J143="","Set a review date",IF($N143="Review Overdue","Complete overdue review",IF($M143="Pending Review","Review submitted evidence",IF($M143="Missing","Add current approved evidence","None"))))))))</f>
        <v/>
      </c>
      <c r="Q143" s="21" t="n"/>
    </row>
    <row r="144">
      <c r="A144" s="19" t="n"/>
      <c r="B144" s="20" t="n"/>
      <c r="C144" s="20" t="n"/>
      <c r="D144" s="21" t="n"/>
      <c r="E144" s="21" t="n"/>
      <c r="F144" s="19" t="n"/>
      <c r="G144" s="19" t="n"/>
      <c r="H144" s="20" t="n"/>
      <c r="I144" s="22" t="n"/>
      <c r="J144" s="22" t="n"/>
      <c r="K144" s="21" t="n"/>
      <c r="L144" s="19" t="n"/>
      <c r="M144" s="23">
        <f>IF($A144="","",IF($L144="No","Not Required",IF(COUNTIFS('Evidence Log'!$B$7:$B$306,$A144,'Evidence Log'!$G$7:$G$306,"Approved",'Evidence Log'!$K$7:$K$306,"Yes")&gt;0,"Complete",IF(COUNTIFS('Evidence Log'!$B$7:$B$306,$A144,'Evidence Log'!$G$7:$G$306,"Pending Review")&gt;0,"Pending Review","Missing"))))</f>
        <v/>
      </c>
      <c r="N144" s="23">
        <f>IF($A144="","",IF($F144="No","Not Applicable",IF($K144="","Gap",IF(AND(ISNUMBER($J144),$J144&lt;TODAY()),"Review Overdue",IF(AND($L144="Yes",$M144="Pending Review"),"In Progress",IF(AND($L144="Yes",$M144&lt;&gt;"Complete"),"Gap","Met"))))))</f>
        <v/>
      </c>
      <c r="O144" s="24">
        <f>IF($A144="","",IF(ISNUMBER($J144),$J144-TODAY(),""))</f>
        <v/>
      </c>
      <c r="P144" s="25">
        <f>IF($A144="","",IF($F144="No","No action required",IF($H144="","Assign an owner",IF($K144="","Map a course or activity",IF($J144="","Set a review date",IF($N144="Review Overdue","Complete overdue review",IF($M144="Pending Review","Review submitted evidence",IF($M144="Missing","Add current approved evidence","None"))))))))</f>
        <v/>
      </c>
      <c r="Q144" s="21" t="n"/>
    </row>
    <row r="145">
      <c r="A145" s="19" t="n"/>
      <c r="B145" s="20" t="n"/>
      <c r="C145" s="20" t="n"/>
      <c r="D145" s="21" t="n"/>
      <c r="E145" s="21" t="n"/>
      <c r="F145" s="19" t="n"/>
      <c r="G145" s="19" t="n"/>
      <c r="H145" s="20" t="n"/>
      <c r="I145" s="22" t="n"/>
      <c r="J145" s="22" t="n"/>
      <c r="K145" s="21" t="n"/>
      <c r="L145" s="19" t="n"/>
      <c r="M145" s="23">
        <f>IF($A145="","",IF($L145="No","Not Required",IF(COUNTIFS('Evidence Log'!$B$7:$B$306,$A145,'Evidence Log'!$G$7:$G$306,"Approved",'Evidence Log'!$K$7:$K$306,"Yes")&gt;0,"Complete",IF(COUNTIFS('Evidence Log'!$B$7:$B$306,$A145,'Evidence Log'!$G$7:$G$306,"Pending Review")&gt;0,"Pending Review","Missing"))))</f>
        <v/>
      </c>
      <c r="N145" s="23">
        <f>IF($A145="","",IF($F145="No","Not Applicable",IF($K145="","Gap",IF(AND(ISNUMBER($J145),$J145&lt;TODAY()),"Review Overdue",IF(AND($L145="Yes",$M145="Pending Review"),"In Progress",IF(AND($L145="Yes",$M145&lt;&gt;"Complete"),"Gap","Met"))))))</f>
        <v/>
      </c>
      <c r="O145" s="24">
        <f>IF($A145="","",IF(ISNUMBER($J145),$J145-TODAY(),""))</f>
        <v/>
      </c>
      <c r="P145" s="25">
        <f>IF($A145="","",IF($F145="No","No action required",IF($H145="","Assign an owner",IF($K145="","Map a course or activity",IF($J145="","Set a review date",IF($N145="Review Overdue","Complete overdue review",IF($M145="Pending Review","Review submitted evidence",IF($M145="Missing","Add current approved evidence","None"))))))))</f>
        <v/>
      </c>
      <c r="Q145" s="21" t="n"/>
    </row>
    <row r="146">
      <c r="A146" s="19" t="n"/>
      <c r="B146" s="20" t="n"/>
      <c r="C146" s="20" t="n"/>
      <c r="D146" s="21" t="n"/>
      <c r="E146" s="21" t="n"/>
      <c r="F146" s="19" t="n"/>
      <c r="G146" s="19" t="n"/>
      <c r="H146" s="20" t="n"/>
      <c r="I146" s="22" t="n"/>
      <c r="J146" s="22" t="n"/>
      <c r="K146" s="21" t="n"/>
      <c r="L146" s="19" t="n"/>
      <c r="M146" s="23">
        <f>IF($A146="","",IF($L146="No","Not Required",IF(COUNTIFS('Evidence Log'!$B$7:$B$306,$A146,'Evidence Log'!$G$7:$G$306,"Approved",'Evidence Log'!$K$7:$K$306,"Yes")&gt;0,"Complete",IF(COUNTIFS('Evidence Log'!$B$7:$B$306,$A146,'Evidence Log'!$G$7:$G$306,"Pending Review")&gt;0,"Pending Review","Missing"))))</f>
        <v/>
      </c>
      <c r="N146" s="23">
        <f>IF($A146="","",IF($F146="No","Not Applicable",IF($K146="","Gap",IF(AND(ISNUMBER($J146),$J146&lt;TODAY()),"Review Overdue",IF(AND($L146="Yes",$M146="Pending Review"),"In Progress",IF(AND($L146="Yes",$M146&lt;&gt;"Complete"),"Gap","Met"))))))</f>
        <v/>
      </c>
      <c r="O146" s="24">
        <f>IF($A146="","",IF(ISNUMBER($J146),$J146-TODAY(),""))</f>
        <v/>
      </c>
      <c r="P146" s="25">
        <f>IF($A146="","",IF($F146="No","No action required",IF($H146="","Assign an owner",IF($K146="","Map a course or activity",IF($J146="","Set a review date",IF($N146="Review Overdue","Complete overdue review",IF($M146="Pending Review","Review submitted evidence",IF($M146="Missing","Add current approved evidence","None"))))))))</f>
        <v/>
      </c>
      <c r="Q146" s="21" t="n"/>
    </row>
    <row r="147">
      <c r="A147" s="19" t="n"/>
      <c r="B147" s="20" t="n"/>
      <c r="C147" s="20" t="n"/>
      <c r="D147" s="21" t="n"/>
      <c r="E147" s="21" t="n"/>
      <c r="F147" s="19" t="n"/>
      <c r="G147" s="19" t="n"/>
      <c r="H147" s="20" t="n"/>
      <c r="I147" s="22" t="n"/>
      <c r="J147" s="22" t="n"/>
      <c r="K147" s="21" t="n"/>
      <c r="L147" s="19" t="n"/>
      <c r="M147" s="23">
        <f>IF($A147="","",IF($L147="No","Not Required",IF(COUNTIFS('Evidence Log'!$B$7:$B$306,$A147,'Evidence Log'!$G$7:$G$306,"Approved",'Evidence Log'!$K$7:$K$306,"Yes")&gt;0,"Complete",IF(COUNTIFS('Evidence Log'!$B$7:$B$306,$A147,'Evidence Log'!$G$7:$G$306,"Pending Review")&gt;0,"Pending Review","Missing"))))</f>
        <v/>
      </c>
      <c r="N147" s="23">
        <f>IF($A147="","",IF($F147="No","Not Applicable",IF($K147="","Gap",IF(AND(ISNUMBER($J147),$J147&lt;TODAY()),"Review Overdue",IF(AND($L147="Yes",$M147="Pending Review"),"In Progress",IF(AND($L147="Yes",$M147&lt;&gt;"Complete"),"Gap","Met"))))))</f>
        <v/>
      </c>
      <c r="O147" s="24">
        <f>IF($A147="","",IF(ISNUMBER($J147),$J147-TODAY(),""))</f>
        <v/>
      </c>
      <c r="P147" s="25">
        <f>IF($A147="","",IF($F147="No","No action required",IF($H147="","Assign an owner",IF($K147="","Map a course or activity",IF($J147="","Set a review date",IF($N147="Review Overdue","Complete overdue review",IF($M147="Pending Review","Review submitted evidence",IF($M147="Missing","Add current approved evidence","None"))))))))</f>
        <v/>
      </c>
      <c r="Q147" s="21" t="n"/>
    </row>
    <row r="148">
      <c r="A148" s="19" t="n"/>
      <c r="B148" s="20" t="n"/>
      <c r="C148" s="20" t="n"/>
      <c r="D148" s="21" t="n"/>
      <c r="E148" s="21" t="n"/>
      <c r="F148" s="19" t="n"/>
      <c r="G148" s="19" t="n"/>
      <c r="H148" s="20" t="n"/>
      <c r="I148" s="22" t="n"/>
      <c r="J148" s="22" t="n"/>
      <c r="K148" s="21" t="n"/>
      <c r="L148" s="19" t="n"/>
      <c r="M148" s="23">
        <f>IF($A148="","",IF($L148="No","Not Required",IF(COUNTIFS('Evidence Log'!$B$7:$B$306,$A148,'Evidence Log'!$G$7:$G$306,"Approved",'Evidence Log'!$K$7:$K$306,"Yes")&gt;0,"Complete",IF(COUNTIFS('Evidence Log'!$B$7:$B$306,$A148,'Evidence Log'!$G$7:$G$306,"Pending Review")&gt;0,"Pending Review","Missing"))))</f>
        <v/>
      </c>
      <c r="N148" s="23">
        <f>IF($A148="","",IF($F148="No","Not Applicable",IF($K148="","Gap",IF(AND(ISNUMBER($J148),$J148&lt;TODAY()),"Review Overdue",IF(AND($L148="Yes",$M148="Pending Review"),"In Progress",IF(AND($L148="Yes",$M148&lt;&gt;"Complete"),"Gap","Met"))))))</f>
        <v/>
      </c>
      <c r="O148" s="24">
        <f>IF($A148="","",IF(ISNUMBER($J148),$J148-TODAY(),""))</f>
        <v/>
      </c>
      <c r="P148" s="25">
        <f>IF($A148="","",IF($F148="No","No action required",IF($H148="","Assign an owner",IF($K148="","Map a course or activity",IF($J148="","Set a review date",IF($N148="Review Overdue","Complete overdue review",IF($M148="Pending Review","Review submitted evidence",IF($M148="Missing","Add current approved evidence","None"))))))))</f>
        <v/>
      </c>
      <c r="Q148" s="21" t="n"/>
    </row>
    <row r="149">
      <c r="A149" s="19" t="n"/>
      <c r="B149" s="20" t="n"/>
      <c r="C149" s="20" t="n"/>
      <c r="D149" s="21" t="n"/>
      <c r="E149" s="21" t="n"/>
      <c r="F149" s="19" t="n"/>
      <c r="G149" s="19" t="n"/>
      <c r="H149" s="20" t="n"/>
      <c r="I149" s="22" t="n"/>
      <c r="J149" s="22" t="n"/>
      <c r="K149" s="21" t="n"/>
      <c r="L149" s="19" t="n"/>
      <c r="M149" s="23">
        <f>IF($A149="","",IF($L149="No","Not Required",IF(COUNTIFS('Evidence Log'!$B$7:$B$306,$A149,'Evidence Log'!$G$7:$G$306,"Approved",'Evidence Log'!$K$7:$K$306,"Yes")&gt;0,"Complete",IF(COUNTIFS('Evidence Log'!$B$7:$B$306,$A149,'Evidence Log'!$G$7:$G$306,"Pending Review")&gt;0,"Pending Review","Missing"))))</f>
        <v/>
      </c>
      <c r="N149" s="23">
        <f>IF($A149="","",IF($F149="No","Not Applicable",IF($K149="","Gap",IF(AND(ISNUMBER($J149),$J149&lt;TODAY()),"Review Overdue",IF(AND($L149="Yes",$M149="Pending Review"),"In Progress",IF(AND($L149="Yes",$M149&lt;&gt;"Complete"),"Gap","Met"))))))</f>
        <v/>
      </c>
      <c r="O149" s="24">
        <f>IF($A149="","",IF(ISNUMBER($J149),$J149-TODAY(),""))</f>
        <v/>
      </c>
      <c r="P149" s="25">
        <f>IF($A149="","",IF($F149="No","No action required",IF($H149="","Assign an owner",IF($K149="","Map a course or activity",IF($J149="","Set a review date",IF($N149="Review Overdue","Complete overdue review",IF($M149="Pending Review","Review submitted evidence",IF($M149="Missing","Add current approved evidence","None"))))))))</f>
        <v/>
      </c>
      <c r="Q149" s="21" t="n"/>
    </row>
    <row r="150">
      <c r="A150" s="19" t="n"/>
      <c r="B150" s="20" t="n"/>
      <c r="C150" s="20" t="n"/>
      <c r="D150" s="21" t="n"/>
      <c r="E150" s="21" t="n"/>
      <c r="F150" s="19" t="n"/>
      <c r="G150" s="19" t="n"/>
      <c r="H150" s="20" t="n"/>
      <c r="I150" s="22" t="n"/>
      <c r="J150" s="22" t="n"/>
      <c r="K150" s="21" t="n"/>
      <c r="L150" s="19" t="n"/>
      <c r="M150" s="23">
        <f>IF($A150="","",IF($L150="No","Not Required",IF(COUNTIFS('Evidence Log'!$B$7:$B$306,$A150,'Evidence Log'!$G$7:$G$306,"Approved",'Evidence Log'!$K$7:$K$306,"Yes")&gt;0,"Complete",IF(COUNTIFS('Evidence Log'!$B$7:$B$306,$A150,'Evidence Log'!$G$7:$G$306,"Pending Review")&gt;0,"Pending Review","Missing"))))</f>
        <v/>
      </c>
      <c r="N150" s="23">
        <f>IF($A150="","",IF($F150="No","Not Applicable",IF($K150="","Gap",IF(AND(ISNUMBER($J150),$J150&lt;TODAY()),"Review Overdue",IF(AND($L150="Yes",$M150="Pending Review"),"In Progress",IF(AND($L150="Yes",$M150&lt;&gt;"Complete"),"Gap","Met"))))))</f>
        <v/>
      </c>
      <c r="O150" s="24">
        <f>IF($A150="","",IF(ISNUMBER($J150),$J150-TODAY(),""))</f>
        <v/>
      </c>
      <c r="P150" s="25">
        <f>IF($A150="","",IF($F150="No","No action required",IF($H150="","Assign an owner",IF($K150="","Map a course or activity",IF($J150="","Set a review date",IF($N150="Review Overdue","Complete overdue review",IF($M150="Pending Review","Review submitted evidence",IF($M150="Missing","Add current approved evidence","None"))))))))</f>
        <v/>
      </c>
      <c r="Q150" s="21" t="n"/>
    </row>
    <row r="151">
      <c r="A151" s="19" t="n"/>
      <c r="B151" s="20" t="n"/>
      <c r="C151" s="20" t="n"/>
      <c r="D151" s="21" t="n"/>
      <c r="E151" s="21" t="n"/>
      <c r="F151" s="19" t="n"/>
      <c r="G151" s="19" t="n"/>
      <c r="H151" s="20" t="n"/>
      <c r="I151" s="22" t="n"/>
      <c r="J151" s="22" t="n"/>
      <c r="K151" s="21" t="n"/>
      <c r="L151" s="19" t="n"/>
      <c r="M151" s="23">
        <f>IF($A151="","",IF($L151="No","Not Required",IF(COUNTIFS('Evidence Log'!$B$7:$B$306,$A151,'Evidence Log'!$G$7:$G$306,"Approved",'Evidence Log'!$K$7:$K$306,"Yes")&gt;0,"Complete",IF(COUNTIFS('Evidence Log'!$B$7:$B$306,$A151,'Evidence Log'!$G$7:$G$306,"Pending Review")&gt;0,"Pending Review","Missing"))))</f>
        <v/>
      </c>
      <c r="N151" s="23">
        <f>IF($A151="","",IF($F151="No","Not Applicable",IF($K151="","Gap",IF(AND(ISNUMBER($J151),$J151&lt;TODAY()),"Review Overdue",IF(AND($L151="Yes",$M151="Pending Review"),"In Progress",IF(AND($L151="Yes",$M151&lt;&gt;"Complete"),"Gap","Met"))))))</f>
        <v/>
      </c>
      <c r="O151" s="24">
        <f>IF($A151="","",IF(ISNUMBER($J151),$J151-TODAY(),""))</f>
        <v/>
      </c>
      <c r="P151" s="25">
        <f>IF($A151="","",IF($F151="No","No action required",IF($H151="","Assign an owner",IF($K151="","Map a course or activity",IF($J151="","Set a review date",IF($N151="Review Overdue","Complete overdue review",IF($M151="Pending Review","Review submitted evidence",IF($M151="Missing","Add current approved evidence","None"))))))))</f>
        <v/>
      </c>
      <c r="Q151" s="21" t="n"/>
    </row>
    <row r="152">
      <c r="A152" s="19" t="n"/>
      <c r="B152" s="20" t="n"/>
      <c r="C152" s="20" t="n"/>
      <c r="D152" s="21" t="n"/>
      <c r="E152" s="21" t="n"/>
      <c r="F152" s="19" t="n"/>
      <c r="G152" s="19" t="n"/>
      <c r="H152" s="20" t="n"/>
      <c r="I152" s="22" t="n"/>
      <c r="J152" s="22" t="n"/>
      <c r="K152" s="21" t="n"/>
      <c r="L152" s="19" t="n"/>
      <c r="M152" s="23">
        <f>IF($A152="","",IF($L152="No","Not Required",IF(COUNTIFS('Evidence Log'!$B$7:$B$306,$A152,'Evidence Log'!$G$7:$G$306,"Approved",'Evidence Log'!$K$7:$K$306,"Yes")&gt;0,"Complete",IF(COUNTIFS('Evidence Log'!$B$7:$B$306,$A152,'Evidence Log'!$G$7:$G$306,"Pending Review")&gt;0,"Pending Review","Missing"))))</f>
        <v/>
      </c>
      <c r="N152" s="23">
        <f>IF($A152="","",IF($F152="No","Not Applicable",IF($K152="","Gap",IF(AND(ISNUMBER($J152),$J152&lt;TODAY()),"Review Overdue",IF(AND($L152="Yes",$M152="Pending Review"),"In Progress",IF(AND($L152="Yes",$M152&lt;&gt;"Complete"),"Gap","Met"))))))</f>
        <v/>
      </c>
      <c r="O152" s="24">
        <f>IF($A152="","",IF(ISNUMBER($J152),$J152-TODAY(),""))</f>
        <v/>
      </c>
      <c r="P152" s="25">
        <f>IF($A152="","",IF($F152="No","No action required",IF($H152="","Assign an owner",IF($K152="","Map a course or activity",IF($J152="","Set a review date",IF($N152="Review Overdue","Complete overdue review",IF($M152="Pending Review","Review submitted evidence",IF($M152="Missing","Add current approved evidence","None"))))))))</f>
        <v/>
      </c>
      <c r="Q152" s="21" t="n"/>
    </row>
    <row r="153">
      <c r="A153" s="19" t="n"/>
      <c r="B153" s="20" t="n"/>
      <c r="C153" s="20" t="n"/>
      <c r="D153" s="21" t="n"/>
      <c r="E153" s="21" t="n"/>
      <c r="F153" s="19" t="n"/>
      <c r="G153" s="19" t="n"/>
      <c r="H153" s="20" t="n"/>
      <c r="I153" s="22" t="n"/>
      <c r="J153" s="22" t="n"/>
      <c r="K153" s="21" t="n"/>
      <c r="L153" s="19" t="n"/>
      <c r="M153" s="23">
        <f>IF($A153="","",IF($L153="No","Not Required",IF(COUNTIFS('Evidence Log'!$B$7:$B$306,$A153,'Evidence Log'!$G$7:$G$306,"Approved",'Evidence Log'!$K$7:$K$306,"Yes")&gt;0,"Complete",IF(COUNTIFS('Evidence Log'!$B$7:$B$306,$A153,'Evidence Log'!$G$7:$G$306,"Pending Review")&gt;0,"Pending Review","Missing"))))</f>
        <v/>
      </c>
      <c r="N153" s="23">
        <f>IF($A153="","",IF($F153="No","Not Applicable",IF($K153="","Gap",IF(AND(ISNUMBER($J153),$J153&lt;TODAY()),"Review Overdue",IF(AND($L153="Yes",$M153="Pending Review"),"In Progress",IF(AND($L153="Yes",$M153&lt;&gt;"Complete"),"Gap","Met"))))))</f>
        <v/>
      </c>
      <c r="O153" s="24">
        <f>IF($A153="","",IF(ISNUMBER($J153),$J153-TODAY(),""))</f>
        <v/>
      </c>
      <c r="P153" s="25">
        <f>IF($A153="","",IF($F153="No","No action required",IF($H153="","Assign an owner",IF($K153="","Map a course or activity",IF($J153="","Set a review date",IF($N153="Review Overdue","Complete overdue review",IF($M153="Pending Review","Review submitted evidence",IF($M153="Missing","Add current approved evidence","None"))))))))</f>
        <v/>
      </c>
      <c r="Q153" s="21" t="n"/>
    </row>
    <row r="154">
      <c r="A154" s="19" t="n"/>
      <c r="B154" s="20" t="n"/>
      <c r="C154" s="20" t="n"/>
      <c r="D154" s="21" t="n"/>
      <c r="E154" s="21" t="n"/>
      <c r="F154" s="19" t="n"/>
      <c r="G154" s="19" t="n"/>
      <c r="H154" s="20" t="n"/>
      <c r="I154" s="22" t="n"/>
      <c r="J154" s="22" t="n"/>
      <c r="K154" s="21" t="n"/>
      <c r="L154" s="19" t="n"/>
      <c r="M154" s="23">
        <f>IF($A154="","",IF($L154="No","Not Required",IF(COUNTIFS('Evidence Log'!$B$7:$B$306,$A154,'Evidence Log'!$G$7:$G$306,"Approved",'Evidence Log'!$K$7:$K$306,"Yes")&gt;0,"Complete",IF(COUNTIFS('Evidence Log'!$B$7:$B$306,$A154,'Evidence Log'!$G$7:$G$306,"Pending Review")&gt;0,"Pending Review","Missing"))))</f>
        <v/>
      </c>
      <c r="N154" s="23">
        <f>IF($A154="","",IF($F154="No","Not Applicable",IF($K154="","Gap",IF(AND(ISNUMBER($J154),$J154&lt;TODAY()),"Review Overdue",IF(AND($L154="Yes",$M154="Pending Review"),"In Progress",IF(AND($L154="Yes",$M154&lt;&gt;"Complete"),"Gap","Met"))))))</f>
        <v/>
      </c>
      <c r="O154" s="24">
        <f>IF($A154="","",IF(ISNUMBER($J154),$J154-TODAY(),""))</f>
        <v/>
      </c>
      <c r="P154" s="25">
        <f>IF($A154="","",IF($F154="No","No action required",IF($H154="","Assign an owner",IF($K154="","Map a course or activity",IF($J154="","Set a review date",IF($N154="Review Overdue","Complete overdue review",IF($M154="Pending Review","Review submitted evidence",IF($M154="Missing","Add current approved evidence","None"))))))))</f>
        <v/>
      </c>
      <c r="Q154" s="21" t="n"/>
    </row>
    <row r="155">
      <c r="A155" s="19" t="n"/>
      <c r="B155" s="20" t="n"/>
      <c r="C155" s="20" t="n"/>
      <c r="D155" s="21" t="n"/>
      <c r="E155" s="21" t="n"/>
      <c r="F155" s="19" t="n"/>
      <c r="G155" s="19" t="n"/>
      <c r="H155" s="20" t="n"/>
      <c r="I155" s="22" t="n"/>
      <c r="J155" s="22" t="n"/>
      <c r="K155" s="21" t="n"/>
      <c r="L155" s="19" t="n"/>
      <c r="M155" s="23">
        <f>IF($A155="","",IF($L155="No","Not Required",IF(COUNTIFS('Evidence Log'!$B$7:$B$306,$A155,'Evidence Log'!$G$7:$G$306,"Approved",'Evidence Log'!$K$7:$K$306,"Yes")&gt;0,"Complete",IF(COUNTIFS('Evidence Log'!$B$7:$B$306,$A155,'Evidence Log'!$G$7:$G$306,"Pending Review")&gt;0,"Pending Review","Missing"))))</f>
        <v/>
      </c>
      <c r="N155" s="23">
        <f>IF($A155="","",IF($F155="No","Not Applicable",IF($K155="","Gap",IF(AND(ISNUMBER($J155),$J155&lt;TODAY()),"Review Overdue",IF(AND($L155="Yes",$M155="Pending Review"),"In Progress",IF(AND($L155="Yes",$M155&lt;&gt;"Complete"),"Gap","Met"))))))</f>
        <v/>
      </c>
      <c r="O155" s="24">
        <f>IF($A155="","",IF(ISNUMBER($J155),$J155-TODAY(),""))</f>
        <v/>
      </c>
      <c r="P155" s="25">
        <f>IF($A155="","",IF($F155="No","No action required",IF($H155="","Assign an owner",IF($K155="","Map a course or activity",IF($J155="","Set a review date",IF($N155="Review Overdue","Complete overdue review",IF($M155="Pending Review","Review submitted evidence",IF($M155="Missing","Add current approved evidence","None"))))))))</f>
        <v/>
      </c>
      <c r="Q155" s="21" t="n"/>
    </row>
    <row r="156">
      <c r="A156" s="19" t="n"/>
      <c r="B156" s="20" t="n"/>
      <c r="C156" s="20" t="n"/>
      <c r="D156" s="21" t="n"/>
      <c r="E156" s="21" t="n"/>
      <c r="F156" s="19" t="n"/>
      <c r="G156" s="19" t="n"/>
      <c r="H156" s="20" t="n"/>
      <c r="I156" s="22" t="n"/>
      <c r="J156" s="22" t="n"/>
      <c r="K156" s="21" t="n"/>
      <c r="L156" s="19" t="n"/>
      <c r="M156" s="23">
        <f>IF($A156="","",IF($L156="No","Not Required",IF(COUNTIFS('Evidence Log'!$B$7:$B$306,$A156,'Evidence Log'!$G$7:$G$306,"Approved",'Evidence Log'!$K$7:$K$306,"Yes")&gt;0,"Complete",IF(COUNTIFS('Evidence Log'!$B$7:$B$306,$A156,'Evidence Log'!$G$7:$G$306,"Pending Review")&gt;0,"Pending Review","Missing"))))</f>
        <v/>
      </c>
      <c r="N156" s="23">
        <f>IF($A156="","",IF($F156="No","Not Applicable",IF($K156="","Gap",IF(AND(ISNUMBER($J156),$J156&lt;TODAY()),"Review Overdue",IF(AND($L156="Yes",$M156="Pending Review"),"In Progress",IF(AND($L156="Yes",$M156&lt;&gt;"Complete"),"Gap","Met"))))))</f>
        <v/>
      </c>
      <c r="O156" s="24">
        <f>IF($A156="","",IF(ISNUMBER($J156),$J156-TODAY(),""))</f>
        <v/>
      </c>
      <c r="P156" s="25">
        <f>IF($A156="","",IF($F156="No","No action required",IF($H156="","Assign an owner",IF($K156="","Map a course or activity",IF($J156="","Set a review date",IF($N156="Review Overdue","Complete overdue review",IF($M156="Pending Review","Review submitted evidence",IF($M156="Missing","Add current approved evidence","None"))))))))</f>
        <v/>
      </c>
      <c r="Q156" s="21" t="n"/>
    </row>
    <row r="157">
      <c r="A157" s="19" t="n"/>
      <c r="B157" s="20" t="n"/>
      <c r="C157" s="20" t="n"/>
      <c r="D157" s="21" t="n"/>
      <c r="E157" s="21" t="n"/>
      <c r="F157" s="19" t="n"/>
      <c r="G157" s="19" t="n"/>
      <c r="H157" s="20" t="n"/>
      <c r="I157" s="22" t="n"/>
      <c r="J157" s="22" t="n"/>
      <c r="K157" s="21" t="n"/>
      <c r="L157" s="19" t="n"/>
      <c r="M157" s="23">
        <f>IF($A157="","",IF($L157="No","Not Required",IF(COUNTIFS('Evidence Log'!$B$7:$B$306,$A157,'Evidence Log'!$G$7:$G$306,"Approved",'Evidence Log'!$K$7:$K$306,"Yes")&gt;0,"Complete",IF(COUNTIFS('Evidence Log'!$B$7:$B$306,$A157,'Evidence Log'!$G$7:$G$306,"Pending Review")&gt;0,"Pending Review","Missing"))))</f>
        <v/>
      </c>
      <c r="N157" s="23">
        <f>IF($A157="","",IF($F157="No","Not Applicable",IF($K157="","Gap",IF(AND(ISNUMBER($J157),$J157&lt;TODAY()),"Review Overdue",IF(AND($L157="Yes",$M157="Pending Review"),"In Progress",IF(AND($L157="Yes",$M157&lt;&gt;"Complete"),"Gap","Met"))))))</f>
        <v/>
      </c>
      <c r="O157" s="24">
        <f>IF($A157="","",IF(ISNUMBER($J157),$J157-TODAY(),""))</f>
        <v/>
      </c>
      <c r="P157" s="25">
        <f>IF($A157="","",IF($F157="No","No action required",IF($H157="","Assign an owner",IF($K157="","Map a course or activity",IF($J157="","Set a review date",IF($N157="Review Overdue","Complete overdue review",IF($M157="Pending Review","Review submitted evidence",IF($M157="Missing","Add current approved evidence","None"))))))))</f>
        <v/>
      </c>
      <c r="Q157" s="21" t="n"/>
    </row>
    <row r="158">
      <c r="A158" s="19" t="n"/>
      <c r="B158" s="20" t="n"/>
      <c r="C158" s="20" t="n"/>
      <c r="D158" s="21" t="n"/>
      <c r="E158" s="21" t="n"/>
      <c r="F158" s="19" t="n"/>
      <c r="G158" s="19" t="n"/>
      <c r="H158" s="20" t="n"/>
      <c r="I158" s="22" t="n"/>
      <c r="J158" s="22" t="n"/>
      <c r="K158" s="21" t="n"/>
      <c r="L158" s="19" t="n"/>
      <c r="M158" s="23">
        <f>IF($A158="","",IF($L158="No","Not Required",IF(COUNTIFS('Evidence Log'!$B$7:$B$306,$A158,'Evidence Log'!$G$7:$G$306,"Approved",'Evidence Log'!$K$7:$K$306,"Yes")&gt;0,"Complete",IF(COUNTIFS('Evidence Log'!$B$7:$B$306,$A158,'Evidence Log'!$G$7:$G$306,"Pending Review")&gt;0,"Pending Review","Missing"))))</f>
        <v/>
      </c>
      <c r="N158" s="23">
        <f>IF($A158="","",IF($F158="No","Not Applicable",IF($K158="","Gap",IF(AND(ISNUMBER($J158),$J158&lt;TODAY()),"Review Overdue",IF(AND($L158="Yes",$M158="Pending Review"),"In Progress",IF(AND($L158="Yes",$M158&lt;&gt;"Complete"),"Gap","Met"))))))</f>
        <v/>
      </c>
      <c r="O158" s="24">
        <f>IF($A158="","",IF(ISNUMBER($J158),$J158-TODAY(),""))</f>
        <v/>
      </c>
      <c r="P158" s="25">
        <f>IF($A158="","",IF($F158="No","No action required",IF($H158="","Assign an owner",IF($K158="","Map a course or activity",IF($J158="","Set a review date",IF($N158="Review Overdue","Complete overdue review",IF($M158="Pending Review","Review submitted evidence",IF($M158="Missing","Add current approved evidence","None"))))))))</f>
        <v/>
      </c>
      <c r="Q158" s="21" t="n"/>
    </row>
    <row r="159">
      <c r="A159" s="19" t="n"/>
      <c r="B159" s="20" t="n"/>
      <c r="C159" s="20" t="n"/>
      <c r="D159" s="21" t="n"/>
      <c r="E159" s="21" t="n"/>
      <c r="F159" s="19" t="n"/>
      <c r="G159" s="19" t="n"/>
      <c r="H159" s="20" t="n"/>
      <c r="I159" s="22" t="n"/>
      <c r="J159" s="22" t="n"/>
      <c r="K159" s="21" t="n"/>
      <c r="L159" s="19" t="n"/>
      <c r="M159" s="23">
        <f>IF($A159="","",IF($L159="No","Not Required",IF(COUNTIFS('Evidence Log'!$B$7:$B$306,$A159,'Evidence Log'!$G$7:$G$306,"Approved",'Evidence Log'!$K$7:$K$306,"Yes")&gt;0,"Complete",IF(COUNTIFS('Evidence Log'!$B$7:$B$306,$A159,'Evidence Log'!$G$7:$G$306,"Pending Review")&gt;0,"Pending Review","Missing"))))</f>
        <v/>
      </c>
      <c r="N159" s="23">
        <f>IF($A159="","",IF($F159="No","Not Applicable",IF($K159="","Gap",IF(AND(ISNUMBER($J159),$J159&lt;TODAY()),"Review Overdue",IF(AND($L159="Yes",$M159="Pending Review"),"In Progress",IF(AND($L159="Yes",$M159&lt;&gt;"Complete"),"Gap","Met"))))))</f>
        <v/>
      </c>
      <c r="O159" s="24">
        <f>IF($A159="","",IF(ISNUMBER($J159),$J159-TODAY(),""))</f>
        <v/>
      </c>
      <c r="P159" s="25">
        <f>IF($A159="","",IF($F159="No","No action required",IF($H159="","Assign an owner",IF($K159="","Map a course or activity",IF($J159="","Set a review date",IF($N159="Review Overdue","Complete overdue review",IF($M159="Pending Review","Review submitted evidence",IF($M159="Missing","Add current approved evidence","None"))))))))</f>
        <v/>
      </c>
      <c r="Q159" s="21" t="n"/>
    </row>
    <row r="160">
      <c r="A160" s="19" t="n"/>
      <c r="B160" s="20" t="n"/>
      <c r="C160" s="20" t="n"/>
      <c r="D160" s="21" t="n"/>
      <c r="E160" s="21" t="n"/>
      <c r="F160" s="19" t="n"/>
      <c r="G160" s="19" t="n"/>
      <c r="H160" s="20" t="n"/>
      <c r="I160" s="22" t="n"/>
      <c r="J160" s="22" t="n"/>
      <c r="K160" s="21" t="n"/>
      <c r="L160" s="19" t="n"/>
      <c r="M160" s="23">
        <f>IF($A160="","",IF($L160="No","Not Required",IF(COUNTIFS('Evidence Log'!$B$7:$B$306,$A160,'Evidence Log'!$G$7:$G$306,"Approved",'Evidence Log'!$K$7:$K$306,"Yes")&gt;0,"Complete",IF(COUNTIFS('Evidence Log'!$B$7:$B$306,$A160,'Evidence Log'!$G$7:$G$306,"Pending Review")&gt;0,"Pending Review","Missing"))))</f>
        <v/>
      </c>
      <c r="N160" s="23">
        <f>IF($A160="","",IF($F160="No","Not Applicable",IF($K160="","Gap",IF(AND(ISNUMBER($J160),$J160&lt;TODAY()),"Review Overdue",IF(AND($L160="Yes",$M160="Pending Review"),"In Progress",IF(AND($L160="Yes",$M160&lt;&gt;"Complete"),"Gap","Met"))))))</f>
        <v/>
      </c>
      <c r="O160" s="24">
        <f>IF($A160="","",IF(ISNUMBER($J160),$J160-TODAY(),""))</f>
        <v/>
      </c>
      <c r="P160" s="25">
        <f>IF($A160="","",IF($F160="No","No action required",IF($H160="","Assign an owner",IF($K160="","Map a course or activity",IF($J160="","Set a review date",IF($N160="Review Overdue","Complete overdue review",IF($M160="Pending Review","Review submitted evidence",IF($M160="Missing","Add current approved evidence","None"))))))))</f>
        <v/>
      </c>
      <c r="Q160" s="21" t="n"/>
    </row>
    <row r="161">
      <c r="A161" s="19" t="n"/>
      <c r="B161" s="20" t="n"/>
      <c r="C161" s="20" t="n"/>
      <c r="D161" s="21" t="n"/>
      <c r="E161" s="21" t="n"/>
      <c r="F161" s="19" t="n"/>
      <c r="G161" s="19" t="n"/>
      <c r="H161" s="20" t="n"/>
      <c r="I161" s="22" t="n"/>
      <c r="J161" s="22" t="n"/>
      <c r="K161" s="21" t="n"/>
      <c r="L161" s="19" t="n"/>
      <c r="M161" s="23">
        <f>IF($A161="","",IF($L161="No","Not Required",IF(COUNTIFS('Evidence Log'!$B$7:$B$306,$A161,'Evidence Log'!$G$7:$G$306,"Approved",'Evidence Log'!$K$7:$K$306,"Yes")&gt;0,"Complete",IF(COUNTIFS('Evidence Log'!$B$7:$B$306,$A161,'Evidence Log'!$G$7:$G$306,"Pending Review")&gt;0,"Pending Review","Missing"))))</f>
        <v/>
      </c>
      <c r="N161" s="23">
        <f>IF($A161="","",IF($F161="No","Not Applicable",IF($K161="","Gap",IF(AND(ISNUMBER($J161),$J161&lt;TODAY()),"Review Overdue",IF(AND($L161="Yes",$M161="Pending Review"),"In Progress",IF(AND($L161="Yes",$M161&lt;&gt;"Complete"),"Gap","Met"))))))</f>
        <v/>
      </c>
      <c r="O161" s="24">
        <f>IF($A161="","",IF(ISNUMBER($J161),$J161-TODAY(),""))</f>
        <v/>
      </c>
      <c r="P161" s="25">
        <f>IF($A161="","",IF($F161="No","No action required",IF($H161="","Assign an owner",IF($K161="","Map a course or activity",IF($J161="","Set a review date",IF($N161="Review Overdue","Complete overdue review",IF($M161="Pending Review","Review submitted evidence",IF($M161="Missing","Add current approved evidence","None"))))))))</f>
        <v/>
      </c>
      <c r="Q161" s="21" t="n"/>
    </row>
    <row r="162">
      <c r="A162" s="19" t="n"/>
      <c r="B162" s="20" t="n"/>
      <c r="C162" s="20" t="n"/>
      <c r="D162" s="21" t="n"/>
      <c r="E162" s="21" t="n"/>
      <c r="F162" s="19" t="n"/>
      <c r="G162" s="19" t="n"/>
      <c r="H162" s="20" t="n"/>
      <c r="I162" s="22" t="n"/>
      <c r="J162" s="22" t="n"/>
      <c r="K162" s="21" t="n"/>
      <c r="L162" s="19" t="n"/>
      <c r="M162" s="23">
        <f>IF($A162="","",IF($L162="No","Not Required",IF(COUNTIFS('Evidence Log'!$B$7:$B$306,$A162,'Evidence Log'!$G$7:$G$306,"Approved",'Evidence Log'!$K$7:$K$306,"Yes")&gt;0,"Complete",IF(COUNTIFS('Evidence Log'!$B$7:$B$306,$A162,'Evidence Log'!$G$7:$G$306,"Pending Review")&gt;0,"Pending Review","Missing"))))</f>
        <v/>
      </c>
      <c r="N162" s="23">
        <f>IF($A162="","",IF($F162="No","Not Applicable",IF($K162="","Gap",IF(AND(ISNUMBER($J162),$J162&lt;TODAY()),"Review Overdue",IF(AND($L162="Yes",$M162="Pending Review"),"In Progress",IF(AND($L162="Yes",$M162&lt;&gt;"Complete"),"Gap","Met"))))))</f>
        <v/>
      </c>
      <c r="O162" s="24">
        <f>IF($A162="","",IF(ISNUMBER($J162),$J162-TODAY(),""))</f>
        <v/>
      </c>
      <c r="P162" s="25">
        <f>IF($A162="","",IF($F162="No","No action required",IF($H162="","Assign an owner",IF($K162="","Map a course or activity",IF($J162="","Set a review date",IF($N162="Review Overdue","Complete overdue review",IF($M162="Pending Review","Review submitted evidence",IF($M162="Missing","Add current approved evidence","None"))))))))</f>
        <v/>
      </c>
      <c r="Q162" s="21" t="n"/>
    </row>
    <row r="163">
      <c r="A163" s="19" t="n"/>
      <c r="B163" s="20" t="n"/>
      <c r="C163" s="20" t="n"/>
      <c r="D163" s="21" t="n"/>
      <c r="E163" s="21" t="n"/>
      <c r="F163" s="19" t="n"/>
      <c r="G163" s="19" t="n"/>
      <c r="H163" s="20" t="n"/>
      <c r="I163" s="22" t="n"/>
      <c r="J163" s="22" t="n"/>
      <c r="K163" s="21" t="n"/>
      <c r="L163" s="19" t="n"/>
      <c r="M163" s="23">
        <f>IF($A163="","",IF($L163="No","Not Required",IF(COUNTIFS('Evidence Log'!$B$7:$B$306,$A163,'Evidence Log'!$G$7:$G$306,"Approved",'Evidence Log'!$K$7:$K$306,"Yes")&gt;0,"Complete",IF(COUNTIFS('Evidence Log'!$B$7:$B$306,$A163,'Evidence Log'!$G$7:$G$306,"Pending Review")&gt;0,"Pending Review","Missing"))))</f>
        <v/>
      </c>
      <c r="N163" s="23">
        <f>IF($A163="","",IF($F163="No","Not Applicable",IF($K163="","Gap",IF(AND(ISNUMBER($J163),$J163&lt;TODAY()),"Review Overdue",IF(AND($L163="Yes",$M163="Pending Review"),"In Progress",IF(AND($L163="Yes",$M163&lt;&gt;"Complete"),"Gap","Met"))))))</f>
        <v/>
      </c>
      <c r="O163" s="24">
        <f>IF($A163="","",IF(ISNUMBER($J163),$J163-TODAY(),""))</f>
        <v/>
      </c>
      <c r="P163" s="25">
        <f>IF($A163="","",IF($F163="No","No action required",IF($H163="","Assign an owner",IF($K163="","Map a course or activity",IF($J163="","Set a review date",IF($N163="Review Overdue","Complete overdue review",IF($M163="Pending Review","Review submitted evidence",IF($M163="Missing","Add current approved evidence","None"))))))))</f>
        <v/>
      </c>
      <c r="Q163" s="21" t="n"/>
    </row>
    <row r="164">
      <c r="A164" s="19" t="n"/>
      <c r="B164" s="20" t="n"/>
      <c r="C164" s="20" t="n"/>
      <c r="D164" s="21" t="n"/>
      <c r="E164" s="21" t="n"/>
      <c r="F164" s="19" t="n"/>
      <c r="G164" s="19" t="n"/>
      <c r="H164" s="20" t="n"/>
      <c r="I164" s="22" t="n"/>
      <c r="J164" s="22" t="n"/>
      <c r="K164" s="21" t="n"/>
      <c r="L164" s="19" t="n"/>
      <c r="M164" s="23">
        <f>IF($A164="","",IF($L164="No","Not Required",IF(COUNTIFS('Evidence Log'!$B$7:$B$306,$A164,'Evidence Log'!$G$7:$G$306,"Approved",'Evidence Log'!$K$7:$K$306,"Yes")&gt;0,"Complete",IF(COUNTIFS('Evidence Log'!$B$7:$B$306,$A164,'Evidence Log'!$G$7:$G$306,"Pending Review")&gt;0,"Pending Review","Missing"))))</f>
        <v/>
      </c>
      <c r="N164" s="23">
        <f>IF($A164="","",IF($F164="No","Not Applicable",IF($K164="","Gap",IF(AND(ISNUMBER($J164),$J164&lt;TODAY()),"Review Overdue",IF(AND($L164="Yes",$M164="Pending Review"),"In Progress",IF(AND($L164="Yes",$M164&lt;&gt;"Complete"),"Gap","Met"))))))</f>
        <v/>
      </c>
      <c r="O164" s="24">
        <f>IF($A164="","",IF(ISNUMBER($J164),$J164-TODAY(),""))</f>
        <v/>
      </c>
      <c r="P164" s="25">
        <f>IF($A164="","",IF($F164="No","No action required",IF($H164="","Assign an owner",IF($K164="","Map a course or activity",IF($J164="","Set a review date",IF($N164="Review Overdue","Complete overdue review",IF($M164="Pending Review","Review submitted evidence",IF($M164="Missing","Add current approved evidence","None"))))))))</f>
        <v/>
      </c>
      <c r="Q164" s="21" t="n"/>
    </row>
    <row r="165">
      <c r="A165" s="19" t="n"/>
      <c r="B165" s="20" t="n"/>
      <c r="C165" s="20" t="n"/>
      <c r="D165" s="21" t="n"/>
      <c r="E165" s="21" t="n"/>
      <c r="F165" s="19" t="n"/>
      <c r="G165" s="19" t="n"/>
      <c r="H165" s="20" t="n"/>
      <c r="I165" s="22" t="n"/>
      <c r="J165" s="22" t="n"/>
      <c r="K165" s="21" t="n"/>
      <c r="L165" s="19" t="n"/>
      <c r="M165" s="23">
        <f>IF($A165="","",IF($L165="No","Not Required",IF(COUNTIFS('Evidence Log'!$B$7:$B$306,$A165,'Evidence Log'!$G$7:$G$306,"Approved",'Evidence Log'!$K$7:$K$306,"Yes")&gt;0,"Complete",IF(COUNTIFS('Evidence Log'!$B$7:$B$306,$A165,'Evidence Log'!$G$7:$G$306,"Pending Review")&gt;0,"Pending Review","Missing"))))</f>
        <v/>
      </c>
      <c r="N165" s="23">
        <f>IF($A165="","",IF($F165="No","Not Applicable",IF($K165="","Gap",IF(AND(ISNUMBER($J165),$J165&lt;TODAY()),"Review Overdue",IF(AND($L165="Yes",$M165="Pending Review"),"In Progress",IF(AND($L165="Yes",$M165&lt;&gt;"Complete"),"Gap","Met"))))))</f>
        <v/>
      </c>
      <c r="O165" s="24">
        <f>IF($A165="","",IF(ISNUMBER($J165),$J165-TODAY(),""))</f>
        <v/>
      </c>
      <c r="P165" s="25">
        <f>IF($A165="","",IF($F165="No","No action required",IF($H165="","Assign an owner",IF($K165="","Map a course or activity",IF($J165="","Set a review date",IF($N165="Review Overdue","Complete overdue review",IF($M165="Pending Review","Review submitted evidence",IF($M165="Missing","Add current approved evidence","None"))))))))</f>
        <v/>
      </c>
      <c r="Q165" s="21" t="n"/>
    </row>
    <row r="166">
      <c r="A166" s="19" t="n"/>
      <c r="B166" s="20" t="n"/>
      <c r="C166" s="20" t="n"/>
      <c r="D166" s="21" t="n"/>
      <c r="E166" s="21" t="n"/>
      <c r="F166" s="19" t="n"/>
      <c r="G166" s="19" t="n"/>
      <c r="H166" s="20" t="n"/>
      <c r="I166" s="22" t="n"/>
      <c r="J166" s="22" t="n"/>
      <c r="K166" s="21" t="n"/>
      <c r="L166" s="19" t="n"/>
      <c r="M166" s="23">
        <f>IF($A166="","",IF($L166="No","Not Required",IF(COUNTIFS('Evidence Log'!$B$7:$B$306,$A166,'Evidence Log'!$G$7:$G$306,"Approved",'Evidence Log'!$K$7:$K$306,"Yes")&gt;0,"Complete",IF(COUNTIFS('Evidence Log'!$B$7:$B$306,$A166,'Evidence Log'!$G$7:$G$306,"Pending Review")&gt;0,"Pending Review","Missing"))))</f>
        <v/>
      </c>
      <c r="N166" s="23">
        <f>IF($A166="","",IF($F166="No","Not Applicable",IF($K166="","Gap",IF(AND(ISNUMBER($J166),$J166&lt;TODAY()),"Review Overdue",IF(AND($L166="Yes",$M166="Pending Review"),"In Progress",IF(AND($L166="Yes",$M166&lt;&gt;"Complete"),"Gap","Met"))))))</f>
        <v/>
      </c>
      <c r="O166" s="24">
        <f>IF($A166="","",IF(ISNUMBER($J166),$J166-TODAY(),""))</f>
        <v/>
      </c>
      <c r="P166" s="25">
        <f>IF($A166="","",IF($F166="No","No action required",IF($H166="","Assign an owner",IF($K166="","Map a course or activity",IF($J166="","Set a review date",IF($N166="Review Overdue","Complete overdue review",IF($M166="Pending Review","Review submitted evidence",IF($M166="Missing","Add current approved evidence","None"))))))))</f>
        <v/>
      </c>
      <c r="Q166" s="21" t="n"/>
    </row>
    <row r="167">
      <c r="A167" s="19" t="n"/>
      <c r="B167" s="20" t="n"/>
      <c r="C167" s="20" t="n"/>
      <c r="D167" s="21" t="n"/>
      <c r="E167" s="21" t="n"/>
      <c r="F167" s="19" t="n"/>
      <c r="G167" s="19" t="n"/>
      <c r="H167" s="20" t="n"/>
      <c r="I167" s="22" t="n"/>
      <c r="J167" s="22" t="n"/>
      <c r="K167" s="21" t="n"/>
      <c r="L167" s="19" t="n"/>
      <c r="M167" s="23">
        <f>IF($A167="","",IF($L167="No","Not Required",IF(COUNTIFS('Evidence Log'!$B$7:$B$306,$A167,'Evidence Log'!$G$7:$G$306,"Approved",'Evidence Log'!$K$7:$K$306,"Yes")&gt;0,"Complete",IF(COUNTIFS('Evidence Log'!$B$7:$B$306,$A167,'Evidence Log'!$G$7:$G$306,"Pending Review")&gt;0,"Pending Review","Missing"))))</f>
        <v/>
      </c>
      <c r="N167" s="23">
        <f>IF($A167="","",IF($F167="No","Not Applicable",IF($K167="","Gap",IF(AND(ISNUMBER($J167),$J167&lt;TODAY()),"Review Overdue",IF(AND($L167="Yes",$M167="Pending Review"),"In Progress",IF(AND($L167="Yes",$M167&lt;&gt;"Complete"),"Gap","Met"))))))</f>
        <v/>
      </c>
      <c r="O167" s="24">
        <f>IF($A167="","",IF(ISNUMBER($J167),$J167-TODAY(),""))</f>
        <v/>
      </c>
      <c r="P167" s="25">
        <f>IF($A167="","",IF($F167="No","No action required",IF($H167="","Assign an owner",IF($K167="","Map a course or activity",IF($J167="","Set a review date",IF($N167="Review Overdue","Complete overdue review",IF($M167="Pending Review","Review submitted evidence",IF($M167="Missing","Add current approved evidence","None"))))))))</f>
        <v/>
      </c>
      <c r="Q167" s="21" t="n"/>
    </row>
    <row r="168">
      <c r="A168" s="19" t="n"/>
      <c r="B168" s="20" t="n"/>
      <c r="C168" s="20" t="n"/>
      <c r="D168" s="21" t="n"/>
      <c r="E168" s="21" t="n"/>
      <c r="F168" s="19" t="n"/>
      <c r="G168" s="19" t="n"/>
      <c r="H168" s="20" t="n"/>
      <c r="I168" s="22" t="n"/>
      <c r="J168" s="22" t="n"/>
      <c r="K168" s="21" t="n"/>
      <c r="L168" s="19" t="n"/>
      <c r="M168" s="23">
        <f>IF($A168="","",IF($L168="No","Not Required",IF(COUNTIFS('Evidence Log'!$B$7:$B$306,$A168,'Evidence Log'!$G$7:$G$306,"Approved",'Evidence Log'!$K$7:$K$306,"Yes")&gt;0,"Complete",IF(COUNTIFS('Evidence Log'!$B$7:$B$306,$A168,'Evidence Log'!$G$7:$G$306,"Pending Review")&gt;0,"Pending Review","Missing"))))</f>
        <v/>
      </c>
      <c r="N168" s="23">
        <f>IF($A168="","",IF($F168="No","Not Applicable",IF($K168="","Gap",IF(AND(ISNUMBER($J168),$J168&lt;TODAY()),"Review Overdue",IF(AND($L168="Yes",$M168="Pending Review"),"In Progress",IF(AND($L168="Yes",$M168&lt;&gt;"Complete"),"Gap","Met"))))))</f>
        <v/>
      </c>
      <c r="O168" s="24">
        <f>IF($A168="","",IF(ISNUMBER($J168),$J168-TODAY(),""))</f>
        <v/>
      </c>
      <c r="P168" s="25">
        <f>IF($A168="","",IF($F168="No","No action required",IF($H168="","Assign an owner",IF($K168="","Map a course or activity",IF($J168="","Set a review date",IF($N168="Review Overdue","Complete overdue review",IF($M168="Pending Review","Review submitted evidence",IF($M168="Missing","Add current approved evidence","None"))))))))</f>
        <v/>
      </c>
      <c r="Q168" s="21" t="n"/>
    </row>
    <row r="169">
      <c r="A169" s="19" t="n"/>
      <c r="B169" s="20" t="n"/>
      <c r="C169" s="20" t="n"/>
      <c r="D169" s="21" t="n"/>
      <c r="E169" s="21" t="n"/>
      <c r="F169" s="19" t="n"/>
      <c r="G169" s="19" t="n"/>
      <c r="H169" s="20" t="n"/>
      <c r="I169" s="22" t="n"/>
      <c r="J169" s="22" t="n"/>
      <c r="K169" s="21" t="n"/>
      <c r="L169" s="19" t="n"/>
      <c r="M169" s="23">
        <f>IF($A169="","",IF($L169="No","Not Required",IF(COUNTIFS('Evidence Log'!$B$7:$B$306,$A169,'Evidence Log'!$G$7:$G$306,"Approved",'Evidence Log'!$K$7:$K$306,"Yes")&gt;0,"Complete",IF(COUNTIFS('Evidence Log'!$B$7:$B$306,$A169,'Evidence Log'!$G$7:$G$306,"Pending Review")&gt;0,"Pending Review","Missing"))))</f>
        <v/>
      </c>
      <c r="N169" s="23">
        <f>IF($A169="","",IF($F169="No","Not Applicable",IF($K169="","Gap",IF(AND(ISNUMBER($J169),$J169&lt;TODAY()),"Review Overdue",IF(AND($L169="Yes",$M169="Pending Review"),"In Progress",IF(AND($L169="Yes",$M169&lt;&gt;"Complete"),"Gap","Met"))))))</f>
        <v/>
      </c>
      <c r="O169" s="24">
        <f>IF($A169="","",IF(ISNUMBER($J169),$J169-TODAY(),""))</f>
        <v/>
      </c>
      <c r="P169" s="25">
        <f>IF($A169="","",IF($F169="No","No action required",IF($H169="","Assign an owner",IF($K169="","Map a course or activity",IF($J169="","Set a review date",IF($N169="Review Overdue","Complete overdue review",IF($M169="Pending Review","Review submitted evidence",IF($M169="Missing","Add current approved evidence","None"))))))))</f>
        <v/>
      </c>
      <c r="Q169" s="21" t="n"/>
    </row>
    <row r="170">
      <c r="A170" s="19" t="n"/>
      <c r="B170" s="20" t="n"/>
      <c r="C170" s="20" t="n"/>
      <c r="D170" s="21" t="n"/>
      <c r="E170" s="21" t="n"/>
      <c r="F170" s="19" t="n"/>
      <c r="G170" s="19" t="n"/>
      <c r="H170" s="20" t="n"/>
      <c r="I170" s="22" t="n"/>
      <c r="J170" s="22" t="n"/>
      <c r="K170" s="21" t="n"/>
      <c r="L170" s="19" t="n"/>
      <c r="M170" s="23">
        <f>IF($A170="","",IF($L170="No","Not Required",IF(COUNTIFS('Evidence Log'!$B$7:$B$306,$A170,'Evidence Log'!$G$7:$G$306,"Approved",'Evidence Log'!$K$7:$K$306,"Yes")&gt;0,"Complete",IF(COUNTIFS('Evidence Log'!$B$7:$B$306,$A170,'Evidence Log'!$G$7:$G$306,"Pending Review")&gt;0,"Pending Review","Missing"))))</f>
        <v/>
      </c>
      <c r="N170" s="23">
        <f>IF($A170="","",IF($F170="No","Not Applicable",IF($K170="","Gap",IF(AND(ISNUMBER($J170),$J170&lt;TODAY()),"Review Overdue",IF(AND($L170="Yes",$M170="Pending Review"),"In Progress",IF(AND($L170="Yes",$M170&lt;&gt;"Complete"),"Gap","Met"))))))</f>
        <v/>
      </c>
      <c r="O170" s="24">
        <f>IF($A170="","",IF(ISNUMBER($J170),$J170-TODAY(),""))</f>
        <v/>
      </c>
      <c r="P170" s="25">
        <f>IF($A170="","",IF($F170="No","No action required",IF($H170="","Assign an owner",IF($K170="","Map a course or activity",IF($J170="","Set a review date",IF($N170="Review Overdue","Complete overdue review",IF($M170="Pending Review","Review submitted evidence",IF($M170="Missing","Add current approved evidence","None"))))))))</f>
        <v/>
      </c>
      <c r="Q170" s="21" t="n"/>
    </row>
    <row r="171">
      <c r="A171" s="19" t="n"/>
      <c r="B171" s="20" t="n"/>
      <c r="C171" s="20" t="n"/>
      <c r="D171" s="21" t="n"/>
      <c r="E171" s="21" t="n"/>
      <c r="F171" s="19" t="n"/>
      <c r="G171" s="19" t="n"/>
      <c r="H171" s="20" t="n"/>
      <c r="I171" s="22" t="n"/>
      <c r="J171" s="22" t="n"/>
      <c r="K171" s="21" t="n"/>
      <c r="L171" s="19" t="n"/>
      <c r="M171" s="23">
        <f>IF($A171="","",IF($L171="No","Not Required",IF(COUNTIFS('Evidence Log'!$B$7:$B$306,$A171,'Evidence Log'!$G$7:$G$306,"Approved",'Evidence Log'!$K$7:$K$306,"Yes")&gt;0,"Complete",IF(COUNTIFS('Evidence Log'!$B$7:$B$306,$A171,'Evidence Log'!$G$7:$G$306,"Pending Review")&gt;0,"Pending Review","Missing"))))</f>
        <v/>
      </c>
      <c r="N171" s="23">
        <f>IF($A171="","",IF($F171="No","Not Applicable",IF($K171="","Gap",IF(AND(ISNUMBER($J171),$J171&lt;TODAY()),"Review Overdue",IF(AND($L171="Yes",$M171="Pending Review"),"In Progress",IF(AND($L171="Yes",$M171&lt;&gt;"Complete"),"Gap","Met"))))))</f>
        <v/>
      </c>
      <c r="O171" s="24">
        <f>IF($A171="","",IF(ISNUMBER($J171),$J171-TODAY(),""))</f>
        <v/>
      </c>
      <c r="P171" s="25">
        <f>IF($A171="","",IF($F171="No","No action required",IF($H171="","Assign an owner",IF($K171="","Map a course or activity",IF($J171="","Set a review date",IF($N171="Review Overdue","Complete overdue review",IF($M171="Pending Review","Review submitted evidence",IF($M171="Missing","Add current approved evidence","None"))))))))</f>
        <v/>
      </c>
      <c r="Q171" s="21" t="n"/>
    </row>
    <row r="172">
      <c r="A172" s="19" t="n"/>
      <c r="B172" s="20" t="n"/>
      <c r="C172" s="20" t="n"/>
      <c r="D172" s="21" t="n"/>
      <c r="E172" s="21" t="n"/>
      <c r="F172" s="19" t="n"/>
      <c r="G172" s="19" t="n"/>
      <c r="H172" s="20" t="n"/>
      <c r="I172" s="22" t="n"/>
      <c r="J172" s="22" t="n"/>
      <c r="K172" s="21" t="n"/>
      <c r="L172" s="19" t="n"/>
      <c r="M172" s="23">
        <f>IF($A172="","",IF($L172="No","Not Required",IF(COUNTIFS('Evidence Log'!$B$7:$B$306,$A172,'Evidence Log'!$G$7:$G$306,"Approved",'Evidence Log'!$K$7:$K$306,"Yes")&gt;0,"Complete",IF(COUNTIFS('Evidence Log'!$B$7:$B$306,$A172,'Evidence Log'!$G$7:$G$306,"Pending Review")&gt;0,"Pending Review","Missing"))))</f>
        <v/>
      </c>
      <c r="N172" s="23">
        <f>IF($A172="","",IF($F172="No","Not Applicable",IF($K172="","Gap",IF(AND(ISNUMBER($J172),$J172&lt;TODAY()),"Review Overdue",IF(AND($L172="Yes",$M172="Pending Review"),"In Progress",IF(AND($L172="Yes",$M172&lt;&gt;"Complete"),"Gap","Met"))))))</f>
        <v/>
      </c>
      <c r="O172" s="24">
        <f>IF($A172="","",IF(ISNUMBER($J172),$J172-TODAY(),""))</f>
        <v/>
      </c>
      <c r="P172" s="25">
        <f>IF($A172="","",IF($F172="No","No action required",IF($H172="","Assign an owner",IF($K172="","Map a course or activity",IF($J172="","Set a review date",IF($N172="Review Overdue","Complete overdue review",IF($M172="Pending Review","Review submitted evidence",IF($M172="Missing","Add current approved evidence","None"))))))))</f>
        <v/>
      </c>
      <c r="Q172" s="21" t="n"/>
    </row>
    <row r="173">
      <c r="A173" s="19" t="n"/>
      <c r="B173" s="20" t="n"/>
      <c r="C173" s="20" t="n"/>
      <c r="D173" s="21" t="n"/>
      <c r="E173" s="21" t="n"/>
      <c r="F173" s="19" t="n"/>
      <c r="G173" s="19" t="n"/>
      <c r="H173" s="20" t="n"/>
      <c r="I173" s="22" t="n"/>
      <c r="J173" s="22" t="n"/>
      <c r="K173" s="21" t="n"/>
      <c r="L173" s="19" t="n"/>
      <c r="M173" s="23">
        <f>IF($A173="","",IF($L173="No","Not Required",IF(COUNTIFS('Evidence Log'!$B$7:$B$306,$A173,'Evidence Log'!$G$7:$G$306,"Approved",'Evidence Log'!$K$7:$K$306,"Yes")&gt;0,"Complete",IF(COUNTIFS('Evidence Log'!$B$7:$B$306,$A173,'Evidence Log'!$G$7:$G$306,"Pending Review")&gt;0,"Pending Review","Missing"))))</f>
        <v/>
      </c>
      <c r="N173" s="23">
        <f>IF($A173="","",IF($F173="No","Not Applicable",IF($K173="","Gap",IF(AND(ISNUMBER($J173),$J173&lt;TODAY()),"Review Overdue",IF(AND($L173="Yes",$M173="Pending Review"),"In Progress",IF(AND($L173="Yes",$M173&lt;&gt;"Complete"),"Gap","Met"))))))</f>
        <v/>
      </c>
      <c r="O173" s="24">
        <f>IF($A173="","",IF(ISNUMBER($J173),$J173-TODAY(),""))</f>
        <v/>
      </c>
      <c r="P173" s="25">
        <f>IF($A173="","",IF($F173="No","No action required",IF($H173="","Assign an owner",IF($K173="","Map a course or activity",IF($J173="","Set a review date",IF($N173="Review Overdue","Complete overdue review",IF($M173="Pending Review","Review submitted evidence",IF($M173="Missing","Add current approved evidence","None"))))))))</f>
        <v/>
      </c>
      <c r="Q173" s="21" t="n"/>
    </row>
    <row r="174">
      <c r="A174" s="19" t="n"/>
      <c r="B174" s="20" t="n"/>
      <c r="C174" s="20" t="n"/>
      <c r="D174" s="21" t="n"/>
      <c r="E174" s="21" t="n"/>
      <c r="F174" s="19" t="n"/>
      <c r="G174" s="19" t="n"/>
      <c r="H174" s="20" t="n"/>
      <c r="I174" s="22" t="n"/>
      <c r="J174" s="22" t="n"/>
      <c r="K174" s="21" t="n"/>
      <c r="L174" s="19" t="n"/>
      <c r="M174" s="23">
        <f>IF($A174="","",IF($L174="No","Not Required",IF(COUNTIFS('Evidence Log'!$B$7:$B$306,$A174,'Evidence Log'!$G$7:$G$306,"Approved",'Evidence Log'!$K$7:$K$306,"Yes")&gt;0,"Complete",IF(COUNTIFS('Evidence Log'!$B$7:$B$306,$A174,'Evidence Log'!$G$7:$G$306,"Pending Review")&gt;0,"Pending Review","Missing"))))</f>
        <v/>
      </c>
      <c r="N174" s="23">
        <f>IF($A174="","",IF($F174="No","Not Applicable",IF($K174="","Gap",IF(AND(ISNUMBER($J174),$J174&lt;TODAY()),"Review Overdue",IF(AND($L174="Yes",$M174="Pending Review"),"In Progress",IF(AND($L174="Yes",$M174&lt;&gt;"Complete"),"Gap","Met"))))))</f>
        <v/>
      </c>
      <c r="O174" s="24">
        <f>IF($A174="","",IF(ISNUMBER($J174),$J174-TODAY(),""))</f>
        <v/>
      </c>
      <c r="P174" s="25">
        <f>IF($A174="","",IF($F174="No","No action required",IF($H174="","Assign an owner",IF($K174="","Map a course or activity",IF($J174="","Set a review date",IF($N174="Review Overdue","Complete overdue review",IF($M174="Pending Review","Review submitted evidence",IF($M174="Missing","Add current approved evidence","None"))))))))</f>
        <v/>
      </c>
      <c r="Q174" s="21" t="n"/>
    </row>
    <row r="175">
      <c r="A175" s="19" t="n"/>
      <c r="B175" s="20" t="n"/>
      <c r="C175" s="20" t="n"/>
      <c r="D175" s="21" t="n"/>
      <c r="E175" s="21" t="n"/>
      <c r="F175" s="19" t="n"/>
      <c r="G175" s="19" t="n"/>
      <c r="H175" s="20" t="n"/>
      <c r="I175" s="22" t="n"/>
      <c r="J175" s="22" t="n"/>
      <c r="K175" s="21" t="n"/>
      <c r="L175" s="19" t="n"/>
      <c r="M175" s="23">
        <f>IF($A175="","",IF($L175="No","Not Required",IF(COUNTIFS('Evidence Log'!$B$7:$B$306,$A175,'Evidence Log'!$G$7:$G$306,"Approved",'Evidence Log'!$K$7:$K$306,"Yes")&gt;0,"Complete",IF(COUNTIFS('Evidence Log'!$B$7:$B$306,$A175,'Evidence Log'!$G$7:$G$306,"Pending Review")&gt;0,"Pending Review","Missing"))))</f>
        <v/>
      </c>
      <c r="N175" s="23">
        <f>IF($A175="","",IF($F175="No","Not Applicable",IF($K175="","Gap",IF(AND(ISNUMBER($J175),$J175&lt;TODAY()),"Review Overdue",IF(AND($L175="Yes",$M175="Pending Review"),"In Progress",IF(AND($L175="Yes",$M175&lt;&gt;"Complete"),"Gap","Met"))))))</f>
        <v/>
      </c>
      <c r="O175" s="24">
        <f>IF($A175="","",IF(ISNUMBER($J175),$J175-TODAY(),""))</f>
        <v/>
      </c>
      <c r="P175" s="25">
        <f>IF($A175="","",IF($F175="No","No action required",IF($H175="","Assign an owner",IF($K175="","Map a course or activity",IF($J175="","Set a review date",IF($N175="Review Overdue","Complete overdue review",IF($M175="Pending Review","Review submitted evidence",IF($M175="Missing","Add current approved evidence","None"))))))))</f>
        <v/>
      </c>
      <c r="Q175" s="21" t="n"/>
    </row>
    <row r="176">
      <c r="A176" s="19" t="n"/>
      <c r="B176" s="20" t="n"/>
      <c r="C176" s="20" t="n"/>
      <c r="D176" s="21" t="n"/>
      <c r="E176" s="21" t="n"/>
      <c r="F176" s="19" t="n"/>
      <c r="G176" s="19" t="n"/>
      <c r="H176" s="20" t="n"/>
      <c r="I176" s="22" t="n"/>
      <c r="J176" s="22" t="n"/>
      <c r="K176" s="21" t="n"/>
      <c r="L176" s="19" t="n"/>
      <c r="M176" s="23">
        <f>IF($A176="","",IF($L176="No","Not Required",IF(COUNTIFS('Evidence Log'!$B$7:$B$306,$A176,'Evidence Log'!$G$7:$G$306,"Approved",'Evidence Log'!$K$7:$K$306,"Yes")&gt;0,"Complete",IF(COUNTIFS('Evidence Log'!$B$7:$B$306,$A176,'Evidence Log'!$G$7:$G$306,"Pending Review")&gt;0,"Pending Review","Missing"))))</f>
        <v/>
      </c>
      <c r="N176" s="23">
        <f>IF($A176="","",IF($F176="No","Not Applicable",IF($K176="","Gap",IF(AND(ISNUMBER($J176),$J176&lt;TODAY()),"Review Overdue",IF(AND($L176="Yes",$M176="Pending Review"),"In Progress",IF(AND($L176="Yes",$M176&lt;&gt;"Complete"),"Gap","Met"))))))</f>
        <v/>
      </c>
      <c r="O176" s="24">
        <f>IF($A176="","",IF(ISNUMBER($J176),$J176-TODAY(),""))</f>
        <v/>
      </c>
      <c r="P176" s="25">
        <f>IF($A176="","",IF($F176="No","No action required",IF($H176="","Assign an owner",IF($K176="","Map a course or activity",IF($J176="","Set a review date",IF($N176="Review Overdue","Complete overdue review",IF($M176="Pending Review","Review submitted evidence",IF($M176="Missing","Add current approved evidence","None"))))))))</f>
        <v/>
      </c>
      <c r="Q176" s="21" t="n"/>
    </row>
    <row r="177">
      <c r="A177" s="19" t="n"/>
      <c r="B177" s="20" t="n"/>
      <c r="C177" s="20" t="n"/>
      <c r="D177" s="21" t="n"/>
      <c r="E177" s="21" t="n"/>
      <c r="F177" s="19" t="n"/>
      <c r="G177" s="19" t="n"/>
      <c r="H177" s="20" t="n"/>
      <c r="I177" s="22" t="n"/>
      <c r="J177" s="22" t="n"/>
      <c r="K177" s="21" t="n"/>
      <c r="L177" s="19" t="n"/>
      <c r="M177" s="23">
        <f>IF($A177="","",IF($L177="No","Not Required",IF(COUNTIFS('Evidence Log'!$B$7:$B$306,$A177,'Evidence Log'!$G$7:$G$306,"Approved",'Evidence Log'!$K$7:$K$306,"Yes")&gt;0,"Complete",IF(COUNTIFS('Evidence Log'!$B$7:$B$306,$A177,'Evidence Log'!$G$7:$G$306,"Pending Review")&gt;0,"Pending Review","Missing"))))</f>
        <v/>
      </c>
      <c r="N177" s="23">
        <f>IF($A177="","",IF($F177="No","Not Applicable",IF($K177="","Gap",IF(AND(ISNUMBER($J177),$J177&lt;TODAY()),"Review Overdue",IF(AND($L177="Yes",$M177="Pending Review"),"In Progress",IF(AND($L177="Yes",$M177&lt;&gt;"Complete"),"Gap","Met"))))))</f>
        <v/>
      </c>
      <c r="O177" s="24">
        <f>IF($A177="","",IF(ISNUMBER($J177),$J177-TODAY(),""))</f>
        <v/>
      </c>
      <c r="P177" s="25">
        <f>IF($A177="","",IF($F177="No","No action required",IF($H177="","Assign an owner",IF($K177="","Map a course or activity",IF($J177="","Set a review date",IF($N177="Review Overdue","Complete overdue review",IF($M177="Pending Review","Review submitted evidence",IF($M177="Missing","Add current approved evidence","None"))))))))</f>
        <v/>
      </c>
      <c r="Q177" s="21" t="n"/>
    </row>
    <row r="178">
      <c r="A178" s="19" t="n"/>
      <c r="B178" s="20" t="n"/>
      <c r="C178" s="20" t="n"/>
      <c r="D178" s="21" t="n"/>
      <c r="E178" s="21" t="n"/>
      <c r="F178" s="19" t="n"/>
      <c r="G178" s="19" t="n"/>
      <c r="H178" s="20" t="n"/>
      <c r="I178" s="22" t="n"/>
      <c r="J178" s="22" t="n"/>
      <c r="K178" s="21" t="n"/>
      <c r="L178" s="19" t="n"/>
      <c r="M178" s="23">
        <f>IF($A178="","",IF($L178="No","Not Required",IF(COUNTIFS('Evidence Log'!$B$7:$B$306,$A178,'Evidence Log'!$G$7:$G$306,"Approved",'Evidence Log'!$K$7:$K$306,"Yes")&gt;0,"Complete",IF(COUNTIFS('Evidence Log'!$B$7:$B$306,$A178,'Evidence Log'!$G$7:$G$306,"Pending Review")&gt;0,"Pending Review","Missing"))))</f>
        <v/>
      </c>
      <c r="N178" s="23">
        <f>IF($A178="","",IF($F178="No","Not Applicable",IF($K178="","Gap",IF(AND(ISNUMBER($J178),$J178&lt;TODAY()),"Review Overdue",IF(AND($L178="Yes",$M178="Pending Review"),"In Progress",IF(AND($L178="Yes",$M178&lt;&gt;"Complete"),"Gap","Met"))))))</f>
        <v/>
      </c>
      <c r="O178" s="24">
        <f>IF($A178="","",IF(ISNUMBER($J178),$J178-TODAY(),""))</f>
        <v/>
      </c>
      <c r="P178" s="25">
        <f>IF($A178="","",IF($F178="No","No action required",IF($H178="","Assign an owner",IF($K178="","Map a course or activity",IF($J178="","Set a review date",IF($N178="Review Overdue","Complete overdue review",IF($M178="Pending Review","Review submitted evidence",IF($M178="Missing","Add current approved evidence","None"))))))))</f>
        <v/>
      </c>
      <c r="Q178" s="21" t="n"/>
    </row>
    <row r="179">
      <c r="A179" s="19" t="n"/>
      <c r="B179" s="20" t="n"/>
      <c r="C179" s="20" t="n"/>
      <c r="D179" s="21" t="n"/>
      <c r="E179" s="21" t="n"/>
      <c r="F179" s="19" t="n"/>
      <c r="G179" s="19" t="n"/>
      <c r="H179" s="20" t="n"/>
      <c r="I179" s="22" t="n"/>
      <c r="J179" s="22" t="n"/>
      <c r="K179" s="21" t="n"/>
      <c r="L179" s="19" t="n"/>
      <c r="M179" s="23">
        <f>IF($A179="","",IF($L179="No","Not Required",IF(COUNTIFS('Evidence Log'!$B$7:$B$306,$A179,'Evidence Log'!$G$7:$G$306,"Approved",'Evidence Log'!$K$7:$K$306,"Yes")&gt;0,"Complete",IF(COUNTIFS('Evidence Log'!$B$7:$B$306,$A179,'Evidence Log'!$G$7:$G$306,"Pending Review")&gt;0,"Pending Review","Missing"))))</f>
        <v/>
      </c>
      <c r="N179" s="23">
        <f>IF($A179="","",IF($F179="No","Not Applicable",IF($K179="","Gap",IF(AND(ISNUMBER($J179),$J179&lt;TODAY()),"Review Overdue",IF(AND($L179="Yes",$M179="Pending Review"),"In Progress",IF(AND($L179="Yes",$M179&lt;&gt;"Complete"),"Gap","Met"))))))</f>
        <v/>
      </c>
      <c r="O179" s="24">
        <f>IF($A179="","",IF(ISNUMBER($J179),$J179-TODAY(),""))</f>
        <v/>
      </c>
      <c r="P179" s="25">
        <f>IF($A179="","",IF($F179="No","No action required",IF($H179="","Assign an owner",IF($K179="","Map a course or activity",IF($J179="","Set a review date",IF($N179="Review Overdue","Complete overdue review",IF($M179="Pending Review","Review submitted evidence",IF($M179="Missing","Add current approved evidence","None"))))))))</f>
        <v/>
      </c>
      <c r="Q179" s="21" t="n"/>
    </row>
    <row r="180">
      <c r="A180" s="19" t="n"/>
      <c r="B180" s="20" t="n"/>
      <c r="C180" s="20" t="n"/>
      <c r="D180" s="21" t="n"/>
      <c r="E180" s="21" t="n"/>
      <c r="F180" s="19" t="n"/>
      <c r="G180" s="19" t="n"/>
      <c r="H180" s="20" t="n"/>
      <c r="I180" s="22" t="n"/>
      <c r="J180" s="22" t="n"/>
      <c r="K180" s="21" t="n"/>
      <c r="L180" s="19" t="n"/>
      <c r="M180" s="23">
        <f>IF($A180="","",IF($L180="No","Not Required",IF(COUNTIFS('Evidence Log'!$B$7:$B$306,$A180,'Evidence Log'!$G$7:$G$306,"Approved",'Evidence Log'!$K$7:$K$306,"Yes")&gt;0,"Complete",IF(COUNTIFS('Evidence Log'!$B$7:$B$306,$A180,'Evidence Log'!$G$7:$G$306,"Pending Review")&gt;0,"Pending Review","Missing"))))</f>
        <v/>
      </c>
      <c r="N180" s="23">
        <f>IF($A180="","",IF($F180="No","Not Applicable",IF($K180="","Gap",IF(AND(ISNUMBER($J180),$J180&lt;TODAY()),"Review Overdue",IF(AND($L180="Yes",$M180="Pending Review"),"In Progress",IF(AND($L180="Yes",$M180&lt;&gt;"Complete"),"Gap","Met"))))))</f>
        <v/>
      </c>
      <c r="O180" s="24">
        <f>IF($A180="","",IF(ISNUMBER($J180),$J180-TODAY(),""))</f>
        <v/>
      </c>
      <c r="P180" s="25">
        <f>IF($A180="","",IF($F180="No","No action required",IF($H180="","Assign an owner",IF($K180="","Map a course or activity",IF($J180="","Set a review date",IF($N180="Review Overdue","Complete overdue review",IF($M180="Pending Review","Review submitted evidence",IF($M180="Missing","Add current approved evidence","None"))))))))</f>
        <v/>
      </c>
      <c r="Q180" s="21" t="n"/>
    </row>
    <row r="181">
      <c r="A181" s="19" t="n"/>
      <c r="B181" s="20" t="n"/>
      <c r="C181" s="20" t="n"/>
      <c r="D181" s="21" t="n"/>
      <c r="E181" s="21" t="n"/>
      <c r="F181" s="19" t="n"/>
      <c r="G181" s="19" t="n"/>
      <c r="H181" s="20" t="n"/>
      <c r="I181" s="22" t="n"/>
      <c r="J181" s="22" t="n"/>
      <c r="K181" s="21" t="n"/>
      <c r="L181" s="19" t="n"/>
      <c r="M181" s="23">
        <f>IF($A181="","",IF($L181="No","Not Required",IF(COUNTIFS('Evidence Log'!$B$7:$B$306,$A181,'Evidence Log'!$G$7:$G$306,"Approved",'Evidence Log'!$K$7:$K$306,"Yes")&gt;0,"Complete",IF(COUNTIFS('Evidence Log'!$B$7:$B$306,$A181,'Evidence Log'!$G$7:$G$306,"Pending Review")&gt;0,"Pending Review","Missing"))))</f>
        <v/>
      </c>
      <c r="N181" s="23">
        <f>IF($A181="","",IF($F181="No","Not Applicable",IF($K181="","Gap",IF(AND(ISNUMBER($J181),$J181&lt;TODAY()),"Review Overdue",IF(AND($L181="Yes",$M181="Pending Review"),"In Progress",IF(AND($L181="Yes",$M181&lt;&gt;"Complete"),"Gap","Met"))))))</f>
        <v/>
      </c>
      <c r="O181" s="24">
        <f>IF($A181="","",IF(ISNUMBER($J181),$J181-TODAY(),""))</f>
        <v/>
      </c>
      <c r="P181" s="25">
        <f>IF($A181="","",IF($F181="No","No action required",IF($H181="","Assign an owner",IF($K181="","Map a course or activity",IF($J181="","Set a review date",IF($N181="Review Overdue","Complete overdue review",IF($M181="Pending Review","Review submitted evidence",IF($M181="Missing","Add current approved evidence","None"))))))))</f>
        <v/>
      </c>
      <c r="Q181" s="21" t="n"/>
    </row>
    <row r="182">
      <c r="A182" s="19" t="n"/>
      <c r="B182" s="20" t="n"/>
      <c r="C182" s="20" t="n"/>
      <c r="D182" s="21" t="n"/>
      <c r="E182" s="21" t="n"/>
      <c r="F182" s="19" t="n"/>
      <c r="G182" s="19" t="n"/>
      <c r="H182" s="20" t="n"/>
      <c r="I182" s="22" t="n"/>
      <c r="J182" s="22" t="n"/>
      <c r="K182" s="21" t="n"/>
      <c r="L182" s="19" t="n"/>
      <c r="M182" s="23">
        <f>IF($A182="","",IF($L182="No","Not Required",IF(COUNTIFS('Evidence Log'!$B$7:$B$306,$A182,'Evidence Log'!$G$7:$G$306,"Approved",'Evidence Log'!$K$7:$K$306,"Yes")&gt;0,"Complete",IF(COUNTIFS('Evidence Log'!$B$7:$B$306,$A182,'Evidence Log'!$G$7:$G$306,"Pending Review")&gt;0,"Pending Review","Missing"))))</f>
        <v/>
      </c>
      <c r="N182" s="23">
        <f>IF($A182="","",IF($F182="No","Not Applicable",IF($K182="","Gap",IF(AND(ISNUMBER($J182),$J182&lt;TODAY()),"Review Overdue",IF(AND($L182="Yes",$M182="Pending Review"),"In Progress",IF(AND($L182="Yes",$M182&lt;&gt;"Complete"),"Gap","Met"))))))</f>
        <v/>
      </c>
      <c r="O182" s="24">
        <f>IF($A182="","",IF(ISNUMBER($J182),$J182-TODAY(),""))</f>
        <v/>
      </c>
      <c r="P182" s="25">
        <f>IF($A182="","",IF($F182="No","No action required",IF($H182="","Assign an owner",IF($K182="","Map a course or activity",IF($J182="","Set a review date",IF($N182="Review Overdue","Complete overdue review",IF($M182="Pending Review","Review submitted evidence",IF($M182="Missing","Add current approved evidence","None"))))))))</f>
        <v/>
      </c>
      <c r="Q182" s="21" t="n"/>
    </row>
    <row r="183">
      <c r="A183" s="19" t="n"/>
      <c r="B183" s="20" t="n"/>
      <c r="C183" s="20" t="n"/>
      <c r="D183" s="21" t="n"/>
      <c r="E183" s="21" t="n"/>
      <c r="F183" s="19" t="n"/>
      <c r="G183" s="19" t="n"/>
      <c r="H183" s="20" t="n"/>
      <c r="I183" s="22" t="n"/>
      <c r="J183" s="22" t="n"/>
      <c r="K183" s="21" t="n"/>
      <c r="L183" s="19" t="n"/>
      <c r="M183" s="23">
        <f>IF($A183="","",IF($L183="No","Not Required",IF(COUNTIFS('Evidence Log'!$B$7:$B$306,$A183,'Evidence Log'!$G$7:$G$306,"Approved",'Evidence Log'!$K$7:$K$306,"Yes")&gt;0,"Complete",IF(COUNTIFS('Evidence Log'!$B$7:$B$306,$A183,'Evidence Log'!$G$7:$G$306,"Pending Review")&gt;0,"Pending Review","Missing"))))</f>
        <v/>
      </c>
      <c r="N183" s="23">
        <f>IF($A183="","",IF($F183="No","Not Applicable",IF($K183="","Gap",IF(AND(ISNUMBER($J183),$J183&lt;TODAY()),"Review Overdue",IF(AND($L183="Yes",$M183="Pending Review"),"In Progress",IF(AND($L183="Yes",$M183&lt;&gt;"Complete"),"Gap","Met"))))))</f>
        <v/>
      </c>
      <c r="O183" s="24">
        <f>IF($A183="","",IF(ISNUMBER($J183),$J183-TODAY(),""))</f>
        <v/>
      </c>
      <c r="P183" s="25">
        <f>IF($A183="","",IF($F183="No","No action required",IF($H183="","Assign an owner",IF($K183="","Map a course or activity",IF($J183="","Set a review date",IF($N183="Review Overdue","Complete overdue review",IF($M183="Pending Review","Review submitted evidence",IF($M183="Missing","Add current approved evidence","None"))))))))</f>
        <v/>
      </c>
      <c r="Q183" s="21" t="n"/>
    </row>
    <row r="184">
      <c r="A184" s="19" t="n"/>
      <c r="B184" s="20" t="n"/>
      <c r="C184" s="20" t="n"/>
      <c r="D184" s="21" t="n"/>
      <c r="E184" s="21" t="n"/>
      <c r="F184" s="19" t="n"/>
      <c r="G184" s="19" t="n"/>
      <c r="H184" s="20" t="n"/>
      <c r="I184" s="22" t="n"/>
      <c r="J184" s="22" t="n"/>
      <c r="K184" s="21" t="n"/>
      <c r="L184" s="19" t="n"/>
      <c r="M184" s="23">
        <f>IF($A184="","",IF($L184="No","Not Required",IF(COUNTIFS('Evidence Log'!$B$7:$B$306,$A184,'Evidence Log'!$G$7:$G$306,"Approved",'Evidence Log'!$K$7:$K$306,"Yes")&gt;0,"Complete",IF(COUNTIFS('Evidence Log'!$B$7:$B$306,$A184,'Evidence Log'!$G$7:$G$306,"Pending Review")&gt;0,"Pending Review","Missing"))))</f>
        <v/>
      </c>
      <c r="N184" s="23">
        <f>IF($A184="","",IF($F184="No","Not Applicable",IF($K184="","Gap",IF(AND(ISNUMBER($J184),$J184&lt;TODAY()),"Review Overdue",IF(AND($L184="Yes",$M184="Pending Review"),"In Progress",IF(AND($L184="Yes",$M184&lt;&gt;"Complete"),"Gap","Met"))))))</f>
        <v/>
      </c>
      <c r="O184" s="24">
        <f>IF($A184="","",IF(ISNUMBER($J184),$J184-TODAY(),""))</f>
        <v/>
      </c>
      <c r="P184" s="25">
        <f>IF($A184="","",IF($F184="No","No action required",IF($H184="","Assign an owner",IF($K184="","Map a course or activity",IF($J184="","Set a review date",IF($N184="Review Overdue","Complete overdue review",IF($M184="Pending Review","Review submitted evidence",IF($M184="Missing","Add current approved evidence","None"))))))))</f>
        <v/>
      </c>
      <c r="Q184" s="21" t="n"/>
    </row>
    <row r="185">
      <c r="A185" s="19" t="n"/>
      <c r="B185" s="20" t="n"/>
      <c r="C185" s="20" t="n"/>
      <c r="D185" s="21" t="n"/>
      <c r="E185" s="21" t="n"/>
      <c r="F185" s="19" t="n"/>
      <c r="G185" s="19" t="n"/>
      <c r="H185" s="20" t="n"/>
      <c r="I185" s="22" t="n"/>
      <c r="J185" s="22" t="n"/>
      <c r="K185" s="21" t="n"/>
      <c r="L185" s="19" t="n"/>
      <c r="M185" s="23">
        <f>IF($A185="","",IF($L185="No","Not Required",IF(COUNTIFS('Evidence Log'!$B$7:$B$306,$A185,'Evidence Log'!$G$7:$G$306,"Approved",'Evidence Log'!$K$7:$K$306,"Yes")&gt;0,"Complete",IF(COUNTIFS('Evidence Log'!$B$7:$B$306,$A185,'Evidence Log'!$G$7:$G$306,"Pending Review")&gt;0,"Pending Review","Missing"))))</f>
        <v/>
      </c>
      <c r="N185" s="23">
        <f>IF($A185="","",IF($F185="No","Not Applicable",IF($K185="","Gap",IF(AND(ISNUMBER($J185),$J185&lt;TODAY()),"Review Overdue",IF(AND($L185="Yes",$M185="Pending Review"),"In Progress",IF(AND($L185="Yes",$M185&lt;&gt;"Complete"),"Gap","Met"))))))</f>
        <v/>
      </c>
      <c r="O185" s="24">
        <f>IF($A185="","",IF(ISNUMBER($J185),$J185-TODAY(),""))</f>
        <v/>
      </c>
      <c r="P185" s="25">
        <f>IF($A185="","",IF($F185="No","No action required",IF($H185="","Assign an owner",IF($K185="","Map a course or activity",IF($J185="","Set a review date",IF($N185="Review Overdue","Complete overdue review",IF($M185="Pending Review","Review submitted evidence",IF($M185="Missing","Add current approved evidence","None"))))))))</f>
        <v/>
      </c>
      <c r="Q185" s="21" t="n"/>
    </row>
    <row r="186">
      <c r="A186" s="19" t="n"/>
      <c r="B186" s="20" t="n"/>
      <c r="C186" s="20" t="n"/>
      <c r="D186" s="21" t="n"/>
      <c r="E186" s="21" t="n"/>
      <c r="F186" s="19" t="n"/>
      <c r="G186" s="19" t="n"/>
      <c r="H186" s="20" t="n"/>
      <c r="I186" s="22" t="n"/>
      <c r="J186" s="22" t="n"/>
      <c r="K186" s="21" t="n"/>
      <c r="L186" s="19" t="n"/>
      <c r="M186" s="23">
        <f>IF($A186="","",IF($L186="No","Not Required",IF(COUNTIFS('Evidence Log'!$B$7:$B$306,$A186,'Evidence Log'!$G$7:$G$306,"Approved",'Evidence Log'!$K$7:$K$306,"Yes")&gt;0,"Complete",IF(COUNTIFS('Evidence Log'!$B$7:$B$306,$A186,'Evidence Log'!$G$7:$G$306,"Pending Review")&gt;0,"Pending Review","Missing"))))</f>
        <v/>
      </c>
      <c r="N186" s="23">
        <f>IF($A186="","",IF($F186="No","Not Applicable",IF($K186="","Gap",IF(AND(ISNUMBER($J186),$J186&lt;TODAY()),"Review Overdue",IF(AND($L186="Yes",$M186="Pending Review"),"In Progress",IF(AND($L186="Yes",$M186&lt;&gt;"Complete"),"Gap","Met"))))))</f>
        <v/>
      </c>
      <c r="O186" s="24">
        <f>IF($A186="","",IF(ISNUMBER($J186),$J186-TODAY(),""))</f>
        <v/>
      </c>
      <c r="P186" s="25">
        <f>IF($A186="","",IF($F186="No","No action required",IF($H186="","Assign an owner",IF($K186="","Map a course or activity",IF($J186="","Set a review date",IF($N186="Review Overdue","Complete overdue review",IF($M186="Pending Review","Review submitted evidence",IF($M186="Missing","Add current approved evidence","None"))))))))</f>
        <v/>
      </c>
      <c r="Q186" s="21" t="n"/>
    </row>
    <row r="187">
      <c r="A187" s="19" t="n"/>
      <c r="B187" s="20" t="n"/>
      <c r="C187" s="20" t="n"/>
      <c r="D187" s="21" t="n"/>
      <c r="E187" s="21" t="n"/>
      <c r="F187" s="19" t="n"/>
      <c r="G187" s="19" t="n"/>
      <c r="H187" s="20" t="n"/>
      <c r="I187" s="22" t="n"/>
      <c r="J187" s="22" t="n"/>
      <c r="K187" s="21" t="n"/>
      <c r="L187" s="19" t="n"/>
      <c r="M187" s="23">
        <f>IF($A187="","",IF($L187="No","Not Required",IF(COUNTIFS('Evidence Log'!$B$7:$B$306,$A187,'Evidence Log'!$G$7:$G$306,"Approved",'Evidence Log'!$K$7:$K$306,"Yes")&gt;0,"Complete",IF(COUNTIFS('Evidence Log'!$B$7:$B$306,$A187,'Evidence Log'!$G$7:$G$306,"Pending Review")&gt;0,"Pending Review","Missing"))))</f>
        <v/>
      </c>
      <c r="N187" s="23">
        <f>IF($A187="","",IF($F187="No","Not Applicable",IF($K187="","Gap",IF(AND(ISNUMBER($J187),$J187&lt;TODAY()),"Review Overdue",IF(AND($L187="Yes",$M187="Pending Review"),"In Progress",IF(AND($L187="Yes",$M187&lt;&gt;"Complete"),"Gap","Met"))))))</f>
        <v/>
      </c>
      <c r="O187" s="24">
        <f>IF($A187="","",IF(ISNUMBER($J187),$J187-TODAY(),""))</f>
        <v/>
      </c>
      <c r="P187" s="25">
        <f>IF($A187="","",IF($F187="No","No action required",IF($H187="","Assign an owner",IF($K187="","Map a course or activity",IF($J187="","Set a review date",IF($N187="Review Overdue","Complete overdue review",IF($M187="Pending Review","Review submitted evidence",IF($M187="Missing","Add current approved evidence","None"))))))))</f>
        <v/>
      </c>
      <c r="Q187" s="21" t="n"/>
    </row>
    <row r="188">
      <c r="A188" s="19" t="n"/>
      <c r="B188" s="20" t="n"/>
      <c r="C188" s="20" t="n"/>
      <c r="D188" s="21" t="n"/>
      <c r="E188" s="21" t="n"/>
      <c r="F188" s="19" t="n"/>
      <c r="G188" s="19" t="n"/>
      <c r="H188" s="20" t="n"/>
      <c r="I188" s="22" t="n"/>
      <c r="J188" s="22" t="n"/>
      <c r="K188" s="21" t="n"/>
      <c r="L188" s="19" t="n"/>
      <c r="M188" s="23">
        <f>IF($A188="","",IF($L188="No","Not Required",IF(COUNTIFS('Evidence Log'!$B$7:$B$306,$A188,'Evidence Log'!$G$7:$G$306,"Approved",'Evidence Log'!$K$7:$K$306,"Yes")&gt;0,"Complete",IF(COUNTIFS('Evidence Log'!$B$7:$B$306,$A188,'Evidence Log'!$G$7:$G$306,"Pending Review")&gt;0,"Pending Review","Missing"))))</f>
        <v/>
      </c>
      <c r="N188" s="23">
        <f>IF($A188="","",IF($F188="No","Not Applicable",IF($K188="","Gap",IF(AND(ISNUMBER($J188),$J188&lt;TODAY()),"Review Overdue",IF(AND($L188="Yes",$M188="Pending Review"),"In Progress",IF(AND($L188="Yes",$M188&lt;&gt;"Complete"),"Gap","Met"))))))</f>
        <v/>
      </c>
      <c r="O188" s="24">
        <f>IF($A188="","",IF(ISNUMBER($J188),$J188-TODAY(),""))</f>
        <v/>
      </c>
      <c r="P188" s="25">
        <f>IF($A188="","",IF($F188="No","No action required",IF($H188="","Assign an owner",IF($K188="","Map a course or activity",IF($J188="","Set a review date",IF($N188="Review Overdue","Complete overdue review",IF($M188="Pending Review","Review submitted evidence",IF($M188="Missing","Add current approved evidence","None"))))))))</f>
        <v/>
      </c>
      <c r="Q188" s="21" t="n"/>
    </row>
    <row r="189">
      <c r="A189" s="19" t="n"/>
      <c r="B189" s="20" t="n"/>
      <c r="C189" s="20" t="n"/>
      <c r="D189" s="21" t="n"/>
      <c r="E189" s="21" t="n"/>
      <c r="F189" s="19" t="n"/>
      <c r="G189" s="19" t="n"/>
      <c r="H189" s="20" t="n"/>
      <c r="I189" s="22" t="n"/>
      <c r="J189" s="22" t="n"/>
      <c r="K189" s="21" t="n"/>
      <c r="L189" s="19" t="n"/>
      <c r="M189" s="23">
        <f>IF($A189="","",IF($L189="No","Not Required",IF(COUNTIFS('Evidence Log'!$B$7:$B$306,$A189,'Evidence Log'!$G$7:$G$306,"Approved",'Evidence Log'!$K$7:$K$306,"Yes")&gt;0,"Complete",IF(COUNTIFS('Evidence Log'!$B$7:$B$306,$A189,'Evidence Log'!$G$7:$G$306,"Pending Review")&gt;0,"Pending Review","Missing"))))</f>
        <v/>
      </c>
      <c r="N189" s="23">
        <f>IF($A189="","",IF($F189="No","Not Applicable",IF($K189="","Gap",IF(AND(ISNUMBER($J189),$J189&lt;TODAY()),"Review Overdue",IF(AND($L189="Yes",$M189="Pending Review"),"In Progress",IF(AND($L189="Yes",$M189&lt;&gt;"Complete"),"Gap","Met"))))))</f>
        <v/>
      </c>
      <c r="O189" s="24">
        <f>IF($A189="","",IF(ISNUMBER($J189),$J189-TODAY(),""))</f>
        <v/>
      </c>
      <c r="P189" s="25">
        <f>IF($A189="","",IF($F189="No","No action required",IF($H189="","Assign an owner",IF($K189="","Map a course or activity",IF($J189="","Set a review date",IF($N189="Review Overdue","Complete overdue review",IF($M189="Pending Review","Review submitted evidence",IF($M189="Missing","Add current approved evidence","None"))))))))</f>
        <v/>
      </c>
      <c r="Q189" s="21" t="n"/>
    </row>
    <row r="190">
      <c r="A190" s="19" t="n"/>
      <c r="B190" s="20" t="n"/>
      <c r="C190" s="20" t="n"/>
      <c r="D190" s="21" t="n"/>
      <c r="E190" s="21" t="n"/>
      <c r="F190" s="19" t="n"/>
      <c r="G190" s="19" t="n"/>
      <c r="H190" s="20" t="n"/>
      <c r="I190" s="22" t="n"/>
      <c r="J190" s="22" t="n"/>
      <c r="K190" s="21" t="n"/>
      <c r="L190" s="19" t="n"/>
      <c r="M190" s="23">
        <f>IF($A190="","",IF($L190="No","Not Required",IF(COUNTIFS('Evidence Log'!$B$7:$B$306,$A190,'Evidence Log'!$G$7:$G$306,"Approved",'Evidence Log'!$K$7:$K$306,"Yes")&gt;0,"Complete",IF(COUNTIFS('Evidence Log'!$B$7:$B$306,$A190,'Evidence Log'!$G$7:$G$306,"Pending Review")&gt;0,"Pending Review","Missing"))))</f>
        <v/>
      </c>
      <c r="N190" s="23">
        <f>IF($A190="","",IF($F190="No","Not Applicable",IF($K190="","Gap",IF(AND(ISNUMBER($J190),$J190&lt;TODAY()),"Review Overdue",IF(AND($L190="Yes",$M190="Pending Review"),"In Progress",IF(AND($L190="Yes",$M190&lt;&gt;"Complete"),"Gap","Met"))))))</f>
        <v/>
      </c>
      <c r="O190" s="24">
        <f>IF($A190="","",IF(ISNUMBER($J190),$J190-TODAY(),""))</f>
        <v/>
      </c>
      <c r="P190" s="25">
        <f>IF($A190="","",IF($F190="No","No action required",IF($H190="","Assign an owner",IF($K190="","Map a course or activity",IF($J190="","Set a review date",IF($N190="Review Overdue","Complete overdue review",IF($M190="Pending Review","Review submitted evidence",IF($M190="Missing","Add current approved evidence","None"))))))))</f>
        <v/>
      </c>
      <c r="Q190" s="21" t="n"/>
    </row>
    <row r="191">
      <c r="A191" s="19" t="n"/>
      <c r="B191" s="20" t="n"/>
      <c r="C191" s="20" t="n"/>
      <c r="D191" s="21" t="n"/>
      <c r="E191" s="21" t="n"/>
      <c r="F191" s="19" t="n"/>
      <c r="G191" s="19" t="n"/>
      <c r="H191" s="20" t="n"/>
      <c r="I191" s="22" t="n"/>
      <c r="J191" s="22" t="n"/>
      <c r="K191" s="21" t="n"/>
      <c r="L191" s="19" t="n"/>
      <c r="M191" s="23">
        <f>IF($A191="","",IF($L191="No","Not Required",IF(COUNTIFS('Evidence Log'!$B$7:$B$306,$A191,'Evidence Log'!$G$7:$G$306,"Approved",'Evidence Log'!$K$7:$K$306,"Yes")&gt;0,"Complete",IF(COUNTIFS('Evidence Log'!$B$7:$B$306,$A191,'Evidence Log'!$G$7:$G$306,"Pending Review")&gt;0,"Pending Review","Missing"))))</f>
        <v/>
      </c>
      <c r="N191" s="23">
        <f>IF($A191="","",IF($F191="No","Not Applicable",IF($K191="","Gap",IF(AND(ISNUMBER($J191),$J191&lt;TODAY()),"Review Overdue",IF(AND($L191="Yes",$M191="Pending Review"),"In Progress",IF(AND($L191="Yes",$M191&lt;&gt;"Complete"),"Gap","Met"))))))</f>
        <v/>
      </c>
      <c r="O191" s="24">
        <f>IF($A191="","",IF(ISNUMBER($J191),$J191-TODAY(),""))</f>
        <v/>
      </c>
      <c r="P191" s="25">
        <f>IF($A191="","",IF($F191="No","No action required",IF($H191="","Assign an owner",IF($K191="","Map a course or activity",IF($J191="","Set a review date",IF($N191="Review Overdue","Complete overdue review",IF($M191="Pending Review","Review submitted evidence",IF($M191="Missing","Add current approved evidence","None"))))))))</f>
        <v/>
      </c>
      <c r="Q191" s="21" t="n"/>
    </row>
    <row r="192">
      <c r="A192" s="19" t="n"/>
      <c r="B192" s="20" t="n"/>
      <c r="C192" s="20" t="n"/>
      <c r="D192" s="21" t="n"/>
      <c r="E192" s="21" t="n"/>
      <c r="F192" s="19" t="n"/>
      <c r="G192" s="19" t="n"/>
      <c r="H192" s="20" t="n"/>
      <c r="I192" s="22" t="n"/>
      <c r="J192" s="22" t="n"/>
      <c r="K192" s="21" t="n"/>
      <c r="L192" s="19" t="n"/>
      <c r="M192" s="23">
        <f>IF($A192="","",IF($L192="No","Not Required",IF(COUNTIFS('Evidence Log'!$B$7:$B$306,$A192,'Evidence Log'!$G$7:$G$306,"Approved",'Evidence Log'!$K$7:$K$306,"Yes")&gt;0,"Complete",IF(COUNTIFS('Evidence Log'!$B$7:$B$306,$A192,'Evidence Log'!$G$7:$G$306,"Pending Review")&gt;0,"Pending Review","Missing"))))</f>
        <v/>
      </c>
      <c r="N192" s="23">
        <f>IF($A192="","",IF($F192="No","Not Applicable",IF($K192="","Gap",IF(AND(ISNUMBER($J192),$J192&lt;TODAY()),"Review Overdue",IF(AND($L192="Yes",$M192="Pending Review"),"In Progress",IF(AND($L192="Yes",$M192&lt;&gt;"Complete"),"Gap","Met"))))))</f>
        <v/>
      </c>
      <c r="O192" s="24">
        <f>IF($A192="","",IF(ISNUMBER($J192),$J192-TODAY(),""))</f>
        <v/>
      </c>
      <c r="P192" s="25">
        <f>IF($A192="","",IF($F192="No","No action required",IF($H192="","Assign an owner",IF($K192="","Map a course or activity",IF($J192="","Set a review date",IF($N192="Review Overdue","Complete overdue review",IF($M192="Pending Review","Review submitted evidence",IF($M192="Missing","Add current approved evidence","None"))))))))</f>
        <v/>
      </c>
      <c r="Q192" s="21" t="n"/>
    </row>
    <row r="193">
      <c r="A193" s="19" t="n"/>
      <c r="B193" s="20" t="n"/>
      <c r="C193" s="20" t="n"/>
      <c r="D193" s="21" t="n"/>
      <c r="E193" s="21" t="n"/>
      <c r="F193" s="19" t="n"/>
      <c r="G193" s="19" t="n"/>
      <c r="H193" s="20" t="n"/>
      <c r="I193" s="22" t="n"/>
      <c r="J193" s="22" t="n"/>
      <c r="K193" s="21" t="n"/>
      <c r="L193" s="19" t="n"/>
      <c r="M193" s="23">
        <f>IF($A193="","",IF($L193="No","Not Required",IF(COUNTIFS('Evidence Log'!$B$7:$B$306,$A193,'Evidence Log'!$G$7:$G$306,"Approved",'Evidence Log'!$K$7:$K$306,"Yes")&gt;0,"Complete",IF(COUNTIFS('Evidence Log'!$B$7:$B$306,$A193,'Evidence Log'!$G$7:$G$306,"Pending Review")&gt;0,"Pending Review","Missing"))))</f>
        <v/>
      </c>
      <c r="N193" s="23">
        <f>IF($A193="","",IF($F193="No","Not Applicable",IF($K193="","Gap",IF(AND(ISNUMBER($J193),$J193&lt;TODAY()),"Review Overdue",IF(AND($L193="Yes",$M193="Pending Review"),"In Progress",IF(AND($L193="Yes",$M193&lt;&gt;"Complete"),"Gap","Met"))))))</f>
        <v/>
      </c>
      <c r="O193" s="24">
        <f>IF($A193="","",IF(ISNUMBER($J193),$J193-TODAY(),""))</f>
        <v/>
      </c>
      <c r="P193" s="25">
        <f>IF($A193="","",IF($F193="No","No action required",IF($H193="","Assign an owner",IF($K193="","Map a course or activity",IF($J193="","Set a review date",IF($N193="Review Overdue","Complete overdue review",IF($M193="Pending Review","Review submitted evidence",IF($M193="Missing","Add current approved evidence","None"))))))))</f>
        <v/>
      </c>
      <c r="Q193" s="21" t="n"/>
    </row>
    <row r="194">
      <c r="A194" s="19" t="n"/>
      <c r="B194" s="20" t="n"/>
      <c r="C194" s="20" t="n"/>
      <c r="D194" s="21" t="n"/>
      <c r="E194" s="21" t="n"/>
      <c r="F194" s="19" t="n"/>
      <c r="G194" s="19" t="n"/>
      <c r="H194" s="20" t="n"/>
      <c r="I194" s="22" t="n"/>
      <c r="J194" s="22" t="n"/>
      <c r="K194" s="21" t="n"/>
      <c r="L194" s="19" t="n"/>
      <c r="M194" s="23">
        <f>IF($A194="","",IF($L194="No","Not Required",IF(COUNTIFS('Evidence Log'!$B$7:$B$306,$A194,'Evidence Log'!$G$7:$G$306,"Approved",'Evidence Log'!$K$7:$K$306,"Yes")&gt;0,"Complete",IF(COUNTIFS('Evidence Log'!$B$7:$B$306,$A194,'Evidence Log'!$G$7:$G$306,"Pending Review")&gt;0,"Pending Review","Missing"))))</f>
        <v/>
      </c>
      <c r="N194" s="23">
        <f>IF($A194="","",IF($F194="No","Not Applicable",IF($K194="","Gap",IF(AND(ISNUMBER($J194),$J194&lt;TODAY()),"Review Overdue",IF(AND($L194="Yes",$M194="Pending Review"),"In Progress",IF(AND($L194="Yes",$M194&lt;&gt;"Complete"),"Gap","Met"))))))</f>
        <v/>
      </c>
      <c r="O194" s="24">
        <f>IF($A194="","",IF(ISNUMBER($J194),$J194-TODAY(),""))</f>
        <v/>
      </c>
      <c r="P194" s="25">
        <f>IF($A194="","",IF($F194="No","No action required",IF($H194="","Assign an owner",IF($K194="","Map a course or activity",IF($J194="","Set a review date",IF($N194="Review Overdue","Complete overdue review",IF($M194="Pending Review","Review submitted evidence",IF($M194="Missing","Add current approved evidence","None"))))))))</f>
        <v/>
      </c>
      <c r="Q194" s="21" t="n"/>
    </row>
    <row r="195">
      <c r="A195" s="19" t="n"/>
      <c r="B195" s="20" t="n"/>
      <c r="C195" s="20" t="n"/>
      <c r="D195" s="21" t="n"/>
      <c r="E195" s="21" t="n"/>
      <c r="F195" s="19" t="n"/>
      <c r="G195" s="19" t="n"/>
      <c r="H195" s="20" t="n"/>
      <c r="I195" s="22" t="n"/>
      <c r="J195" s="22" t="n"/>
      <c r="K195" s="21" t="n"/>
      <c r="L195" s="19" t="n"/>
      <c r="M195" s="23">
        <f>IF($A195="","",IF($L195="No","Not Required",IF(COUNTIFS('Evidence Log'!$B$7:$B$306,$A195,'Evidence Log'!$G$7:$G$306,"Approved",'Evidence Log'!$K$7:$K$306,"Yes")&gt;0,"Complete",IF(COUNTIFS('Evidence Log'!$B$7:$B$306,$A195,'Evidence Log'!$G$7:$G$306,"Pending Review")&gt;0,"Pending Review","Missing"))))</f>
        <v/>
      </c>
      <c r="N195" s="23">
        <f>IF($A195="","",IF($F195="No","Not Applicable",IF($K195="","Gap",IF(AND(ISNUMBER($J195),$J195&lt;TODAY()),"Review Overdue",IF(AND($L195="Yes",$M195="Pending Review"),"In Progress",IF(AND($L195="Yes",$M195&lt;&gt;"Complete"),"Gap","Met"))))))</f>
        <v/>
      </c>
      <c r="O195" s="24">
        <f>IF($A195="","",IF(ISNUMBER($J195),$J195-TODAY(),""))</f>
        <v/>
      </c>
      <c r="P195" s="25">
        <f>IF($A195="","",IF($F195="No","No action required",IF($H195="","Assign an owner",IF($K195="","Map a course or activity",IF($J195="","Set a review date",IF($N195="Review Overdue","Complete overdue review",IF($M195="Pending Review","Review submitted evidence",IF($M195="Missing","Add current approved evidence","None"))))))))</f>
        <v/>
      </c>
      <c r="Q195" s="21" t="n"/>
    </row>
    <row r="196">
      <c r="A196" s="19" t="n"/>
      <c r="B196" s="20" t="n"/>
      <c r="C196" s="20" t="n"/>
      <c r="D196" s="21" t="n"/>
      <c r="E196" s="21" t="n"/>
      <c r="F196" s="19" t="n"/>
      <c r="G196" s="19" t="n"/>
      <c r="H196" s="20" t="n"/>
      <c r="I196" s="22" t="n"/>
      <c r="J196" s="22" t="n"/>
      <c r="K196" s="21" t="n"/>
      <c r="L196" s="19" t="n"/>
      <c r="M196" s="23">
        <f>IF($A196="","",IF($L196="No","Not Required",IF(COUNTIFS('Evidence Log'!$B$7:$B$306,$A196,'Evidence Log'!$G$7:$G$306,"Approved",'Evidence Log'!$K$7:$K$306,"Yes")&gt;0,"Complete",IF(COUNTIFS('Evidence Log'!$B$7:$B$306,$A196,'Evidence Log'!$G$7:$G$306,"Pending Review")&gt;0,"Pending Review","Missing"))))</f>
        <v/>
      </c>
      <c r="N196" s="23">
        <f>IF($A196="","",IF($F196="No","Not Applicable",IF($K196="","Gap",IF(AND(ISNUMBER($J196),$J196&lt;TODAY()),"Review Overdue",IF(AND($L196="Yes",$M196="Pending Review"),"In Progress",IF(AND($L196="Yes",$M196&lt;&gt;"Complete"),"Gap","Met"))))))</f>
        <v/>
      </c>
      <c r="O196" s="24">
        <f>IF($A196="","",IF(ISNUMBER($J196),$J196-TODAY(),""))</f>
        <v/>
      </c>
      <c r="P196" s="25">
        <f>IF($A196="","",IF($F196="No","No action required",IF($H196="","Assign an owner",IF($K196="","Map a course or activity",IF($J196="","Set a review date",IF($N196="Review Overdue","Complete overdue review",IF($M196="Pending Review","Review submitted evidence",IF($M196="Missing","Add current approved evidence","None"))))))))</f>
        <v/>
      </c>
      <c r="Q196" s="21" t="n"/>
    </row>
    <row r="197">
      <c r="A197" s="19" t="n"/>
      <c r="B197" s="20" t="n"/>
      <c r="C197" s="20" t="n"/>
      <c r="D197" s="21" t="n"/>
      <c r="E197" s="21" t="n"/>
      <c r="F197" s="19" t="n"/>
      <c r="G197" s="19" t="n"/>
      <c r="H197" s="20" t="n"/>
      <c r="I197" s="22" t="n"/>
      <c r="J197" s="22" t="n"/>
      <c r="K197" s="21" t="n"/>
      <c r="L197" s="19" t="n"/>
      <c r="M197" s="23">
        <f>IF($A197="","",IF($L197="No","Not Required",IF(COUNTIFS('Evidence Log'!$B$7:$B$306,$A197,'Evidence Log'!$G$7:$G$306,"Approved",'Evidence Log'!$K$7:$K$306,"Yes")&gt;0,"Complete",IF(COUNTIFS('Evidence Log'!$B$7:$B$306,$A197,'Evidence Log'!$G$7:$G$306,"Pending Review")&gt;0,"Pending Review","Missing"))))</f>
        <v/>
      </c>
      <c r="N197" s="23">
        <f>IF($A197="","",IF($F197="No","Not Applicable",IF($K197="","Gap",IF(AND(ISNUMBER($J197),$J197&lt;TODAY()),"Review Overdue",IF(AND($L197="Yes",$M197="Pending Review"),"In Progress",IF(AND($L197="Yes",$M197&lt;&gt;"Complete"),"Gap","Met"))))))</f>
        <v/>
      </c>
      <c r="O197" s="24">
        <f>IF($A197="","",IF(ISNUMBER($J197),$J197-TODAY(),""))</f>
        <v/>
      </c>
      <c r="P197" s="25">
        <f>IF($A197="","",IF($F197="No","No action required",IF($H197="","Assign an owner",IF($K197="","Map a course or activity",IF($J197="","Set a review date",IF($N197="Review Overdue","Complete overdue review",IF($M197="Pending Review","Review submitted evidence",IF($M197="Missing","Add current approved evidence","None"))))))))</f>
        <v/>
      </c>
      <c r="Q197" s="21" t="n"/>
    </row>
    <row r="198">
      <c r="A198" s="19" t="n"/>
      <c r="B198" s="20" t="n"/>
      <c r="C198" s="20" t="n"/>
      <c r="D198" s="21" t="n"/>
      <c r="E198" s="21" t="n"/>
      <c r="F198" s="19" t="n"/>
      <c r="G198" s="19" t="n"/>
      <c r="H198" s="20" t="n"/>
      <c r="I198" s="22" t="n"/>
      <c r="J198" s="22" t="n"/>
      <c r="K198" s="21" t="n"/>
      <c r="L198" s="19" t="n"/>
      <c r="M198" s="23">
        <f>IF($A198="","",IF($L198="No","Not Required",IF(COUNTIFS('Evidence Log'!$B$7:$B$306,$A198,'Evidence Log'!$G$7:$G$306,"Approved",'Evidence Log'!$K$7:$K$306,"Yes")&gt;0,"Complete",IF(COUNTIFS('Evidence Log'!$B$7:$B$306,$A198,'Evidence Log'!$G$7:$G$306,"Pending Review")&gt;0,"Pending Review","Missing"))))</f>
        <v/>
      </c>
      <c r="N198" s="23">
        <f>IF($A198="","",IF($F198="No","Not Applicable",IF($K198="","Gap",IF(AND(ISNUMBER($J198),$J198&lt;TODAY()),"Review Overdue",IF(AND($L198="Yes",$M198="Pending Review"),"In Progress",IF(AND($L198="Yes",$M198&lt;&gt;"Complete"),"Gap","Met"))))))</f>
        <v/>
      </c>
      <c r="O198" s="24">
        <f>IF($A198="","",IF(ISNUMBER($J198),$J198-TODAY(),""))</f>
        <v/>
      </c>
      <c r="P198" s="25">
        <f>IF($A198="","",IF($F198="No","No action required",IF($H198="","Assign an owner",IF($K198="","Map a course or activity",IF($J198="","Set a review date",IF($N198="Review Overdue","Complete overdue review",IF($M198="Pending Review","Review submitted evidence",IF($M198="Missing","Add current approved evidence","None"))))))))</f>
        <v/>
      </c>
      <c r="Q198" s="21" t="n"/>
    </row>
    <row r="199">
      <c r="A199" s="19" t="n"/>
      <c r="B199" s="20" t="n"/>
      <c r="C199" s="20" t="n"/>
      <c r="D199" s="21" t="n"/>
      <c r="E199" s="21" t="n"/>
      <c r="F199" s="19" t="n"/>
      <c r="G199" s="19" t="n"/>
      <c r="H199" s="20" t="n"/>
      <c r="I199" s="22" t="n"/>
      <c r="J199" s="22" t="n"/>
      <c r="K199" s="21" t="n"/>
      <c r="L199" s="19" t="n"/>
      <c r="M199" s="23">
        <f>IF($A199="","",IF($L199="No","Not Required",IF(COUNTIFS('Evidence Log'!$B$7:$B$306,$A199,'Evidence Log'!$G$7:$G$306,"Approved",'Evidence Log'!$K$7:$K$306,"Yes")&gt;0,"Complete",IF(COUNTIFS('Evidence Log'!$B$7:$B$306,$A199,'Evidence Log'!$G$7:$G$306,"Pending Review")&gt;0,"Pending Review","Missing"))))</f>
        <v/>
      </c>
      <c r="N199" s="23">
        <f>IF($A199="","",IF($F199="No","Not Applicable",IF($K199="","Gap",IF(AND(ISNUMBER($J199),$J199&lt;TODAY()),"Review Overdue",IF(AND($L199="Yes",$M199="Pending Review"),"In Progress",IF(AND($L199="Yes",$M199&lt;&gt;"Complete"),"Gap","Met"))))))</f>
        <v/>
      </c>
      <c r="O199" s="24">
        <f>IF($A199="","",IF(ISNUMBER($J199),$J199-TODAY(),""))</f>
        <v/>
      </c>
      <c r="P199" s="25">
        <f>IF($A199="","",IF($F199="No","No action required",IF($H199="","Assign an owner",IF($K199="","Map a course or activity",IF($J199="","Set a review date",IF($N199="Review Overdue","Complete overdue review",IF($M199="Pending Review","Review submitted evidence",IF($M199="Missing","Add current approved evidence","None"))))))))</f>
        <v/>
      </c>
      <c r="Q199" s="21" t="n"/>
    </row>
    <row r="200">
      <c r="A200" s="19" t="n"/>
      <c r="B200" s="20" t="n"/>
      <c r="C200" s="20" t="n"/>
      <c r="D200" s="21" t="n"/>
      <c r="E200" s="21" t="n"/>
      <c r="F200" s="19" t="n"/>
      <c r="G200" s="19" t="n"/>
      <c r="H200" s="20" t="n"/>
      <c r="I200" s="22" t="n"/>
      <c r="J200" s="22" t="n"/>
      <c r="K200" s="21" t="n"/>
      <c r="L200" s="19" t="n"/>
      <c r="M200" s="23">
        <f>IF($A200="","",IF($L200="No","Not Required",IF(COUNTIFS('Evidence Log'!$B$7:$B$306,$A200,'Evidence Log'!$G$7:$G$306,"Approved",'Evidence Log'!$K$7:$K$306,"Yes")&gt;0,"Complete",IF(COUNTIFS('Evidence Log'!$B$7:$B$306,$A200,'Evidence Log'!$G$7:$G$306,"Pending Review")&gt;0,"Pending Review","Missing"))))</f>
        <v/>
      </c>
      <c r="N200" s="23">
        <f>IF($A200="","",IF($F200="No","Not Applicable",IF($K200="","Gap",IF(AND(ISNUMBER($J200),$J200&lt;TODAY()),"Review Overdue",IF(AND($L200="Yes",$M200="Pending Review"),"In Progress",IF(AND($L200="Yes",$M200&lt;&gt;"Complete"),"Gap","Met"))))))</f>
        <v/>
      </c>
      <c r="O200" s="24">
        <f>IF($A200="","",IF(ISNUMBER($J200),$J200-TODAY(),""))</f>
        <v/>
      </c>
      <c r="P200" s="25">
        <f>IF($A200="","",IF($F200="No","No action required",IF($H200="","Assign an owner",IF($K200="","Map a course or activity",IF($J200="","Set a review date",IF($N200="Review Overdue","Complete overdue review",IF($M200="Pending Review","Review submitted evidence",IF($M200="Missing","Add current approved evidence","None"))))))))</f>
        <v/>
      </c>
      <c r="Q200" s="21" t="n"/>
    </row>
    <row r="201">
      <c r="A201" s="19" t="n"/>
      <c r="B201" s="20" t="n"/>
      <c r="C201" s="20" t="n"/>
      <c r="D201" s="21" t="n"/>
      <c r="E201" s="21" t="n"/>
      <c r="F201" s="19" t="n"/>
      <c r="G201" s="19" t="n"/>
      <c r="H201" s="20" t="n"/>
      <c r="I201" s="22" t="n"/>
      <c r="J201" s="22" t="n"/>
      <c r="K201" s="21" t="n"/>
      <c r="L201" s="19" t="n"/>
      <c r="M201" s="23">
        <f>IF($A201="","",IF($L201="No","Not Required",IF(COUNTIFS('Evidence Log'!$B$7:$B$306,$A201,'Evidence Log'!$G$7:$G$306,"Approved",'Evidence Log'!$K$7:$K$306,"Yes")&gt;0,"Complete",IF(COUNTIFS('Evidence Log'!$B$7:$B$306,$A201,'Evidence Log'!$G$7:$G$306,"Pending Review")&gt;0,"Pending Review","Missing"))))</f>
        <v/>
      </c>
      <c r="N201" s="23">
        <f>IF($A201="","",IF($F201="No","Not Applicable",IF($K201="","Gap",IF(AND(ISNUMBER($J201),$J201&lt;TODAY()),"Review Overdue",IF(AND($L201="Yes",$M201="Pending Review"),"In Progress",IF(AND($L201="Yes",$M201&lt;&gt;"Complete"),"Gap","Met"))))))</f>
        <v/>
      </c>
      <c r="O201" s="24">
        <f>IF($A201="","",IF(ISNUMBER($J201),$J201-TODAY(),""))</f>
        <v/>
      </c>
      <c r="P201" s="25">
        <f>IF($A201="","",IF($F201="No","No action required",IF($H201="","Assign an owner",IF($K201="","Map a course or activity",IF($J201="","Set a review date",IF($N201="Review Overdue","Complete overdue review",IF($M201="Pending Review","Review submitted evidence",IF($M201="Missing","Add current approved evidence","None"))))))))</f>
        <v/>
      </c>
      <c r="Q201" s="21" t="n"/>
    </row>
    <row r="202">
      <c r="A202" s="19" t="n"/>
      <c r="B202" s="20" t="n"/>
      <c r="C202" s="20" t="n"/>
      <c r="D202" s="21" t="n"/>
      <c r="E202" s="21" t="n"/>
      <c r="F202" s="19" t="n"/>
      <c r="G202" s="19" t="n"/>
      <c r="H202" s="20" t="n"/>
      <c r="I202" s="22" t="n"/>
      <c r="J202" s="22" t="n"/>
      <c r="K202" s="21" t="n"/>
      <c r="L202" s="19" t="n"/>
      <c r="M202" s="23">
        <f>IF($A202="","",IF($L202="No","Not Required",IF(COUNTIFS('Evidence Log'!$B$7:$B$306,$A202,'Evidence Log'!$G$7:$G$306,"Approved",'Evidence Log'!$K$7:$K$306,"Yes")&gt;0,"Complete",IF(COUNTIFS('Evidence Log'!$B$7:$B$306,$A202,'Evidence Log'!$G$7:$G$306,"Pending Review")&gt;0,"Pending Review","Missing"))))</f>
        <v/>
      </c>
      <c r="N202" s="23">
        <f>IF($A202="","",IF($F202="No","Not Applicable",IF($K202="","Gap",IF(AND(ISNUMBER($J202),$J202&lt;TODAY()),"Review Overdue",IF(AND($L202="Yes",$M202="Pending Review"),"In Progress",IF(AND($L202="Yes",$M202&lt;&gt;"Complete"),"Gap","Met"))))))</f>
        <v/>
      </c>
      <c r="O202" s="24">
        <f>IF($A202="","",IF(ISNUMBER($J202),$J202-TODAY(),""))</f>
        <v/>
      </c>
      <c r="P202" s="25">
        <f>IF($A202="","",IF($F202="No","No action required",IF($H202="","Assign an owner",IF($K202="","Map a course or activity",IF($J202="","Set a review date",IF($N202="Review Overdue","Complete overdue review",IF($M202="Pending Review","Review submitted evidence",IF($M202="Missing","Add current approved evidence","None"))))))))</f>
        <v/>
      </c>
      <c r="Q202" s="21" t="n"/>
    </row>
    <row r="203">
      <c r="A203" s="19" t="n"/>
      <c r="B203" s="20" t="n"/>
      <c r="C203" s="20" t="n"/>
      <c r="D203" s="21" t="n"/>
      <c r="E203" s="21" t="n"/>
      <c r="F203" s="19" t="n"/>
      <c r="G203" s="19" t="n"/>
      <c r="H203" s="20" t="n"/>
      <c r="I203" s="22" t="n"/>
      <c r="J203" s="22" t="n"/>
      <c r="K203" s="21" t="n"/>
      <c r="L203" s="19" t="n"/>
      <c r="M203" s="23">
        <f>IF($A203="","",IF($L203="No","Not Required",IF(COUNTIFS('Evidence Log'!$B$7:$B$306,$A203,'Evidence Log'!$G$7:$G$306,"Approved",'Evidence Log'!$K$7:$K$306,"Yes")&gt;0,"Complete",IF(COUNTIFS('Evidence Log'!$B$7:$B$306,$A203,'Evidence Log'!$G$7:$G$306,"Pending Review")&gt;0,"Pending Review","Missing"))))</f>
        <v/>
      </c>
      <c r="N203" s="23">
        <f>IF($A203="","",IF($F203="No","Not Applicable",IF($K203="","Gap",IF(AND(ISNUMBER($J203),$J203&lt;TODAY()),"Review Overdue",IF(AND($L203="Yes",$M203="Pending Review"),"In Progress",IF(AND($L203="Yes",$M203&lt;&gt;"Complete"),"Gap","Met"))))))</f>
        <v/>
      </c>
      <c r="O203" s="24">
        <f>IF($A203="","",IF(ISNUMBER($J203),$J203-TODAY(),""))</f>
        <v/>
      </c>
      <c r="P203" s="25">
        <f>IF($A203="","",IF($F203="No","No action required",IF($H203="","Assign an owner",IF($K203="","Map a course or activity",IF($J203="","Set a review date",IF($N203="Review Overdue","Complete overdue review",IF($M203="Pending Review","Review submitted evidence",IF($M203="Missing","Add current approved evidence","None"))))))))</f>
        <v/>
      </c>
      <c r="Q203" s="21" t="n"/>
    </row>
    <row r="204">
      <c r="A204" s="19" t="n"/>
      <c r="B204" s="20" t="n"/>
      <c r="C204" s="20" t="n"/>
      <c r="D204" s="21" t="n"/>
      <c r="E204" s="21" t="n"/>
      <c r="F204" s="19" t="n"/>
      <c r="G204" s="19" t="n"/>
      <c r="H204" s="20" t="n"/>
      <c r="I204" s="22" t="n"/>
      <c r="J204" s="22" t="n"/>
      <c r="K204" s="21" t="n"/>
      <c r="L204" s="19" t="n"/>
      <c r="M204" s="23">
        <f>IF($A204="","",IF($L204="No","Not Required",IF(COUNTIFS('Evidence Log'!$B$7:$B$306,$A204,'Evidence Log'!$G$7:$G$306,"Approved",'Evidence Log'!$K$7:$K$306,"Yes")&gt;0,"Complete",IF(COUNTIFS('Evidence Log'!$B$7:$B$306,$A204,'Evidence Log'!$G$7:$G$306,"Pending Review")&gt;0,"Pending Review","Missing"))))</f>
        <v/>
      </c>
      <c r="N204" s="23">
        <f>IF($A204="","",IF($F204="No","Not Applicable",IF($K204="","Gap",IF(AND(ISNUMBER($J204),$J204&lt;TODAY()),"Review Overdue",IF(AND($L204="Yes",$M204="Pending Review"),"In Progress",IF(AND($L204="Yes",$M204&lt;&gt;"Complete"),"Gap","Met"))))))</f>
        <v/>
      </c>
      <c r="O204" s="24">
        <f>IF($A204="","",IF(ISNUMBER($J204),$J204-TODAY(),""))</f>
        <v/>
      </c>
      <c r="P204" s="25">
        <f>IF($A204="","",IF($F204="No","No action required",IF($H204="","Assign an owner",IF($K204="","Map a course or activity",IF($J204="","Set a review date",IF($N204="Review Overdue","Complete overdue review",IF($M204="Pending Review","Review submitted evidence",IF($M204="Missing","Add current approved evidence","None"))))))))</f>
        <v/>
      </c>
      <c r="Q204" s="21" t="n"/>
    </row>
    <row r="205">
      <c r="A205" s="19" t="n"/>
      <c r="B205" s="20" t="n"/>
      <c r="C205" s="20" t="n"/>
      <c r="D205" s="21" t="n"/>
      <c r="E205" s="21" t="n"/>
      <c r="F205" s="19" t="n"/>
      <c r="G205" s="19" t="n"/>
      <c r="H205" s="20" t="n"/>
      <c r="I205" s="22" t="n"/>
      <c r="J205" s="22" t="n"/>
      <c r="K205" s="21" t="n"/>
      <c r="L205" s="19" t="n"/>
      <c r="M205" s="23">
        <f>IF($A205="","",IF($L205="No","Not Required",IF(COUNTIFS('Evidence Log'!$B$7:$B$306,$A205,'Evidence Log'!$G$7:$G$306,"Approved",'Evidence Log'!$K$7:$K$306,"Yes")&gt;0,"Complete",IF(COUNTIFS('Evidence Log'!$B$7:$B$306,$A205,'Evidence Log'!$G$7:$G$306,"Pending Review")&gt;0,"Pending Review","Missing"))))</f>
        <v/>
      </c>
      <c r="N205" s="23">
        <f>IF($A205="","",IF($F205="No","Not Applicable",IF($K205="","Gap",IF(AND(ISNUMBER($J205),$J205&lt;TODAY()),"Review Overdue",IF(AND($L205="Yes",$M205="Pending Review"),"In Progress",IF(AND($L205="Yes",$M205&lt;&gt;"Complete"),"Gap","Met"))))))</f>
        <v/>
      </c>
      <c r="O205" s="24">
        <f>IF($A205="","",IF(ISNUMBER($J205),$J205-TODAY(),""))</f>
        <v/>
      </c>
      <c r="P205" s="25">
        <f>IF($A205="","",IF($F205="No","No action required",IF($H205="","Assign an owner",IF($K205="","Map a course or activity",IF($J205="","Set a review date",IF($N205="Review Overdue","Complete overdue review",IF($M205="Pending Review","Review submitted evidence",IF($M205="Missing","Add current approved evidence","None"))))))))</f>
        <v/>
      </c>
      <c r="Q205" s="21" t="n"/>
    </row>
    <row r="206">
      <c r="A206" s="19" t="n"/>
      <c r="B206" s="20" t="n"/>
      <c r="C206" s="20" t="n"/>
      <c r="D206" s="21" t="n"/>
      <c r="E206" s="21" t="n"/>
      <c r="F206" s="19" t="n"/>
      <c r="G206" s="19" t="n"/>
      <c r="H206" s="20" t="n"/>
      <c r="I206" s="22" t="n"/>
      <c r="J206" s="22" t="n"/>
      <c r="K206" s="21" t="n"/>
      <c r="L206" s="19" t="n"/>
      <c r="M206" s="23">
        <f>IF($A206="","",IF($L206="No","Not Required",IF(COUNTIFS('Evidence Log'!$B$7:$B$306,$A206,'Evidence Log'!$G$7:$G$306,"Approved",'Evidence Log'!$K$7:$K$306,"Yes")&gt;0,"Complete",IF(COUNTIFS('Evidence Log'!$B$7:$B$306,$A206,'Evidence Log'!$G$7:$G$306,"Pending Review")&gt;0,"Pending Review","Missing"))))</f>
        <v/>
      </c>
      <c r="N206" s="23">
        <f>IF($A206="","",IF($F206="No","Not Applicable",IF($K206="","Gap",IF(AND(ISNUMBER($J206),$J206&lt;TODAY()),"Review Overdue",IF(AND($L206="Yes",$M206="Pending Review"),"In Progress",IF(AND($L206="Yes",$M206&lt;&gt;"Complete"),"Gap","Met"))))))</f>
        <v/>
      </c>
      <c r="O206" s="24">
        <f>IF($A206="","",IF(ISNUMBER($J206),$J206-TODAY(),""))</f>
        <v/>
      </c>
      <c r="P206" s="25">
        <f>IF($A206="","",IF($F206="No","No action required",IF($H206="","Assign an owner",IF($K206="","Map a course or activity",IF($J206="","Set a review date",IF($N206="Review Overdue","Complete overdue review",IF($M206="Pending Review","Review submitted evidence",IF($M206="Missing","Add current approved evidence","None"))))))))</f>
        <v/>
      </c>
      <c r="Q206" s="21" t="n"/>
    </row>
  </sheetData>
  <autoFilter ref="A6:Q206"/>
  <mergeCells count="1">
    <mergeCell ref="A1:Q1"/>
  </mergeCells>
  <conditionalFormatting sqref="N7:N206">
    <cfRule type="expression" priority="1" dxfId="2">
      <formula>AND($A7&lt;&gt;"",$N7="Met")</formula>
    </cfRule>
    <cfRule type="expression" priority="2" dxfId="3">
      <formula>AND($A7&lt;&gt;"",$N7="In Progress")</formula>
    </cfRule>
    <cfRule type="expression" priority="3" dxfId="4">
      <formula>AND($A7&lt;&gt;"",$N7="Gap")</formula>
    </cfRule>
    <cfRule type="expression" priority="4" dxfId="5">
      <formula>AND($A7&lt;&gt;"",$N7="Review Overdue")</formula>
    </cfRule>
    <cfRule type="expression" priority="5" dxfId="6">
      <formula>AND($A7&lt;&gt;"",$N7="Not Applicable")</formula>
    </cfRule>
  </conditionalFormatting>
  <conditionalFormatting sqref="M7:M206">
    <cfRule type="expression" priority="6" dxfId="2">
      <formula>AND($A7&lt;&gt;"",$M7="Complete")</formula>
    </cfRule>
    <cfRule type="expression" priority="7" dxfId="3">
      <formula>AND($A7&lt;&gt;"",$M7="Pending Review")</formula>
    </cfRule>
    <cfRule type="expression" priority="8" dxfId="4">
      <formula>AND($A7&lt;&gt;"",$M7="Missing")</formula>
    </cfRule>
    <cfRule type="expression" priority="9" dxfId="6">
      <formula>AND($A7&lt;&gt;"",$M7="Not Required")</formula>
    </cfRule>
  </conditionalFormatting>
  <conditionalFormatting sqref="O7:O206">
    <cfRule type="expression" priority="10" dxfId="4">
      <formula>AND($A7&lt;&gt;"",ISNUMBER($O7),$O7&lt;0)</formula>
    </cfRule>
    <cfRule type="expression" priority="11" dxfId="7">
      <formula>AND($A7&lt;&gt;"",ISNUMBER($O7),$O7&gt;=0,$O7&lt;=30)</formula>
    </cfRule>
  </conditionalFormatting>
  <conditionalFormatting sqref="B7:B206">
    <cfRule type="expression" priority="12" dxfId="4">
      <formula>AND($A7&lt;&gt;"",$B7="")</formula>
    </cfRule>
  </conditionalFormatting>
  <conditionalFormatting sqref="D7:D206">
    <cfRule type="expression" priority="13" dxfId="4">
      <formula>AND($A7&lt;&gt;"",$D7="")</formula>
    </cfRule>
  </conditionalFormatting>
  <conditionalFormatting sqref="F7:F206">
    <cfRule type="expression" priority="14" dxfId="4">
      <formula>AND($A7&lt;&gt;"",$F7="")</formula>
    </cfRule>
  </conditionalFormatting>
  <conditionalFormatting sqref="H7:H206">
    <cfRule type="expression" priority="15" dxfId="7">
      <formula>AND($A7&lt;&gt;"",$F7="Yes",$H7="")</formula>
    </cfRule>
  </conditionalFormatting>
  <conditionalFormatting sqref="J7:J206">
    <cfRule type="expression" priority="16" dxfId="7">
      <formula>AND($A7&lt;&gt;"",$F7="Yes",$J7="")</formula>
    </cfRule>
  </conditionalFormatting>
  <conditionalFormatting sqref="K7:K206">
    <cfRule type="expression" priority="17" dxfId="4">
      <formula>AND($A7&lt;&gt;"",$F7="Yes",$K7="")</formula>
    </cfRule>
  </conditionalFormatting>
  <conditionalFormatting sqref="A7:A206">
    <cfRule type="expression" priority="18" dxfId="4">
      <formula>AND($A7&lt;&gt;"",COUNTIF($A$7:$A$206,$A7)&gt;1)</formula>
    </cfRule>
  </conditionalFormatting>
  <dataValidations count="8">
    <dataValidation sqref="A7:A206" showDropDown="0" showInputMessage="0" showErrorMessage="1" allowBlank="0" errorTitle="Invalid Requirement ID" error="Use a unique ID beginning with PR-, such as PR-011." type="custom" errorStyle="stop">
      <formula1>=OR(A7="",AND(LEFT(A7,3)="PR-",COUNTIF($A$7:$A$206,A7)=1))</formula1>
    </dataValidation>
    <dataValidation sqref="B7:B206" showDropDown="0" showInputMessage="1" showErrorMessage="1" allowBlank="0" errorTitle="Invalid Selection" error="Select a value from the available list." type="list" errorStyle="stop">
      <formula1>='Instructions'!$F$5:$F$9</formula1>
    </dataValidation>
    <dataValidation sqref="C7:C206" showDropDown="0" showInputMessage="1" showErrorMessage="1" allowBlank="0" errorTitle="Invalid Selection" error="Select a value from the available list." type="list" errorStyle="stop">
      <formula1>='Instructions'!$G$5:$G$12</formula1>
    </dataValidation>
    <dataValidation sqref="F7:F206" showDropDown="0" showInputMessage="1" showErrorMessage="1" allowBlank="0" errorTitle="Invalid Selection" error="Select a value from the available list." type="list" errorStyle="stop">
      <formula1>='Instructions'!$H$5:$H$6</formula1>
    </dataValidation>
    <dataValidation sqref="G7:G206" showDropDown="0" showInputMessage="1" showErrorMessage="1" allowBlank="0" errorTitle="Invalid Selection" error="Select a value from the available list." type="list" errorStyle="stop">
      <formula1>='Instructions'!$I$5:$I$7</formula1>
    </dataValidation>
    <dataValidation sqref="H7:H206" showDropDown="0" showInputMessage="1" showErrorMessage="1" allowBlank="0" errorTitle="Invalid Selection" error="Select a value from the available list." type="list" errorStyle="stop">
      <formula1>='Instructions'!$J$5:$J$11</formula1>
    </dataValidation>
    <dataValidation sqref="L7:L206" showDropDown="0" showInputMessage="1" showErrorMessage="1" allowBlank="0" errorTitle="Invalid Selection" error="Select a value from the available list." type="list" errorStyle="stop">
      <formula1>='Instructions'!$H$5:$H$6</formula1>
    </dataValidation>
    <dataValidation sqref="I7:I206 J7:J206" showDropDown="0" showInputMessage="0" showErrorMessage="1" allowBlank="0" errorTitle="Invalid Date" error="Enter a date from 01/01/2000 through 12/31/2100, or leave the cell blank." type="date" errorStyle="stop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38" customWidth="1" min="3" max="3"/>
    <col width="22" customWidth="1" min="4" max="4"/>
    <col width="38" customWidth="1" min="5" max="5"/>
    <col width="16" customWidth="1" min="6" max="6"/>
    <col width="18" customWidth="1" min="7" max="7"/>
    <col width="25" customWidth="1" min="8" max="8"/>
    <col width="16" customWidth="1" min="9" max="9"/>
    <col width="17" customWidth="1" min="10" max="10"/>
    <col width="12" customWidth="1" min="11" max="11"/>
    <col width="40" customWidth="1" min="12" max="12"/>
  </cols>
  <sheetData>
    <row r="1" ht="26" customHeight="1">
      <c r="A1" s="1" t="inlineStr">
        <is>
          <t>Evidence Log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7" t="n"/>
    </row>
    <row r="2">
      <c r="A2" s="15" t="inlineStr">
        <is>
          <t>Enter one row per evidence item. An approved item is current when its expiration date is blank or has not passed.</t>
        </is>
      </c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16" t="n"/>
    </row>
    <row r="6" ht="34" customHeight="1">
      <c r="A6" s="7" t="inlineStr">
        <is>
          <t>Evidence ID</t>
        </is>
      </c>
      <c r="B6" s="7" t="inlineStr">
        <is>
          <t>Requirement ID</t>
        </is>
      </c>
      <c r="C6" s="7" t="inlineStr">
        <is>
          <t>Evidence Title</t>
        </is>
      </c>
      <c r="D6" s="7" t="inlineStr">
        <is>
          <t>Evidence Type</t>
        </is>
      </c>
      <c r="E6" s="7" t="inlineStr">
        <is>
          <t>Evidence Location</t>
        </is>
      </c>
      <c r="F6" s="7" t="inlineStr">
        <is>
          <t>Date Received</t>
        </is>
      </c>
      <c r="G6" s="7" t="inlineStr">
        <is>
          <t>Review Status</t>
        </is>
      </c>
      <c r="H6" s="7" t="inlineStr">
        <is>
          <t>Reviewed By</t>
        </is>
      </c>
      <c r="I6" s="7" t="inlineStr">
        <is>
          <t>Review Date</t>
        </is>
      </c>
      <c r="J6" s="7" t="inlineStr">
        <is>
          <t>Expiration Date</t>
        </is>
      </c>
      <c r="K6" s="7" t="inlineStr">
        <is>
          <t>Current?</t>
        </is>
      </c>
      <c r="L6" s="7" t="inlineStr">
        <is>
          <t>Notes</t>
        </is>
      </c>
    </row>
    <row r="7">
      <c r="A7" s="19" t="inlineStr">
        <is>
          <t>EV-001</t>
        </is>
      </c>
      <c r="B7" s="19" t="inlineStr">
        <is>
          <t>PR-001</t>
        </is>
      </c>
      <c r="C7" s="21" t="inlineStr">
        <is>
          <t>Leadership Outcomes Map</t>
        </is>
      </c>
      <c r="D7" s="19" t="inlineStr">
        <is>
          <t>Outcome Map</t>
        </is>
      </c>
      <c r="E7" s="21" t="inlineStr">
        <is>
          <t>Internal Library / Leadership / Outcomes</t>
        </is>
      </c>
      <c r="F7" s="22" t="n">
        <v>46042</v>
      </c>
      <c r="G7" s="19" t="inlineStr">
        <is>
          <t>Approved</t>
        </is>
      </c>
      <c r="H7" s="19" t="inlineStr">
        <is>
          <t>Quality Review Team</t>
        </is>
      </c>
      <c r="I7" s="22" t="n">
        <v>46047</v>
      </c>
      <c r="J7" s="22" t="n">
        <v>46412</v>
      </c>
      <c r="K7" s="23">
        <f>IF($A7="","",IF($G7&lt;&gt;"Approved","No",IF(OR($J7="",NOT(ISNUMBER($J7))),"Yes",IF($J7&gt;=TODAY(),"Yes","No"))))</f>
        <v/>
      </c>
      <c r="L7" s="21" t="inlineStr">
        <is>
          <t>Fictional internal document.</t>
        </is>
      </c>
    </row>
    <row r="8">
      <c r="A8" s="19" t="inlineStr">
        <is>
          <t>EV-002</t>
        </is>
      </c>
      <c r="B8" s="19" t="inlineStr">
        <is>
          <t>PR-002</t>
        </is>
      </c>
      <c r="C8" s="21" t="inlineStr">
        <is>
          <t>Team Planning Activity Guide</t>
        </is>
      </c>
      <c r="D8" s="19" t="inlineStr">
        <is>
          <t>Activity Guide</t>
        </is>
      </c>
      <c r="E8" s="21" t="inlineStr">
        <is>
          <t>Internal Library / Leadership / Activities</t>
        </is>
      </c>
      <c r="F8" s="22" t="n">
        <v>46063</v>
      </c>
      <c r="G8" s="19" t="inlineStr">
        <is>
          <t>Approved</t>
        </is>
      </c>
      <c r="H8" s="19" t="inlineStr">
        <is>
          <t>Quality Review Team</t>
        </is>
      </c>
      <c r="I8" s="22" t="n">
        <v>46068</v>
      </c>
      <c r="J8" s="22" t="n">
        <v>46433</v>
      </c>
      <c r="K8" s="23">
        <f>IF($A8="","",IF($G8&lt;&gt;"Approved","No",IF(OR($J8="",NOT(ISNUMBER($J8))),"Yes",IF($J8&gt;=TODAY(),"Yes","No"))))</f>
        <v/>
      </c>
      <c r="L8" s="21" t="inlineStr">
        <is>
          <t>Includes facilitator directions.</t>
        </is>
      </c>
    </row>
    <row r="9">
      <c r="A9" s="19" t="inlineStr">
        <is>
          <t>EV-003</t>
        </is>
      </c>
      <c r="B9" s="19" t="inlineStr">
        <is>
          <t>PR-003</t>
        </is>
      </c>
      <c r="C9" s="21" t="inlineStr">
        <is>
          <t>Data Capstone Rubric</t>
        </is>
      </c>
      <c r="D9" s="19" t="inlineStr">
        <is>
          <t>Assessment Rubric</t>
        </is>
      </c>
      <c r="E9" s="21" t="inlineStr">
        <is>
          <t>Internal Library / Data Skills / Assessments</t>
        </is>
      </c>
      <c r="F9" s="22" t="n">
        <v>46262</v>
      </c>
      <c r="G9" s="19" t="inlineStr">
        <is>
          <t>Pending Review</t>
        </is>
      </c>
      <c r="H9" s="19" t="inlineStr">
        <is>
          <t>Assessment Team</t>
        </is>
      </c>
      <c r="I9" s="22" t="n"/>
      <c r="J9" s="22" t="n"/>
      <c r="K9" s="23">
        <f>IF($A9="","",IF($G9&lt;&gt;"Approved","No",IF(OR($J9="",NOT(ISNUMBER($J9))),"Yes",IF($J9&gt;=TODAY(),"Yes","No"))))</f>
        <v/>
      </c>
      <c r="L9" s="21" t="inlineStr">
        <is>
          <t>Awaiting rubric review.</t>
        </is>
      </c>
    </row>
    <row r="10">
      <c r="A10" s="19" t="inlineStr">
        <is>
          <t>EV-004</t>
        </is>
      </c>
      <c r="B10" s="19" t="inlineStr">
        <is>
          <t>PR-006</t>
        </is>
      </c>
      <c r="C10" s="21" t="inlineStr">
        <is>
          <t>Facilitator Materials Review Notes</t>
        </is>
      </c>
      <c r="D10" s="19" t="inlineStr">
        <is>
          <t>Review Record</t>
        </is>
      </c>
      <c r="E10" s="21" t="inlineStr">
        <is>
          <t>Internal Library / Customer Service / Reviews</t>
        </is>
      </c>
      <c r="F10" s="22" t="n">
        <v>46244</v>
      </c>
      <c r="G10" s="19" t="inlineStr">
        <is>
          <t>Approved</t>
        </is>
      </c>
      <c r="H10" s="19" t="inlineStr">
        <is>
          <t>Quality Review Team</t>
        </is>
      </c>
      <c r="I10" s="22" t="n">
        <v>46246</v>
      </c>
      <c r="J10" s="22" t="n">
        <v>46611</v>
      </c>
      <c r="K10" s="23">
        <f>IF($A10="","",IF($G10&lt;&gt;"Approved","No",IF(OR($J10="",NOT(ISNUMBER($J10))),"Yes",IF($J10&gt;=TODAY(),"Yes","No"))))</f>
        <v/>
      </c>
      <c r="L10" s="21" t="inlineStr">
        <is>
          <t>Evidence is current, but requirement review is overdue.</t>
        </is>
      </c>
    </row>
    <row r="11">
      <c r="A11" s="19" t="inlineStr">
        <is>
          <t>EV-005</t>
        </is>
      </c>
      <c r="B11" s="19" t="inlineStr">
        <is>
          <t>PR-009</t>
        </is>
      </c>
      <c r="C11" s="21" t="inlineStr">
        <is>
          <t>Workplace Memo Activity</t>
        </is>
      </c>
      <c r="D11" s="19" t="inlineStr">
        <is>
          <t>Activity Guide</t>
        </is>
      </c>
      <c r="E11" s="21" t="inlineStr">
        <is>
          <t>Internal Library / Writing / Activities</t>
        </is>
      </c>
      <c r="F11" s="22" t="n">
        <v>45870</v>
      </c>
      <c r="G11" s="19" t="inlineStr">
        <is>
          <t>Approved</t>
        </is>
      </c>
      <c r="H11" s="19" t="inlineStr">
        <is>
          <t>Curriculum Team</t>
        </is>
      </c>
      <c r="I11" s="22" t="n">
        <v>45874</v>
      </c>
      <c r="J11" s="22" t="n">
        <v>46239</v>
      </c>
      <c r="K11" s="23">
        <f>IF($A11="","",IF($G11&lt;&gt;"Approved","No",IF(OR($J11="",NOT(ISNUMBER($J11))),"Yes",IF($J11&gt;=TODAY(),"Yes","No"))))</f>
        <v/>
      </c>
      <c r="L11" s="21" t="inlineStr">
        <is>
          <t>Intentionally expired example.</t>
        </is>
      </c>
    </row>
    <row r="12">
      <c r="A12" s="19" t="inlineStr">
        <is>
          <t>EV-006</t>
        </is>
      </c>
      <c r="B12" s="19" t="inlineStr">
        <is>
          <t>PR-010</t>
        </is>
      </c>
      <c r="C12" s="21" t="inlineStr">
        <is>
          <t>Quarterly Feedback Summary</t>
        </is>
      </c>
      <c r="D12" s="19" t="inlineStr">
        <is>
          <t>Feedback Summary</t>
        </is>
      </c>
      <c r="E12" s="21" t="inlineStr">
        <is>
          <t>Internal Library / Writing / Feedback</t>
        </is>
      </c>
      <c r="F12" s="22" t="n">
        <v>46264</v>
      </c>
      <c r="G12" s="19" t="inlineStr">
        <is>
          <t>Approved</t>
        </is>
      </c>
      <c r="H12" s="19" t="inlineStr">
        <is>
          <t>Program Design Team</t>
        </is>
      </c>
      <c r="I12" s="22" t="n">
        <v>46266</v>
      </c>
      <c r="J12" s="22" t="n">
        <v>46387</v>
      </c>
      <c r="K12" s="23">
        <f>IF($A12="","",IF($G12&lt;&gt;"Approved","No",IF(OR($J12="",NOT(ISNUMBER($J12))),"Yes",IF($J12&gt;=TODAY(),"Yes","No"))))</f>
        <v/>
      </c>
      <c r="L12" s="21" t="inlineStr">
        <is>
          <t>Current approved summary.</t>
        </is>
      </c>
    </row>
    <row r="13">
      <c r="A13" s="19" t="inlineStr">
        <is>
          <t>EV-007</t>
        </is>
      </c>
      <c r="B13" s="19" t="inlineStr">
        <is>
          <t>PR-001</t>
        </is>
      </c>
      <c r="C13" s="21" t="inlineStr">
        <is>
          <t>Leadership Alignment Checklist</t>
        </is>
      </c>
      <c r="D13" s="19" t="inlineStr">
        <is>
          <t>Review Record</t>
        </is>
      </c>
      <c r="E13" s="21" t="inlineStr">
        <is>
          <t>Internal Library / Leadership / Reviews</t>
        </is>
      </c>
      <c r="F13" s="22" t="n">
        <v>46054</v>
      </c>
      <c r="G13" s="19" t="inlineStr">
        <is>
          <t>Approved</t>
        </is>
      </c>
      <c r="H13" s="19" t="inlineStr">
        <is>
          <t>Program Design Team</t>
        </is>
      </c>
      <c r="I13" s="22" t="n">
        <v>46056</v>
      </c>
      <c r="J13" s="22" t="n"/>
      <c r="K13" s="23">
        <f>IF($A13="","",IF($G13&lt;&gt;"Approved","No",IF(OR($J13="",NOT(ISNUMBER($J13))),"Yes",IF($J13&gt;=TODAY(),"Yes","No"))))</f>
        <v/>
      </c>
      <c r="L13" s="21" t="inlineStr">
        <is>
          <t>Approved with no expiration date.</t>
        </is>
      </c>
    </row>
    <row r="14">
      <c r="A14" s="19" t="n"/>
      <c r="B14" s="19" t="n"/>
      <c r="C14" s="21" t="n"/>
      <c r="D14" s="19" t="n"/>
      <c r="E14" s="21" t="n"/>
      <c r="F14" s="22" t="n"/>
      <c r="G14" s="19" t="n"/>
      <c r="H14" s="19" t="n"/>
      <c r="I14" s="22" t="n"/>
      <c r="J14" s="22" t="n"/>
      <c r="K14" s="23">
        <f>IF($A14="","",IF($G14&lt;&gt;"Approved","No",IF(OR($J14="",NOT(ISNUMBER($J14))),"Yes",IF($J14&gt;=TODAY(),"Yes","No"))))</f>
        <v/>
      </c>
      <c r="L14" s="21" t="n"/>
    </row>
    <row r="15">
      <c r="A15" s="19" t="n"/>
      <c r="B15" s="19" t="n"/>
      <c r="C15" s="21" t="n"/>
      <c r="D15" s="19" t="n"/>
      <c r="E15" s="21" t="n"/>
      <c r="F15" s="22" t="n"/>
      <c r="G15" s="19" t="n"/>
      <c r="H15" s="19" t="n"/>
      <c r="I15" s="22" t="n"/>
      <c r="J15" s="22" t="n"/>
      <c r="K15" s="23">
        <f>IF($A15="","",IF($G15&lt;&gt;"Approved","No",IF(OR($J15="",NOT(ISNUMBER($J15))),"Yes",IF($J15&gt;=TODAY(),"Yes","No"))))</f>
        <v/>
      </c>
      <c r="L15" s="21" t="n"/>
    </row>
    <row r="16">
      <c r="A16" s="19" t="n"/>
      <c r="B16" s="19" t="n"/>
      <c r="C16" s="21" t="n"/>
      <c r="D16" s="19" t="n"/>
      <c r="E16" s="21" t="n"/>
      <c r="F16" s="22" t="n"/>
      <c r="G16" s="19" t="n"/>
      <c r="H16" s="19" t="n"/>
      <c r="I16" s="22" t="n"/>
      <c r="J16" s="22" t="n"/>
      <c r="K16" s="23">
        <f>IF($A16="","",IF($G16&lt;&gt;"Approved","No",IF(OR($J16="",NOT(ISNUMBER($J16))),"Yes",IF($J16&gt;=TODAY(),"Yes","No"))))</f>
        <v/>
      </c>
      <c r="L16" s="21" t="n"/>
    </row>
    <row r="17">
      <c r="A17" s="19" t="n"/>
      <c r="B17" s="19" t="n"/>
      <c r="C17" s="21" t="n"/>
      <c r="D17" s="19" t="n"/>
      <c r="E17" s="21" t="n"/>
      <c r="F17" s="22" t="n"/>
      <c r="G17" s="19" t="n"/>
      <c r="H17" s="19" t="n"/>
      <c r="I17" s="22" t="n"/>
      <c r="J17" s="22" t="n"/>
      <c r="K17" s="23">
        <f>IF($A17="","",IF($G17&lt;&gt;"Approved","No",IF(OR($J17="",NOT(ISNUMBER($J17))),"Yes",IF($J17&gt;=TODAY(),"Yes","No"))))</f>
        <v/>
      </c>
      <c r="L17" s="21" t="n"/>
    </row>
    <row r="18">
      <c r="A18" s="19" t="n"/>
      <c r="B18" s="19" t="n"/>
      <c r="C18" s="21" t="n"/>
      <c r="D18" s="19" t="n"/>
      <c r="E18" s="21" t="n"/>
      <c r="F18" s="22" t="n"/>
      <c r="G18" s="19" t="n"/>
      <c r="H18" s="19" t="n"/>
      <c r="I18" s="22" t="n"/>
      <c r="J18" s="22" t="n"/>
      <c r="K18" s="23">
        <f>IF($A18="","",IF($G18&lt;&gt;"Approved","No",IF(OR($J18="",NOT(ISNUMBER($J18))),"Yes",IF($J18&gt;=TODAY(),"Yes","No"))))</f>
        <v/>
      </c>
      <c r="L18" s="21" t="n"/>
    </row>
    <row r="19">
      <c r="A19" s="19" t="n"/>
      <c r="B19" s="19" t="n"/>
      <c r="C19" s="21" t="n"/>
      <c r="D19" s="19" t="n"/>
      <c r="E19" s="21" t="n"/>
      <c r="F19" s="22" t="n"/>
      <c r="G19" s="19" t="n"/>
      <c r="H19" s="19" t="n"/>
      <c r="I19" s="22" t="n"/>
      <c r="J19" s="22" t="n"/>
      <c r="K19" s="23">
        <f>IF($A19="","",IF($G19&lt;&gt;"Approved","No",IF(OR($J19="",NOT(ISNUMBER($J19))),"Yes",IF($J19&gt;=TODAY(),"Yes","No"))))</f>
        <v/>
      </c>
      <c r="L19" s="21" t="n"/>
    </row>
    <row r="20">
      <c r="A20" s="19" t="n"/>
      <c r="B20" s="19" t="n"/>
      <c r="C20" s="21" t="n"/>
      <c r="D20" s="19" t="n"/>
      <c r="E20" s="21" t="n"/>
      <c r="F20" s="22" t="n"/>
      <c r="G20" s="19" t="n"/>
      <c r="H20" s="19" t="n"/>
      <c r="I20" s="22" t="n"/>
      <c r="J20" s="22" t="n"/>
      <c r="K20" s="23">
        <f>IF($A20="","",IF($G20&lt;&gt;"Approved","No",IF(OR($J20="",NOT(ISNUMBER($J20))),"Yes",IF($J20&gt;=TODAY(),"Yes","No"))))</f>
        <v/>
      </c>
      <c r="L20" s="21" t="n"/>
    </row>
    <row r="21">
      <c r="A21" s="19" t="n"/>
      <c r="B21" s="19" t="n"/>
      <c r="C21" s="21" t="n"/>
      <c r="D21" s="19" t="n"/>
      <c r="E21" s="21" t="n"/>
      <c r="F21" s="22" t="n"/>
      <c r="G21" s="19" t="n"/>
      <c r="H21" s="19" t="n"/>
      <c r="I21" s="22" t="n"/>
      <c r="J21" s="22" t="n"/>
      <c r="K21" s="23">
        <f>IF($A21="","",IF($G21&lt;&gt;"Approved","No",IF(OR($J21="",NOT(ISNUMBER($J21))),"Yes",IF($J21&gt;=TODAY(),"Yes","No"))))</f>
        <v/>
      </c>
      <c r="L21" s="21" t="n"/>
    </row>
    <row r="22">
      <c r="A22" s="19" t="n"/>
      <c r="B22" s="19" t="n"/>
      <c r="C22" s="21" t="n"/>
      <c r="D22" s="19" t="n"/>
      <c r="E22" s="21" t="n"/>
      <c r="F22" s="22" t="n"/>
      <c r="G22" s="19" t="n"/>
      <c r="H22" s="19" t="n"/>
      <c r="I22" s="22" t="n"/>
      <c r="J22" s="22" t="n"/>
      <c r="K22" s="23">
        <f>IF($A22="","",IF($G22&lt;&gt;"Approved","No",IF(OR($J22="",NOT(ISNUMBER($J22))),"Yes",IF($J22&gt;=TODAY(),"Yes","No"))))</f>
        <v/>
      </c>
      <c r="L22" s="21" t="n"/>
    </row>
    <row r="23">
      <c r="A23" s="19" t="n"/>
      <c r="B23" s="19" t="n"/>
      <c r="C23" s="21" t="n"/>
      <c r="D23" s="19" t="n"/>
      <c r="E23" s="21" t="n"/>
      <c r="F23" s="22" t="n"/>
      <c r="G23" s="19" t="n"/>
      <c r="H23" s="19" t="n"/>
      <c r="I23" s="22" t="n"/>
      <c r="J23" s="22" t="n"/>
      <c r="K23" s="23">
        <f>IF($A23="","",IF($G23&lt;&gt;"Approved","No",IF(OR($J23="",NOT(ISNUMBER($J23))),"Yes",IF($J23&gt;=TODAY(),"Yes","No"))))</f>
        <v/>
      </c>
      <c r="L23" s="21" t="n"/>
    </row>
    <row r="24">
      <c r="A24" s="19" t="n"/>
      <c r="B24" s="19" t="n"/>
      <c r="C24" s="21" t="n"/>
      <c r="D24" s="19" t="n"/>
      <c r="E24" s="21" t="n"/>
      <c r="F24" s="22" t="n"/>
      <c r="G24" s="19" t="n"/>
      <c r="H24" s="19" t="n"/>
      <c r="I24" s="22" t="n"/>
      <c r="J24" s="22" t="n"/>
      <c r="K24" s="23">
        <f>IF($A24="","",IF($G24&lt;&gt;"Approved","No",IF(OR($J24="",NOT(ISNUMBER($J24))),"Yes",IF($J24&gt;=TODAY(),"Yes","No"))))</f>
        <v/>
      </c>
      <c r="L24" s="21" t="n"/>
    </row>
    <row r="25">
      <c r="A25" s="19" t="n"/>
      <c r="B25" s="19" t="n"/>
      <c r="C25" s="21" t="n"/>
      <c r="D25" s="19" t="n"/>
      <c r="E25" s="21" t="n"/>
      <c r="F25" s="22" t="n"/>
      <c r="G25" s="19" t="n"/>
      <c r="H25" s="19" t="n"/>
      <c r="I25" s="22" t="n"/>
      <c r="J25" s="22" t="n"/>
      <c r="K25" s="23">
        <f>IF($A25="","",IF($G25&lt;&gt;"Approved","No",IF(OR($J25="",NOT(ISNUMBER($J25))),"Yes",IF($J25&gt;=TODAY(),"Yes","No"))))</f>
        <v/>
      </c>
      <c r="L25" s="21" t="n"/>
    </row>
    <row r="26">
      <c r="A26" s="19" t="n"/>
      <c r="B26" s="19" t="n"/>
      <c r="C26" s="21" t="n"/>
      <c r="D26" s="19" t="n"/>
      <c r="E26" s="21" t="n"/>
      <c r="F26" s="22" t="n"/>
      <c r="G26" s="19" t="n"/>
      <c r="H26" s="19" t="n"/>
      <c r="I26" s="22" t="n"/>
      <c r="J26" s="22" t="n"/>
      <c r="K26" s="23">
        <f>IF($A26="","",IF($G26&lt;&gt;"Approved","No",IF(OR($J26="",NOT(ISNUMBER($J26))),"Yes",IF($J26&gt;=TODAY(),"Yes","No"))))</f>
        <v/>
      </c>
      <c r="L26" s="21" t="n"/>
    </row>
    <row r="27">
      <c r="A27" s="19" t="n"/>
      <c r="B27" s="19" t="n"/>
      <c r="C27" s="21" t="n"/>
      <c r="D27" s="19" t="n"/>
      <c r="E27" s="21" t="n"/>
      <c r="F27" s="22" t="n"/>
      <c r="G27" s="19" t="n"/>
      <c r="H27" s="19" t="n"/>
      <c r="I27" s="22" t="n"/>
      <c r="J27" s="22" t="n"/>
      <c r="K27" s="23">
        <f>IF($A27="","",IF($G27&lt;&gt;"Approved","No",IF(OR($J27="",NOT(ISNUMBER($J27))),"Yes",IF($J27&gt;=TODAY(),"Yes","No"))))</f>
        <v/>
      </c>
      <c r="L27" s="21" t="n"/>
    </row>
    <row r="28">
      <c r="A28" s="19" t="n"/>
      <c r="B28" s="19" t="n"/>
      <c r="C28" s="21" t="n"/>
      <c r="D28" s="19" t="n"/>
      <c r="E28" s="21" t="n"/>
      <c r="F28" s="22" t="n"/>
      <c r="G28" s="19" t="n"/>
      <c r="H28" s="19" t="n"/>
      <c r="I28" s="22" t="n"/>
      <c r="J28" s="22" t="n"/>
      <c r="K28" s="23">
        <f>IF($A28="","",IF($G28&lt;&gt;"Approved","No",IF(OR($J28="",NOT(ISNUMBER($J28))),"Yes",IF($J28&gt;=TODAY(),"Yes","No"))))</f>
        <v/>
      </c>
      <c r="L28" s="21" t="n"/>
    </row>
    <row r="29">
      <c r="A29" s="19" t="n"/>
      <c r="B29" s="19" t="n"/>
      <c r="C29" s="21" t="n"/>
      <c r="D29" s="19" t="n"/>
      <c r="E29" s="21" t="n"/>
      <c r="F29" s="22" t="n"/>
      <c r="G29" s="19" t="n"/>
      <c r="H29" s="19" t="n"/>
      <c r="I29" s="22" t="n"/>
      <c r="J29" s="22" t="n"/>
      <c r="K29" s="23">
        <f>IF($A29="","",IF($G29&lt;&gt;"Approved","No",IF(OR($J29="",NOT(ISNUMBER($J29))),"Yes",IF($J29&gt;=TODAY(),"Yes","No"))))</f>
        <v/>
      </c>
      <c r="L29" s="21" t="n"/>
    </row>
    <row r="30">
      <c r="A30" s="19" t="n"/>
      <c r="B30" s="19" t="n"/>
      <c r="C30" s="21" t="n"/>
      <c r="D30" s="19" t="n"/>
      <c r="E30" s="21" t="n"/>
      <c r="F30" s="22" t="n"/>
      <c r="G30" s="19" t="n"/>
      <c r="H30" s="19" t="n"/>
      <c r="I30" s="22" t="n"/>
      <c r="J30" s="22" t="n"/>
      <c r="K30" s="23">
        <f>IF($A30="","",IF($G30&lt;&gt;"Approved","No",IF(OR($J30="",NOT(ISNUMBER($J30))),"Yes",IF($J30&gt;=TODAY(),"Yes","No"))))</f>
        <v/>
      </c>
      <c r="L30" s="21" t="n"/>
    </row>
    <row r="31">
      <c r="A31" s="19" t="n"/>
      <c r="B31" s="19" t="n"/>
      <c r="C31" s="21" t="n"/>
      <c r="D31" s="19" t="n"/>
      <c r="E31" s="21" t="n"/>
      <c r="F31" s="22" t="n"/>
      <c r="G31" s="19" t="n"/>
      <c r="H31" s="19" t="n"/>
      <c r="I31" s="22" t="n"/>
      <c r="J31" s="22" t="n"/>
      <c r="K31" s="23">
        <f>IF($A31="","",IF($G31&lt;&gt;"Approved","No",IF(OR($J31="",NOT(ISNUMBER($J31))),"Yes",IF($J31&gt;=TODAY(),"Yes","No"))))</f>
        <v/>
      </c>
      <c r="L31" s="21" t="n"/>
    </row>
    <row r="32">
      <c r="A32" s="19" t="n"/>
      <c r="B32" s="19" t="n"/>
      <c r="C32" s="21" t="n"/>
      <c r="D32" s="19" t="n"/>
      <c r="E32" s="21" t="n"/>
      <c r="F32" s="22" t="n"/>
      <c r="G32" s="19" t="n"/>
      <c r="H32" s="19" t="n"/>
      <c r="I32" s="22" t="n"/>
      <c r="J32" s="22" t="n"/>
      <c r="K32" s="23">
        <f>IF($A32="","",IF($G32&lt;&gt;"Approved","No",IF(OR($J32="",NOT(ISNUMBER($J32))),"Yes",IF($J32&gt;=TODAY(),"Yes","No"))))</f>
        <v/>
      </c>
      <c r="L32" s="21" t="n"/>
    </row>
    <row r="33">
      <c r="A33" s="19" t="n"/>
      <c r="B33" s="19" t="n"/>
      <c r="C33" s="21" t="n"/>
      <c r="D33" s="19" t="n"/>
      <c r="E33" s="21" t="n"/>
      <c r="F33" s="22" t="n"/>
      <c r="G33" s="19" t="n"/>
      <c r="H33" s="19" t="n"/>
      <c r="I33" s="22" t="n"/>
      <c r="J33" s="22" t="n"/>
      <c r="K33" s="23">
        <f>IF($A33="","",IF($G33&lt;&gt;"Approved","No",IF(OR($J33="",NOT(ISNUMBER($J33))),"Yes",IF($J33&gt;=TODAY(),"Yes","No"))))</f>
        <v/>
      </c>
      <c r="L33" s="21" t="n"/>
    </row>
    <row r="34">
      <c r="A34" s="19" t="n"/>
      <c r="B34" s="19" t="n"/>
      <c r="C34" s="21" t="n"/>
      <c r="D34" s="19" t="n"/>
      <c r="E34" s="21" t="n"/>
      <c r="F34" s="22" t="n"/>
      <c r="G34" s="19" t="n"/>
      <c r="H34" s="19" t="n"/>
      <c r="I34" s="22" t="n"/>
      <c r="J34" s="22" t="n"/>
      <c r="K34" s="23">
        <f>IF($A34="","",IF($G34&lt;&gt;"Approved","No",IF(OR($J34="",NOT(ISNUMBER($J34))),"Yes",IF($J34&gt;=TODAY(),"Yes","No"))))</f>
        <v/>
      </c>
      <c r="L34" s="21" t="n"/>
    </row>
    <row r="35">
      <c r="A35" s="19" t="n"/>
      <c r="B35" s="19" t="n"/>
      <c r="C35" s="21" t="n"/>
      <c r="D35" s="19" t="n"/>
      <c r="E35" s="21" t="n"/>
      <c r="F35" s="22" t="n"/>
      <c r="G35" s="19" t="n"/>
      <c r="H35" s="19" t="n"/>
      <c r="I35" s="22" t="n"/>
      <c r="J35" s="22" t="n"/>
      <c r="K35" s="23">
        <f>IF($A35="","",IF($G35&lt;&gt;"Approved","No",IF(OR($J35="",NOT(ISNUMBER($J35))),"Yes",IF($J35&gt;=TODAY(),"Yes","No"))))</f>
        <v/>
      </c>
      <c r="L35" s="21" t="n"/>
    </row>
    <row r="36">
      <c r="A36" s="19" t="n"/>
      <c r="B36" s="19" t="n"/>
      <c r="C36" s="21" t="n"/>
      <c r="D36" s="19" t="n"/>
      <c r="E36" s="21" t="n"/>
      <c r="F36" s="22" t="n"/>
      <c r="G36" s="19" t="n"/>
      <c r="H36" s="19" t="n"/>
      <c r="I36" s="22" t="n"/>
      <c r="J36" s="22" t="n"/>
      <c r="K36" s="23">
        <f>IF($A36="","",IF($G36&lt;&gt;"Approved","No",IF(OR($J36="",NOT(ISNUMBER($J36))),"Yes",IF($J36&gt;=TODAY(),"Yes","No"))))</f>
        <v/>
      </c>
      <c r="L36" s="21" t="n"/>
    </row>
    <row r="37">
      <c r="A37" s="19" t="n"/>
      <c r="B37" s="19" t="n"/>
      <c r="C37" s="21" t="n"/>
      <c r="D37" s="19" t="n"/>
      <c r="E37" s="21" t="n"/>
      <c r="F37" s="22" t="n"/>
      <c r="G37" s="19" t="n"/>
      <c r="H37" s="19" t="n"/>
      <c r="I37" s="22" t="n"/>
      <c r="J37" s="22" t="n"/>
      <c r="K37" s="23">
        <f>IF($A37="","",IF($G37&lt;&gt;"Approved","No",IF(OR($J37="",NOT(ISNUMBER($J37))),"Yes",IF($J37&gt;=TODAY(),"Yes","No"))))</f>
        <v/>
      </c>
      <c r="L37" s="21" t="n"/>
    </row>
    <row r="38">
      <c r="A38" s="19" t="n"/>
      <c r="B38" s="19" t="n"/>
      <c r="C38" s="21" t="n"/>
      <c r="D38" s="19" t="n"/>
      <c r="E38" s="21" t="n"/>
      <c r="F38" s="22" t="n"/>
      <c r="G38" s="19" t="n"/>
      <c r="H38" s="19" t="n"/>
      <c r="I38" s="22" t="n"/>
      <c r="J38" s="22" t="n"/>
      <c r="K38" s="23">
        <f>IF($A38="","",IF($G38&lt;&gt;"Approved","No",IF(OR($J38="",NOT(ISNUMBER($J38))),"Yes",IF($J38&gt;=TODAY(),"Yes","No"))))</f>
        <v/>
      </c>
      <c r="L38" s="21" t="n"/>
    </row>
    <row r="39">
      <c r="A39" s="19" t="n"/>
      <c r="B39" s="19" t="n"/>
      <c r="C39" s="21" t="n"/>
      <c r="D39" s="19" t="n"/>
      <c r="E39" s="21" t="n"/>
      <c r="F39" s="22" t="n"/>
      <c r="G39" s="19" t="n"/>
      <c r="H39" s="19" t="n"/>
      <c r="I39" s="22" t="n"/>
      <c r="J39" s="22" t="n"/>
      <c r="K39" s="23">
        <f>IF($A39="","",IF($G39&lt;&gt;"Approved","No",IF(OR($J39="",NOT(ISNUMBER($J39))),"Yes",IF($J39&gt;=TODAY(),"Yes","No"))))</f>
        <v/>
      </c>
      <c r="L39" s="21" t="n"/>
    </row>
    <row r="40">
      <c r="A40" s="19" t="n"/>
      <c r="B40" s="19" t="n"/>
      <c r="C40" s="21" t="n"/>
      <c r="D40" s="19" t="n"/>
      <c r="E40" s="21" t="n"/>
      <c r="F40" s="22" t="n"/>
      <c r="G40" s="19" t="n"/>
      <c r="H40" s="19" t="n"/>
      <c r="I40" s="22" t="n"/>
      <c r="J40" s="22" t="n"/>
      <c r="K40" s="23">
        <f>IF($A40="","",IF($G40&lt;&gt;"Approved","No",IF(OR($J40="",NOT(ISNUMBER($J40))),"Yes",IF($J40&gt;=TODAY(),"Yes","No"))))</f>
        <v/>
      </c>
      <c r="L40" s="21" t="n"/>
    </row>
    <row r="41">
      <c r="A41" s="19" t="n"/>
      <c r="B41" s="19" t="n"/>
      <c r="C41" s="21" t="n"/>
      <c r="D41" s="19" t="n"/>
      <c r="E41" s="21" t="n"/>
      <c r="F41" s="22" t="n"/>
      <c r="G41" s="19" t="n"/>
      <c r="H41" s="19" t="n"/>
      <c r="I41" s="22" t="n"/>
      <c r="J41" s="22" t="n"/>
      <c r="K41" s="23">
        <f>IF($A41="","",IF($G41&lt;&gt;"Approved","No",IF(OR($J41="",NOT(ISNUMBER($J41))),"Yes",IF($J41&gt;=TODAY(),"Yes","No"))))</f>
        <v/>
      </c>
      <c r="L41" s="21" t="n"/>
    </row>
    <row r="42">
      <c r="A42" s="19" t="n"/>
      <c r="B42" s="19" t="n"/>
      <c r="C42" s="21" t="n"/>
      <c r="D42" s="19" t="n"/>
      <c r="E42" s="21" t="n"/>
      <c r="F42" s="22" t="n"/>
      <c r="G42" s="19" t="n"/>
      <c r="H42" s="19" t="n"/>
      <c r="I42" s="22" t="n"/>
      <c r="J42" s="22" t="n"/>
      <c r="K42" s="23">
        <f>IF($A42="","",IF($G42&lt;&gt;"Approved","No",IF(OR($J42="",NOT(ISNUMBER($J42))),"Yes",IF($J42&gt;=TODAY(),"Yes","No"))))</f>
        <v/>
      </c>
      <c r="L42" s="21" t="n"/>
    </row>
    <row r="43">
      <c r="A43" s="19" t="n"/>
      <c r="B43" s="19" t="n"/>
      <c r="C43" s="21" t="n"/>
      <c r="D43" s="19" t="n"/>
      <c r="E43" s="21" t="n"/>
      <c r="F43" s="22" t="n"/>
      <c r="G43" s="19" t="n"/>
      <c r="H43" s="19" t="n"/>
      <c r="I43" s="22" t="n"/>
      <c r="J43" s="22" t="n"/>
      <c r="K43" s="23">
        <f>IF($A43="","",IF($G43&lt;&gt;"Approved","No",IF(OR($J43="",NOT(ISNUMBER($J43))),"Yes",IF($J43&gt;=TODAY(),"Yes","No"))))</f>
        <v/>
      </c>
      <c r="L43" s="21" t="n"/>
    </row>
    <row r="44">
      <c r="A44" s="19" t="n"/>
      <c r="B44" s="19" t="n"/>
      <c r="C44" s="21" t="n"/>
      <c r="D44" s="19" t="n"/>
      <c r="E44" s="21" t="n"/>
      <c r="F44" s="22" t="n"/>
      <c r="G44" s="19" t="n"/>
      <c r="H44" s="19" t="n"/>
      <c r="I44" s="22" t="n"/>
      <c r="J44" s="22" t="n"/>
      <c r="K44" s="23">
        <f>IF($A44="","",IF($G44&lt;&gt;"Approved","No",IF(OR($J44="",NOT(ISNUMBER($J44))),"Yes",IF($J44&gt;=TODAY(),"Yes","No"))))</f>
        <v/>
      </c>
      <c r="L44" s="21" t="n"/>
    </row>
    <row r="45">
      <c r="A45" s="19" t="n"/>
      <c r="B45" s="19" t="n"/>
      <c r="C45" s="21" t="n"/>
      <c r="D45" s="19" t="n"/>
      <c r="E45" s="21" t="n"/>
      <c r="F45" s="22" t="n"/>
      <c r="G45" s="19" t="n"/>
      <c r="H45" s="19" t="n"/>
      <c r="I45" s="22" t="n"/>
      <c r="J45" s="22" t="n"/>
      <c r="K45" s="23">
        <f>IF($A45="","",IF($G45&lt;&gt;"Approved","No",IF(OR($J45="",NOT(ISNUMBER($J45))),"Yes",IF($J45&gt;=TODAY(),"Yes","No"))))</f>
        <v/>
      </c>
      <c r="L45" s="21" t="n"/>
    </row>
    <row r="46">
      <c r="A46" s="19" t="n"/>
      <c r="B46" s="19" t="n"/>
      <c r="C46" s="21" t="n"/>
      <c r="D46" s="19" t="n"/>
      <c r="E46" s="21" t="n"/>
      <c r="F46" s="22" t="n"/>
      <c r="G46" s="19" t="n"/>
      <c r="H46" s="19" t="n"/>
      <c r="I46" s="22" t="n"/>
      <c r="J46" s="22" t="n"/>
      <c r="K46" s="23">
        <f>IF($A46="","",IF($G46&lt;&gt;"Approved","No",IF(OR($J46="",NOT(ISNUMBER($J46))),"Yes",IF($J46&gt;=TODAY(),"Yes","No"))))</f>
        <v/>
      </c>
      <c r="L46" s="21" t="n"/>
    </row>
    <row r="47">
      <c r="A47" s="19" t="n"/>
      <c r="B47" s="19" t="n"/>
      <c r="C47" s="21" t="n"/>
      <c r="D47" s="19" t="n"/>
      <c r="E47" s="21" t="n"/>
      <c r="F47" s="22" t="n"/>
      <c r="G47" s="19" t="n"/>
      <c r="H47" s="19" t="n"/>
      <c r="I47" s="22" t="n"/>
      <c r="J47" s="22" t="n"/>
      <c r="K47" s="23">
        <f>IF($A47="","",IF($G47&lt;&gt;"Approved","No",IF(OR($J47="",NOT(ISNUMBER($J47))),"Yes",IF($J47&gt;=TODAY(),"Yes","No"))))</f>
        <v/>
      </c>
      <c r="L47" s="21" t="n"/>
    </row>
    <row r="48">
      <c r="A48" s="19" t="n"/>
      <c r="B48" s="19" t="n"/>
      <c r="C48" s="21" t="n"/>
      <c r="D48" s="19" t="n"/>
      <c r="E48" s="21" t="n"/>
      <c r="F48" s="22" t="n"/>
      <c r="G48" s="19" t="n"/>
      <c r="H48" s="19" t="n"/>
      <c r="I48" s="22" t="n"/>
      <c r="J48" s="22" t="n"/>
      <c r="K48" s="23">
        <f>IF($A48="","",IF($G48&lt;&gt;"Approved","No",IF(OR($J48="",NOT(ISNUMBER($J48))),"Yes",IF($J48&gt;=TODAY(),"Yes","No"))))</f>
        <v/>
      </c>
      <c r="L48" s="21" t="n"/>
    </row>
    <row r="49">
      <c r="A49" s="19" t="n"/>
      <c r="B49" s="19" t="n"/>
      <c r="C49" s="21" t="n"/>
      <c r="D49" s="19" t="n"/>
      <c r="E49" s="21" t="n"/>
      <c r="F49" s="22" t="n"/>
      <c r="G49" s="19" t="n"/>
      <c r="H49" s="19" t="n"/>
      <c r="I49" s="22" t="n"/>
      <c r="J49" s="22" t="n"/>
      <c r="K49" s="23">
        <f>IF($A49="","",IF($G49&lt;&gt;"Approved","No",IF(OR($J49="",NOT(ISNUMBER($J49))),"Yes",IF($J49&gt;=TODAY(),"Yes","No"))))</f>
        <v/>
      </c>
      <c r="L49" s="21" t="n"/>
    </row>
    <row r="50">
      <c r="A50" s="19" t="n"/>
      <c r="B50" s="19" t="n"/>
      <c r="C50" s="21" t="n"/>
      <c r="D50" s="19" t="n"/>
      <c r="E50" s="21" t="n"/>
      <c r="F50" s="22" t="n"/>
      <c r="G50" s="19" t="n"/>
      <c r="H50" s="19" t="n"/>
      <c r="I50" s="22" t="n"/>
      <c r="J50" s="22" t="n"/>
      <c r="K50" s="23">
        <f>IF($A50="","",IF($G50&lt;&gt;"Approved","No",IF(OR($J50="",NOT(ISNUMBER($J50))),"Yes",IF($J50&gt;=TODAY(),"Yes","No"))))</f>
        <v/>
      </c>
      <c r="L50" s="21" t="n"/>
    </row>
    <row r="51">
      <c r="A51" s="19" t="n"/>
      <c r="B51" s="19" t="n"/>
      <c r="C51" s="21" t="n"/>
      <c r="D51" s="19" t="n"/>
      <c r="E51" s="21" t="n"/>
      <c r="F51" s="22" t="n"/>
      <c r="G51" s="19" t="n"/>
      <c r="H51" s="19" t="n"/>
      <c r="I51" s="22" t="n"/>
      <c r="J51" s="22" t="n"/>
      <c r="K51" s="23">
        <f>IF($A51="","",IF($G51&lt;&gt;"Approved","No",IF(OR($J51="",NOT(ISNUMBER($J51))),"Yes",IF($J51&gt;=TODAY(),"Yes","No"))))</f>
        <v/>
      </c>
      <c r="L51" s="21" t="n"/>
    </row>
    <row r="52">
      <c r="A52" s="19" t="n"/>
      <c r="B52" s="19" t="n"/>
      <c r="C52" s="21" t="n"/>
      <c r="D52" s="19" t="n"/>
      <c r="E52" s="21" t="n"/>
      <c r="F52" s="22" t="n"/>
      <c r="G52" s="19" t="n"/>
      <c r="H52" s="19" t="n"/>
      <c r="I52" s="22" t="n"/>
      <c r="J52" s="22" t="n"/>
      <c r="K52" s="23">
        <f>IF($A52="","",IF($G52&lt;&gt;"Approved","No",IF(OR($J52="",NOT(ISNUMBER($J52))),"Yes",IF($J52&gt;=TODAY(),"Yes","No"))))</f>
        <v/>
      </c>
      <c r="L52" s="21" t="n"/>
    </row>
    <row r="53">
      <c r="A53" s="19" t="n"/>
      <c r="B53" s="19" t="n"/>
      <c r="C53" s="21" t="n"/>
      <c r="D53" s="19" t="n"/>
      <c r="E53" s="21" t="n"/>
      <c r="F53" s="22" t="n"/>
      <c r="G53" s="19" t="n"/>
      <c r="H53" s="19" t="n"/>
      <c r="I53" s="22" t="n"/>
      <c r="J53" s="22" t="n"/>
      <c r="K53" s="23">
        <f>IF($A53="","",IF($G53&lt;&gt;"Approved","No",IF(OR($J53="",NOT(ISNUMBER($J53))),"Yes",IF($J53&gt;=TODAY(),"Yes","No"))))</f>
        <v/>
      </c>
      <c r="L53" s="21" t="n"/>
    </row>
    <row r="54">
      <c r="A54" s="19" t="n"/>
      <c r="B54" s="19" t="n"/>
      <c r="C54" s="21" t="n"/>
      <c r="D54" s="19" t="n"/>
      <c r="E54" s="21" t="n"/>
      <c r="F54" s="22" t="n"/>
      <c r="G54" s="19" t="n"/>
      <c r="H54" s="19" t="n"/>
      <c r="I54" s="22" t="n"/>
      <c r="J54" s="22" t="n"/>
      <c r="K54" s="23">
        <f>IF($A54="","",IF($G54&lt;&gt;"Approved","No",IF(OR($J54="",NOT(ISNUMBER($J54))),"Yes",IF($J54&gt;=TODAY(),"Yes","No"))))</f>
        <v/>
      </c>
      <c r="L54" s="21" t="n"/>
    </row>
    <row r="55">
      <c r="A55" s="19" t="n"/>
      <c r="B55" s="19" t="n"/>
      <c r="C55" s="21" t="n"/>
      <c r="D55" s="19" t="n"/>
      <c r="E55" s="21" t="n"/>
      <c r="F55" s="22" t="n"/>
      <c r="G55" s="19" t="n"/>
      <c r="H55" s="19" t="n"/>
      <c r="I55" s="22" t="n"/>
      <c r="J55" s="22" t="n"/>
      <c r="K55" s="23">
        <f>IF($A55="","",IF($G55&lt;&gt;"Approved","No",IF(OR($J55="",NOT(ISNUMBER($J55))),"Yes",IF($J55&gt;=TODAY(),"Yes","No"))))</f>
        <v/>
      </c>
      <c r="L55" s="21" t="n"/>
    </row>
    <row r="56">
      <c r="A56" s="19" t="n"/>
      <c r="B56" s="19" t="n"/>
      <c r="C56" s="21" t="n"/>
      <c r="D56" s="19" t="n"/>
      <c r="E56" s="21" t="n"/>
      <c r="F56" s="22" t="n"/>
      <c r="G56" s="19" t="n"/>
      <c r="H56" s="19" t="n"/>
      <c r="I56" s="22" t="n"/>
      <c r="J56" s="22" t="n"/>
      <c r="K56" s="23">
        <f>IF($A56="","",IF($G56&lt;&gt;"Approved","No",IF(OR($J56="",NOT(ISNUMBER($J56))),"Yes",IF($J56&gt;=TODAY(),"Yes","No"))))</f>
        <v/>
      </c>
      <c r="L56" s="21" t="n"/>
    </row>
    <row r="57">
      <c r="A57" s="19" t="n"/>
      <c r="B57" s="19" t="n"/>
      <c r="C57" s="21" t="n"/>
      <c r="D57" s="19" t="n"/>
      <c r="E57" s="21" t="n"/>
      <c r="F57" s="22" t="n"/>
      <c r="G57" s="19" t="n"/>
      <c r="H57" s="19" t="n"/>
      <c r="I57" s="22" t="n"/>
      <c r="J57" s="22" t="n"/>
      <c r="K57" s="23">
        <f>IF($A57="","",IF($G57&lt;&gt;"Approved","No",IF(OR($J57="",NOT(ISNUMBER($J57))),"Yes",IF($J57&gt;=TODAY(),"Yes","No"))))</f>
        <v/>
      </c>
      <c r="L57" s="21" t="n"/>
    </row>
    <row r="58">
      <c r="A58" s="19" t="n"/>
      <c r="B58" s="19" t="n"/>
      <c r="C58" s="21" t="n"/>
      <c r="D58" s="19" t="n"/>
      <c r="E58" s="21" t="n"/>
      <c r="F58" s="22" t="n"/>
      <c r="G58" s="19" t="n"/>
      <c r="H58" s="19" t="n"/>
      <c r="I58" s="22" t="n"/>
      <c r="J58" s="22" t="n"/>
      <c r="K58" s="23">
        <f>IF($A58="","",IF($G58&lt;&gt;"Approved","No",IF(OR($J58="",NOT(ISNUMBER($J58))),"Yes",IF($J58&gt;=TODAY(),"Yes","No"))))</f>
        <v/>
      </c>
      <c r="L58" s="21" t="n"/>
    </row>
    <row r="59">
      <c r="A59" s="19" t="n"/>
      <c r="B59" s="19" t="n"/>
      <c r="C59" s="21" t="n"/>
      <c r="D59" s="19" t="n"/>
      <c r="E59" s="21" t="n"/>
      <c r="F59" s="22" t="n"/>
      <c r="G59" s="19" t="n"/>
      <c r="H59" s="19" t="n"/>
      <c r="I59" s="22" t="n"/>
      <c r="J59" s="22" t="n"/>
      <c r="K59" s="23">
        <f>IF($A59="","",IF($G59&lt;&gt;"Approved","No",IF(OR($J59="",NOT(ISNUMBER($J59))),"Yes",IF($J59&gt;=TODAY(),"Yes","No"))))</f>
        <v/>
      </c>
      <c r="L59" s="21" t="n"/>
    </row>
    <row r="60">
      <c r="A60" s="19" t="n"/>
      <c r="B60" s="19" t="n"/>
      <c r="C60" s="21" t="n"/>
      <c r="D60" s="19" t="n"/>
      <c r="E60" s="21" t="n"/>
      <c r="F60" s="22" t="n"/>
      <c r="G60" s="19" t="n"/>
      <c r="H60" s="19" t="n"/>
      <c r="I60" s="22" t="n"/>
      <c r="J60" s="22" t="n"/>
      <c r="K60" s="23">
        <f>IF($A60="","",IF($G60&lt;&gt;"Approved","No",IF(OR($J60="",NOT(ISNUMBER($J60))),"Yes",IF($J60&gt;=TODAY(),"Yes","No"))))</f>
        <v/>
      </c>
      <c r="L60" s="21" t="n"/>
    </row>
    <row r="61">
      <c r="A61" s="19" t="n"/>
      <c r="B61" s="19" t="n"/>
      <c r="C61" s="21" t="n"/>
      <c r="D61" s="19" t="n"/>
      <c r="E61" s="21" t="n"/>
      <c r="F61" s="22" t="n"/>
      <c r="G61" s="19" t="n"/>
      <c r="H61" s="19" t="n"/>
      <c r="I61" s="22" t="n"/>
      <c r="J61" s="22" t="n"/>
      <c r="K61" s="23">
        <f>IF($A61="","",IF($G61&lt;&gt;"Approved","No",IF(OR($J61="",NOT(ISNUMBER($J61))),"Yes",IF($J61&gt;=TODAY(),"Yes","No"))))</f>
        <v/>
      </c>
      <c r="L61" s="21" t="n"/>
    </row>
    <row r="62">
      <c r="A62" s="19" t="n"/>
      <c r="B62" s="19" t="n"/>
      <c r="C62" s="21" t="n"/>
      <c r="D62" s="19" t="n"/>
      <c r="E62" s="21" t="n"/>
      <c r="F62" s="22" t="n"/>
      <c r="G62" s="19" t="n"/>
      <c r="H62" s="19" t="n"/>
      <c r="I62" s="22" t="n"/>
      <c r="J62" s="22" t="n"/>
      <c r="K62" s="23">
        <f>IF($A62="","",IF($G62&lt;&gt;"Approved","No",IF(OR($J62="",NOT(ISNUMBER($J62))),"Yes",IF($J62&gt;=TODAY(),"Yes","No"))))</f>
        <v/>
      </c>
      <c r="L62" s="21" t="n"/>
    </row>
    <row r="63">
      <c r="A63" s="19" t="n"/>
      <c r="B63" s="19" t="n"/>
      <c r="C63" s="21" t="n"/>
      <c r="D63" s="19" t="n"/>
      <c r="E63" s="21" t="n"/>
      <c r="F63" s="22" t="n"/>
      <c r="G63" s="19" t="n"/>
      <c r="H63" s="19" t="n"/>
      <c r="I63" s="22" t="n"/>
      <c r="J63" s="22" t="n"/>
      <c r="K63" s="23">
        <f>IF($A63="","",IF($G63&lt;&gt;"Approved","No",IF(OR($J63="",NOT(ISNUMBER($J63))),"Yes",IF($J63&gt;=TODAY(),"Yes","No"))))</f>
        <v/>
      </c>
      <c r="L63" s="21" t="n"/>
    </row>
    <row r="64">
      <c r="A64" s="19" t="n"/>
      <c r="B64" s="19" t="n"/>
      <c r="C64" s="21" t="n"/>
      <c r="D64" s="19" t="n"/>
      <c r="E64" s="21" t="n"/>
      <c r="F64" s="22" t="n"/>
      <c r="G64" s="19" t="n"/>
      <c r="H64" s="19" t="n"/>
      <c r="I64" s="22" t="n"/>
      <c r="J64" s="22" t="n"/>
      <c r="K64" s="23">
        <f>IF($A64="","",IF($G64&lt;&gt;"Approved","No",IF(OR($J64="",NOT(ISNUMBER($J64))),"Yes",IF($J64&gt;=TODAY(),"Yes","No"))))</f>
        <v/>
      </c>
      <c r="L64" s="21" t="n"/>
    </row>
    <row r="65">
      <c r="A65" s="19" t="n"/>
      <c r="B65" s="19" t="n"/>
      <c r="C65" s="21" t="n"/>
      <c r="D65" s="19" t="n"/>
      <c r="E65" s="21" t="n"/>
      <c r="F65" s="22" t="n"/>
      <c r="G65" s="19" t="n"/>
      <c r="H65" s="19" t="n"/>
      <c r="I65" s="22" t="n"/>
      <c r="J65" s="22" t="n"/>
      <c r="K65" s="23">
        <f>IF($A65="","",IF($G65&lt;&gt;"Approved","No",IF(OR($J65="",NOT(ISNUMBER($J65))),"Yes",IF($J65&gt;=TODAY(),"Yes","No"))))</f>
        <v/>
      </c>
      <c r="L65" s="21" t="n"/>
    </row>
    <row r="66">
      <c r="A66" s="19" t="n"/>
      <c r="B66" s="19" t="n"/>
      <c r="C66" s="21" t="n"/>
      <c r="D66" s="19" t="n"/>
      <c r="E66" s="21" t="n"/>
      <c r="F66" s="22" t="n"/>
      <c r="G66" s="19" t="n"/>
      <c r="H66" s="19" t="n"/>
      <c r="I66" s="22" t="n"/>
      <c r="J66" s="22" t="n"/>
      <c r="K66" s="23">
        <f>IF($A66="","",IF($G66&lt;&gt;"Approved","No",IF(OR($J66="",NOT(ISNUMBER($J66))),"Yes",IF($J66&gt;=TODAY(),"Yes","No"))))</f>
        <v/>
      </c>
      <c r="L66" s="21" t="n"/>
    </row>
    <row r="67">
      <c r="A67" s="19" t="n"/>
      <c r="B67" s="19" t="n"/>
      <c r="C67" s="21" t="n"/>
      <c r="D67" s="19" t="n"/>
      <c r="E67" s="21" t="n"/>
      <c r="F67" s="22" t="n"/>
      <c r="G67" s="19" t="n"/>
      <c r="H67" s="19" t="n"/>
      <c r="I67" s="22" t="n"/>
      <c r="J67" s="22" t="n"/>
      <c r="K67" s="23">
        <f>IF($A67="","",IF($G67&lt;&gt;"Approved","No",IF(OR($J67="",NOT(ISNUMBER($J67))),"Yes",IF($J67&gt;=TODAY(),"Yes","No"))))</f>
        <v/>
      </c>
      <c r="L67" s="21" t="n"/>
    </row>
    <row r="68">
      <c r="A68" s="19" t="n"/>
      <c r="B68" s="19" t="n"/>
      <c r="C68" s="21" t="n"/>
      <c r="D68" s="19" t="n"/>
      <c r="E68" s="21" t="n"/>
      <c r="F68" s="22" t="n"/>
      <c r="G68" s="19" t="n"/>
      <c r="H68" s="19" t="n"/>
      <c r="I68" s="22" t="n"/>
      <c r="J68" s="22" t="n"/>
      <c r="K68" s="23">
        <f>IF($A68="","",IF($G68&lt;&gt;"Approved","No",IF(OR($J68="",NOT(ISNUMBER($J68))),"Yes",IF($J68&gt;=TODAY(),"Yes","No"))))</f>
        <v/>
      </c>
      <c r="L68" s="21" t="n"/>
    </row>
    <row r="69">
      <c r="A69" s="19" t="n"/>
      <c r="B69" s="19" t="n"/>
      <c r="C69" s="21" t="n"/>
      <c r="D69" s="19" t="n"/>
      <c r="E69" s="21" t="n"/>
      <c r="F69" s="22" t="n"/>
      <c r="G69" s="19" t="n"/>
      <c r="H69" s="19" t="n"/>
      <c r="I69" s="22" t="n"/>
      <c r="J69" s="22" t="n"/>
      <c r="K69" s="23">
        <f>IF($A69="","",IF($G69&lt;&gt;"Approved","No",IF(OR($J69="",NOT(ISNUMBER($J69))),"Yes",IF($J69&gt;=TODAY(),"Yes","No"))))</f>
        <v/>
      </c>
      <c r="L69" s="21" t="n"/>
    </row>
    <row r="70">
      <c r="A70" s="19" t="n"/>
      <c r="B70" s="19" t="n"/>
      <c r="C70" s="21" t="n"/>
      <c r="D70" s="19" t="n"/>
      <c r="E70" s="21" t="n"/>
      <c r="F70" s="22" t="n"/>
      <c r="G70" s="19" t="n"/>
      <c r="H70" s="19" t="n"/>
      <c r="I70" s="22" t="n"/>
      <c r="J70" s="22" t="n"/>
      <c r="K70" s="23">
        <f>IF($A70="","",IF($G70&lt;&gt;"Approved","No",IF(OR($J70="",NOT(ISNUMBER($J70))),"Yes",IF($J70&gt;=TODAY(),"Yes","No"))))</f>
        <v/>
      </c>
      <c r="L70" s="21" t="n"/>
    </row>
    <row r="71">
      <c r="A71" s="19" t="n"/>
      <c r="B71" s="19" t="n"/>
      <c r="C71" s="21" t="n"/>
      <c r="D71" s="19" t="n"/>
      <c r="E71" s="21" t="n"/>
      <c r="F71" s="22" t="n"/>
      <c r="G71" s="19" t="n"/>
      <c r="H71" s="19" t="n"/>
      <c r="I71" s="22" t="n"/>
      <c r="J71" s="22" t="n"/>
      <c r="K71" s="23">
        <f>IF($A71="","",IF($G71&lt;&gt;"Approved","No",IF(OR($J71="",NOT(ISNUMBER($J71))),"Yes",IF($J71&gt;=TODAY(),"Yes","No"))))</f>
        <v/>
      </c>
      <c r="L71" s="21" t="n"/>
    </row>
    <row r="72">
      <c r="A72" s="19" t="n"/>
      <c r="B72" s="19" t="n"/>
      <c r="C72" s="21" t="n"/>
      <c r="D72" s="19" t="n"/>
      <c r="E72" s="21" t="n"/>
      <c r="F72" s="22" t="n"/>
      <c r="G72" s="19" t="n"/>
      <c r="H72" s="19" t="n"/>
      <c r="I72" s="22" t="n"/>
      <c r="J72" s="22" t="n"/>
      <c r="K72" s="23">
        <f>IF($A72="","",IF($G72&lt;&gt;"Approved","No",IF(OR($J72="",NOT(ISNUMBER($J72))),"Yes",IF($J72&gt;=TODAY(),"Yes","No"))))</f>
        <v/>
      </c>
      <c r="L72" s="21" t="n"/>
    </row>
    <row r="73">
      <c r="A73" s="19" t="n"/>
      <c r="B73" s="19" t="n"/>
      <c r="C73" s="21" t="n"/>
      <c r="D73" s="19" t="n"/>
      <c r="E73" s="21" t="n"/>
      <c r="F73" s="22" t="n"/>
      <c r="G73" s="19" t="n"/>
      <c r="H73" s="19" t="n"/>
      <c r="I73" s="22" t="n"/>
      <c r="J73" s="22" t="n"/>
      <c r="K73" s="23">
        <f>IF($A73="","",IF($G73&lt;&gt;"Approved","No",IF(OR($J73="",NOT(ISNUMBER($J73))),"Yes",IF($J73&gt;=TODAY(),"Yes","No"))))</f>
        <v/>
      </c>
      <c r="L73" s="21" t="n"/>
    </row>
    <row r="74">
      <c r="A74" s="19" t="n"/>
      <c r="B74" s="19" t="n"/>
      <c r="C74" s="21" t="n"/>
      <c r="D74" s="19" t="n"/>
      <c r="E74" s="21" t="n"/>
      <c r="F74" s="22" t="n"/>
      <c r="G74" s="19" t="n"/>
      <c r="H74" s="19" t="n"/>
      <c r="I74" s="22" t="n"/>
      <c r="J74" s="22" t="n"/>
      <c r="K74" s="23">
        <f>IF($A74="","",IF($G74&lt;&gt;"Approved","No",IF(OR($J74="",NOT(ISNUMBER($J74))),"Yes",IF($J74&gt;=TODAY(),"Yes","No"))))</f>
        <v/>
      </c>
      <c r="L74" s="21" t="n"/>
    </row>
    <row r="75">
      <c r="A75" s="19" t="n"/>
      <c r="B75" s="19" t="n"/>
      <c r="C75" s="21" t="n"/>
      <c r="D75" s="19" t="n"/>
      <c r="E75" s="21" t="n"/>
      <c r="F75" s="22" t="n"/>
      <c r="G75" s="19" t="n"/>
      <c r="H75" s="19" t="n"/>
      <c r="I75" s="22" t="n"/>
      <c r="J75" s="22" t="n"/>
      <c r="K75" s="23">
        <f>IF($A75="","",IF($G75&lt;&gt;"Approved","No",IF(OR($J75="",NOT(ISNUMBER($J75))),"Yes",IF($J75&gt;=TODAY(),"Yes","No"))))</f>
        <v/>
      </c>
      <c r="L75" s="21" t="n"/>
    </row>
    <row r="76">
      <c r="A76" s="19" t="n"/>
      <c r="B76" s="19" t="n"/>
      <c r="C76" s="21" t="n"/>
      <c r="D76" s="19" t="n"/>
      <c r="E76" s="21" t="n"/>
      <c r="F76" s="22" t="n"/>
      <c r="G76" s="19" t="n"/>
      <c r="H76" s="19" t="n"/>
      <c r="I76" s="22" t="n"/>
      <c r="J76" s="22" t="n"/>
      <c r="K76" s="23">
        <f>IF($A76="","",IF($G76&lt;&gt;"Approved","No",IF(OR($J76="",NOT(ISNUMBER($J76))),"Yes",IF($J76&gt;=TODAY(),"Yes","No"))))</f>
        <v/>
      </c>
      <c r="L76" s="21" t="n"/>
    </row>
    <row r="77">
      <c r="A77" s="19" t="n"/>
      <c r="B77" s="19" t="n"/>
      <c r="C77" s="21" t="n"/>
      <c r="D77" s="19" t="n"/>
      <c r="E77" s="21" t="n"/>
      <c r="F77" s="22" t="n"/>
      <c r="G77" s="19" t="n"/>
      <c r="H77" s="19" t="n"/>
      <c r="I77" s="22" t="n"/>
      <c r="J77" s="22" t="n"/>
      <c r="K77" s="23">
        <f>IF($A77="","",IF($G77&lt;&gt;"Approved","No",IF(OR($J77="",NOT(ISNUMBER($J77))),"Yes",IF($J77&gt;=TODAY(),"Yes","No"))))</f>
        <v/>
      </c>
      <c r="L77" s="21" t="n"/>
    </row>
    <row r="78">
      <c r="A78" s="19" t="n"/>
      <c r="B78" s="19" t="n"/>
      <c r="C78" s="21" t="n"/>
      <c r="D78" s="19" t="n"/>
      <c r="E78" s="21" t="n"/>
      <c r="F78" s="22" t="n"/>
      <c r="G78" s="19" t="n"/>
      <c r="H78" s="19" t="n"/>
      <c r="I78" s="22" t="n"/>
      <c r="J78" s="22" t="n"/>
      <c r="K78" s="23">
        <f>IF($A78="","",IF($G78&lt;&gt;"Approved","No",IF(OR($J78="",NOT(ISNUMBER($J78))),"Yes",IF($J78&gt;=TODAY(),"Yes","No"))))</f>
        <v/>
      </c>
      <c r="L78" s="21" t="n"/>
    </row>
    <row r="79">
      <c r="A79" s="19" t="n"/>
      <c r="B79" s="19" t="n"/>
      <c r="C79" s="21" t="n"/>
      <c r="D79" s="19" t="n"/>
      <c r="E79" s="21" t="n"/>
      <c r="F79" s="22" t="n"/>
      <c r="G79" s="19" t="n"/>
      <c r="H79" s="19" t="n"/>
      <c r="I79" s="22" t="n"/>
      <c r="J79" s="22" t="n"/>
      <c r="K79" s="23">
        <f>IF($A79="","",IF($G79&lt;&gt;"Approved","No",IF(OR($J79="",NOT(ISNUMBER($J79))),"Yes",IF($J79&gt;=TODAY(),"Yes","No"))))</f>
        <v/>
      </c>
      <c r="L79" s="21" t="n"/>
    </row>
    <row r="80">
      <c r="A80" s="19" t="n"/>
      <c r="B80" s="19" t="n"/>
      <c r="C80" s="21" t="n"/>
      <c r="D80" s="19" t="n"/>
      <c r="E80" s="21" t="n"/>
      <c r="F80" s="22" t="n"/>
      <c r="G80" s="19" t="n"/>
      <c r="H80" s="19" t="n"/>
      <c r="I80" s="22" t="n"/>
      <c r="J80" s="22" t="n"/>
      <c r="K80" s="23">
        <f>IF($A80="","",IF($G80&lt;&gt;"Approved","No",IF(OR($J80="",NOT(ISNUMBER($J80))),"Yes",IF($J80&gt;=TODAY(),"Yes","No"))))</f>
        <v/>
      </c>
      <c r="L80" s="21" t="n"/>
    </row>
    <row r="81">
      <c r="A81" s="19" t="n"/>
      <c r="B81" s="19" t="n"/>
      <c r="C81" s="21" t="n"/>
      <c r="D81" s="19" t="n"/>
      <c r="E81" s="21" t="n"/>
      <c r="F81" s="22" t="n"/>
      <c r="G81" s="19" t="n"/>
      <c r="H81" s="19" t="n"/>
      <c r="I81" s="22" t="n"/>
      <c r="J81" s="22" t="n"/>
      <c r="K81" s="23">
        <f>IF($A81="","",IF($G81&lt;&gt;"Approved","No",IF(OR($J81="",NOT(ISNUMBER($J81))),"Yes",IF($J81&gt;=TODAY(),"Yes","No"))))</f>
        <v/>
      </c>
      <c r="L81" s="21" t="n"/>
    </row>
    <row r="82">
      <c r="A82" s="19" t="n"/>
      <c r="B82" s="19" t="n"/>
      <c r="C82" s="21" t="n"/>
      <c r="D82" s="19" t="n"/>
      <c r="E82" s="21" t="n"/>
      <c r="F82" s="22" t="n"/>
      <c r="G82" s="19" t="n"/>
      <c r="H82" s="19" t="n"/>
      <c r="I82" s="22" t="n"/>
      <c r="J82" s="22" t="n"/>
      <c r="K82" s="23">
        <f>IF($A82="","",IF($G82&lt;&gt;"Approved","No",IF(OR($J82="",NOT(ISNUMBER($J82))),"Yes",IF($J82&gt;=TODAY(),"Yes","No"))))</f>
        <v/>
      </c>
      <c r="L82" s="21" t="n"/>
    </row>
    <row r="83">
      <c r="A83" s="19" t="n"/>
      <c r="B83" s="19" t="n"/>
      <c r="C83" s="21" t="n"/>
      <c r="D83" s="19" t="n"/>
      <c r="E83" s="21" t="n"/>
      <c r="F83" s="22" t="n"/>
      <c r="G83" s="19" t="n"/>
      <c r="H83" s="19" t="n"/>
      <c r="I83" s="22" t="n"/>
      <c r="J83" s="22" t="n"/>
      <c r="K83" s="23">
        <f>IF($A83="","",IF($G83&lt;&gt;"Approved","No",IF(OR($J83="",NOT(ISNUMBER($J83))),"Yes",IF($J83&gt;=TODAY(),"Yes","No"))))</f>
        <v/>
      </c>
      <c r="L83" s="21" t="n"/>
    </row>
    <row r="84">
      <c r="A84" s="19" t="n"/>
      <c r="B84" s="19" t="n"/>
      <c r="C84" s="21" t="n"/>
      <c r="D84" s="19" t="n"/>
      <c r="E84" s="21" t="n"/>
      <c r="F84" s="22" t="n"/>
      <c r="G84" s="19" t="n"/>
      <c r="H84" s="19" t="n"/>
      <c r="I84" s="22" t="n"/>
      <c r="J84" s="22" t="n"/>
      <c r="K84" s="23">
        <f>IF($A84="","",IF($G84&lt;&gt;"Approved","No",IF(OR($J84="",NOT(ISNUMBER($J84))),"Yes",IF($J84&gt;=TODAY(),"Yes","No"))))</f>
        <v/>
      </c>
      <c r="L84" s="21" t="n"/>
    </row>
    <row r="85">
      <c r="A85" s="19" t="n"/>
      <c r="B85" s="19" t="n"/>
      <c r="C85" s="21" t="n"/>
      <c r="D85" s="19" t="n"/>
      <c r="E85" s="21" t="n"/>
      <c r="F85" s="22" t="n"/>
      <c r="G85" s="19" t="n"/>
      <c r="H85" s="19" t="n"/>
      <c r="I85" s="22" t="n"/>
      <c r="J85" s="22" t="n"/>
      <c r="K85" s="23">
        <f>IF($A85="","",IF($G85&lt;&gt;"Approved","No",IF(OR($J85="",NOT(ISNUMBER($J85))),"Yes",IF($J85&gt;=TODAY(),"Yes","No"))))</f>
        <v/>
      </c>
      <c r="L85" s="21" t="n"/>
    </row>
    <row r="86">
      <c r="A86" s="19" t="n"/>
      <c r="B86" s="19" t="n"/>
      <c r="C86" s="21" t="n"/>
      <c r="D86" s="19" t="n"/>
      <c r="E86" s="21" t="n"/>
      <c r="F86" s="22" t="n"/>
      <c r="G86" s="19" t="n"/>
      <c r="H86" s="19" t="n"/>
      <c r="I86" s="22" t="n"/>
      <c r="J86" s="22" t="n"/>
      <c r="K86" s="23">
        <f>IF($A86="","",IF($G86&lt;&gt;"Approved","No",IF(OR($J86="",NOT(ISNUMBER($J86))),"Yes",IF($J86&gt;=TODAY(),"Yes","No"))))</f>
        <v/>
      </c>
      <c r="L86" s="21" t="n"/>
    </row>
    <row r="87">
      <c r="A87" s="19" t="n"/>
      <c r="B87" s="19" t="n"/>
      <c r="C87" s="21" t="n"/>
      <c r="D87" s="19" t="n"/>
      <c r="E87" s="21" t="n"/>
      <c r="F87" s="22" t="n"/>
      <c r="G87" s="19" t="n"/>
      <c r="H87" s="19" t="n"/>
      <c r="I87" s="22" t="n"/>
      <c r="J87" s="22" t="n"/>
      <c r="K87" s="23">
        <f>IF($A87="","",IF($G87&lt;&gt;"Approved","No",IF(OR($J87="",NOT(ISNUMBER($J87))),"Yes",IF($J87&gt;=TODAY(),"Yes","No"))))</f>
        <v/>
      </c>
      <c r="L87" s="21" t="n"/>
    </row>
    <row r="88">
      <c r="A88" s="19" t="n"/>
      <c r="B88" s="19" t="n"/>
      <c r="C88" s="21" t="n"/>
      <c r="D88" s="19" t="n"/>
      <c r="E88" s="21" t="n"/>
      <c r="F88" s="22" t="n"/>
      <c r="G88" s="19" t="n"/>
      <c r="H88" s="19" t="n"/>
      <c r="I88" s="22" t="n"/>
      <c r="J88" s="22" t="n"/>
      <c r="K88" s="23">
        <f>IF($A88="","",IF($G88&lt;&gt;"Approved","No",IF(OR($J88="",NOT(ISNUMBER($J88))),"Yes",IF($J88&gt;=TODAY(),"Yes","No"))))</f>
        <v/>
      </c>
      <c r="L88" s="21" t="n"/>
    </row>
    <row r="89">
      <c r="A89" s="19" t="n"/>
      <c r="B89" s="19" t="n"/>
      <c r="C89" s="21" t="n"/>
      <c r="D89" s="19" t="n"/>
      <c r="E89" s="21" t="n"/>
      <c r="F89" s="22" t="n"/>
      <c r="G89" s="19" t="n"/>
      <c r="H89" s="19" t="n"/>
      <c r="I89" s="22" t="n"/>
      <c r="J89" s="22" t="n"/>
      <c r="K89" s="23">
        <f>IF($A89="","",IF($G89&lt;&gt;"Approved","No",IF(OR($J89="",NOT(ISNUMBER($J89))),"Yes",IF($J89&gt;=TODAY(),"Yes","No"))))</f>
        <v/>
      </c>
      <c r="L89" s="21" t="n"/>
    </row>
    <row r="90">
      <c r="A90" s="19" t="n"/>
      <c r="B90" s="19" t="n"/>
      <c r="C90" s="21" t="n"/>
      <c r="D90" s="19" t="n"/>
      <c r="E90" s="21" t="n"/>
      <c r="F90" s="22" t="n"/>
      <c r="G90" s="19" t="n"/>
      <c r="H90" s="19" t="n"/>
      <c r="I90" s="22" t="n"/>
      <c r="J90" s="22" t="n"/>
      <c r="K90" s="23">
        <f>IF($A90="","",IF($G90&lt;&gt;"Approved","No",IF(OR($J90="",NOT(ISNUMBER($J90))),"Yes",IF($J90&gt;=TODAY(),"Yes","No"))))</f>
        <v/>
      </c>
      <c r="L90" s="21" t="n"/>
    </row>
    <row r="91">
      <c r="A91" s="19" t="n"/>
      <c r="B91" s="19" t="n"/>
      <c r="C91" s="21" t="n"/>
      <c r="D91" s="19" t="n"/>
      <c r="E91" s="21" t="n"/>
      <c r="F91" s="22" t="n"/>
      <c r="G91" s="19" t="n"/>
      <c r="H91" s="19" t="n"/>
      <c r="I91" s="22" t="n"/>
      <c r="J91" s="22" t="n"/>
      <c r="K91" s="23">
        <f>IF($A91="","",IF($G91&lt;&gt;"Approved","No",IF(OR($J91="",NOT(ISNUMBER($J91))),"Yes",IF($J91&gt;=TODAY(),"Yes","No"))))</f>
        <v/>
      </c>
      <c r="L91" s="21" t="n"/>
    </row>
    <row r="92">
      <c r="A92" s="19" t="n"/>
      <c r="B92" s="19" t="n"/>
      <c r="C92" s="21" t="n"/>
      <c r="D92" s="19" t="n"/>
      <c r="E92" s="21" t="n"/>
      <c r="F92" s="22" t="n"/>
      <c r="G92" s="19" t="n"/>
      <c r="H92" s="19" t="n"/>
      <c r="I92" s="22" t="n"/>
      <c r="J92" s="22" t="n"/>
      <c r="K92" s="23">
        <f>IF($A92="","",IF($G92&lt;&gt;"Approved","No",IF(OR($J92="",NOT(ISNUMBER($J92))),"Yes",IF($J92&gt;=TODAY(),"Yes","No"))))</f>
        <v/>
      </c>
      <c r="L92" s="21" t="n"/>
    </row>
    <row r="93">
      <c r="A93" s="19" t="n"/>
      <c r="B93" s="19" t="n"/>
      <c r="C93" s="21" t="n"/>
      <c r="D93" s="19" t="n"/>
      <c r="E93" s="21" t="n"/>
      <c r="F93" s="22" t="n"/>
      <c r="G93" s="19" t="n"/>
      <c r="H93" s="19" t="n"/>
      <c r="I93" s="22" t="n"/>
      <c r="J93" s="22" t="n"/>
      <c r="K93" s="23">
        <f>IF($A93="","",IF($G93&lt;&gt;"Approved","No",IF(OR($J93="",NOT(ISNUMBER($J93))),"Yes",IF($J93&gt;=TODAY(),"Yes","No"))))</f>
        <v/>
      </c>
      <c r="L93" s="21" t="n"/>
    </row>
    <row r="94">
      <c r="A94" s="19" t="n"/>
      <c r="B94" s="19" t="n"/>
      <c r="C94" s="21" t="n"/>
      <c r="D94" s="19" t="n"/>
      <c r="E94" s="21" t="n"/>
      <c r="F94" s="22" t="n"/>
      <c r="G94" s="19" t="n"/>
      <c r="H94" s="19" t="n"/>
      <c r="I94" s="22" t="n"/>
      <c r="J94" s="22" t="n"/>
      <c r="K94" s="23">
        <f>IF($A94="","",IF($G94&lt;&gt;"Approved","No",IF(OR($J94="",NOT(ISNUMBER($J94))),"Yes",IF($J94&gt;=TODAY(),"Yes","No"))))</f>
        <v/>
      </c>
      <c r="L94" s="21" t="n"/>
    </row>
    <row r="95">
      <c r="A95" s="19" t="n"/>
      <c r="B95" s="19" t="n"/>
      <c r="C95" s="21" t="n"/>
      <c r="D95" s="19" t="n"/>
      <c r="E95" s="21" t="n"/>
      <c r="F95" s="22" t="n"/>
      <c r="G95" s="19" t="n"/>
      <c r="H95" s="19" t="n"/>
      <c r="I95" s="22" t="n"/>
      <c r="J95" s="22" t="n"/>
      <c r="K95" s="23">
        <f>IF($A95="","",IF($G95&lt;&gt;"Approved","No",IF(OR($J95="",NOT(ISNUMBER($J95))),"Yes",IF($J95&gt;=TODAY(),"Yes","No"))))</f>
        <v/>
      </c>
      <c r="L95" s="21" t="n"/>
    </row>
    <row r="96">
      <c r="A96" s="19" t="n"/>
      <c r="B96" s="19" t="n"/>
      <c r="C96" s="21" t="n"/>
      <c r="D96" s="19" t="n"/>
      <c r="E96" s="21" t="n"/>
      <c r="F96" s="22" t="n"/>
      <c r="G96" s="19" t="n"/>
      <c r="H96" s="19" t="n"/>
      <c r="I96" s="22" t="n"/>
      <c r="J96" s="22" t="n"/>
      <c r="K96" s="23">
        <f>IF($A96="","",IF($G96&lt;&gt;"Approved","No",IF(OR($J96="",NOT(ISNUMBER($J96))),"Yes",IF($J96&gt;=TODAY(),"Yes","No"))))</f>
        <v/>
      </c>
      <c r="L96" s="21" t="n"/>
    </row>
    <row r="97">
      <c r="A97" s="19" t="n"/>
      <c r="B97" s="19" t="n"/>
      <c r="C97" s="21" t="n"/>
      <c r="D97" s="19" t="n"/>
      <c r="E97" s="21" t="n"/>
      <c r="F97" s="22" t="n"/>
      <c r="G97" s="19" t="n"/>
      <c r="H97" s="19" t="n"/>
      <c r="I97" s="22" t="n"/>
      <c r="J97" s="22" t="n"/>
      <c r="K97" s="23">
        <f>IF($A97="","",IF($G97&lt;&gt;"Approved","No",IF(OR($J97="",NOT(ISNUMBER($J97))),"Yes",IF($J97&gt;=TODAY(),"Yes","No"))))</f>
        <v/>
      </c>
      <c r="L97" s="21" t="n"/>
    </row>
    <row r="98">
      <c r="A98" s="19" t="n"/>
      <c r="B98" s="19" t="n"/>
      <c r="C98" s="21" t="n"/>
      <c r="D98" s="19" t="n"/>
      <c r="E98" s="21" t="n"/>
      <c r="F98" s="22" t="n"/>
      <c r="G98" s="19" t="n"/>
      <c r="H98" s="19" t="n"/>
      <c r="I98" s="22" t="n"/>
      <c r="J98" s="22" t="n"/>
      <c r="K98" s="23">
        <f>IF($A98="","",IF($G98&lt;&gt;"Approved","No",IF(OR($J98="",NOT(ISNUMBER($J98))),"Yes",IF($J98&gt;=TODAY(),"Yes","No"))))</f>
        <v/>
      </c>
      <c r="L98" s="21" t="n"/>
    </row>
    <row r="99">
      <c r="A99" s="19" t="n"/>
      <c r="B99" s="19" t="n"/>
      <c r="C99" s="21" t="n"/>
      <c r="D99" s="19" t="n"/>
      <c r="E99" s="21" t="n"/>
      <c r="F99" s="22" t="n"/>
      <c r="G99" s="19" t="n"/>
      <c r="H99" s="19" t="n"/>
      <c r="I99" s="22" t="n"/>
      <c r="J99" s="22" t="n"/>
      <c r="K99" s="23">
        <f>IF($A99="","",IF($G99&lt;&gt;"Approved","No",IF(OR($J99="",NOT(ISNUMBER($J99))),"Yes",IF($J99&gt;=TODAY(),"Yes","No"))))</f>
        <v/>
      </c>
      <c r="L99" s="21" t="n"/>
    </row>
    <row r="100">
      <c r="A100" s="19" t="n"/>
      <c r="B100" s="19" t="n"/>
      <c r="C100" s="21" t="n"/>
      <c r="D100" s="19" t="n"/>
      <c r="E100" s="21" t="n"/>
      <c r="F100" s="22" t="n"/>
      <c r="G100" s="19" t="n"/>
      <c r="H100" s="19" t="n"/>
      <c r="I100" s="22" t="n"/>
      <c r="J100" s="22" t="n"/>
      <c r="K100" s="23">
        <f>IF($A100="","",IF($G100&lt;&gt;"Approved","No",IF(OR($J100="",NOT(ISNUMBER($J100))),"Yes",IF($J100&gt;=TODAY(),"Yes","No"))))</f>
        <v/>
      </c>
      <c r="L100" s="21" t="n"/>
    </row>
    <row r="101">
      <c r="A101" s="19" t="n"/>
      <c r="B101" s="19" t="n"/>
      <c r="C101" s="21" t="n"/>
      <c r="D101" s="19" t="n"/>
      <c r="E101" s="21" t="n"/>
      <c r="F101" s="22" t="n"/>
      <c r="G101" s="19" t="n"/>
      <c r="H101" s="19" t="n"/>
      <c r="I101" s="22" t="n"/>
      <c r="J101" s="22" t="n"/>
      <c r="K101" s="23">
        <f>IF($A101="","",IF($G101&lt;&gt;"Approved","No",IF(OR($J101="",NOT(ISNUMBER($J101))),"Yes",IF($J101&gt;=TODAY(),"Yes","No"))))</f>
        <v/>
      </c>
      <c r="L101" s="21" t="n"/>
    </row>
    <row r="102">
      <c r="A102" s="19" t="n"/>
      <c r="B102" s="19" t="n"/>
      <c r="C102" s="21" t="n"/>
      <c r="D102" s="19" t="n"/>
      <c r="E102" s="21" t="n"/>
      <c r="F102" s="22" t="n"/>
      <c r="G102" s="19" t="n"/>
      <c r="H102" s="19" t="n"/>
      <c r="I102" s="22" t="n"/>
      <c r="J102" s="22" t="n"/>
      <c r="K102" s="23">
        <f>IF($A102="","",IF($G102&lt;&gt;"Approved","No",IF(OR($J102="",NOT(ISNUMBER($J102))),"Yes",IF($J102&gt;=TODAY(),"Yes","No"))))</f>
        <v/>
      </c>
      <c r="L102" s="21" t="n"/>
    </row>
    <row r="103">
      <c r="A103" s="19" t="n"/>
      <c r="B103" s="19" t="n"/>
      <c r="C103" s="21" t="n"/>
      <c r="D103" s="19" t="n"/>
      <c r="E103" s="21" t="n"/>
      <c r="F103" s="22" t="n"/>
      <c r="G103" s="19" t="n"/>
      <c r="H103" s="19" t="n"/>
      <c r="I103" s="22" t="n"/>
      <c r="J103" s="22" t="n"/>
      <c r="K103" s="23">
        <f>IF($A103="","",IF($G103&lt;&gt;"Approved","No",IF(OR($J103="",NOT(ISNUMBER($J103))),"Yes",IF($J103&gt;=TODAY(),"Yes","No"))))</f>
        <v/>
      </c>
      <c r="L103" s="21" t="n"/>
    </row>
    <row r="104">
      <c r="A104" s="19" t="n"/>
      <c r="B104" s="19" t="n"/>
      <c r="C104" s="21" t="n"/>
      <c r="D104" s="19" t="n"/>
      <c r="E104" s="21" t="n"/>
      <c r="F104" s="22" t="n"/>
      <c r="G104" s="19" t="n"/>
      <c r="H104" s="19" t="n"/>
      <c r="I104" s="22" t="n"/>
      <c r="J104" s="22" t="n"/>
      <c r="K104" s="23">
        <f>IF($A104="","",IF($G104&lt;&gt;"Approved","No",IF(OR($J104="",NOT(ISNUMBER($J104))),"Yes",IF($J104&gt;=TODAY(),"Yes","No"))))</f>
        <v/>
      </c>
      <c r="L104" s="21" t="n"/>
    </row>
    <row r="105">
      <c r="A105" s="19" t="n"/>
      <c r="B105" s="19" t="n"/>
      <c r="C105" s="21" t="n"/>
      <c r="D105" s="19" t="n"/>
      <c r="E105" s="21" t="n"/>
      <c r="F105" s="22" t="n"/>
      <c r="G105" s="19" t="n"/>
      <c r="H105" s="19" t="n"/>
      <c r="I105" s="22" t="n"/>
      <c r="J105" s="22" t="n"/>
      <c r="K105" s="23">
        <f>IF($A105="","",IF($G105&lt;&gt;"Approved","No",IF(OR($J105="",NOT(ISNUMBER($J105))),"Yes",IF($J105&gt;=TODAY(),"Yes","No"))))</f>
        <v/>
      </c>
      <c r="L105" s="21" t="n"/>
    </row>
    <row r="106">
      <c r="A106" s="19" t="n"/>
      <c r="B106" s="19" t="n"/>
      <c r="C106" s="21" t="n"/>
      <c r="D106" s="19" t="n"/>
      <c r="E106" s="21" t="n"/>
      <c r="F106" s="22" t="n"/>
      <c r="G106" s="19" t="n"/>
      <c r="H106" s="19" t="n"/>
      <c r="I106" s="22" t="n"/>
      <c r="J106" s="22" t="n"/>
      <c r="K106" s="23">
        <f>IF($A106="","",IF($G106&lt;&gt;"Approved","No",IF(OR($J106="",NOT(ISNUMBER($J106))),"Yes",IF($J106&gt;=TODAY(),"Yes","No"))))</f>
        <v/>
      </c>
      <c r="L106" s="21" t="n"/>
    </row>
    <row r="107">
      <c r="A107" s="19" t="n"/>
      <c r="B107" s="19" t="n"/>
      <c r="C107" s="21" t="n"/>
      <c r="D107" s="19" t="n"/>
      <c r="E107" s="21" t="n"/>
      <c r="F107" s="22" t="n"/>
      <c r="G107" s="19" t="n"/>
      <c r="H107" s="19" t="n"/>
      <c r="I107" s="22" t="n"/>
      <c r="J107" s="22" t="n"/>
      <c r="K107" s="23">
        <f>IF($A107="","",IF($G107&lt;&gt;"Approved","No",IF(OR($J107="",NOT(ISNUMBER($J107))),"Yes",IF($J107&gt;=TODAY(),"Yes","No"))))</f>
        <v/>
      </c>
      <c r="L107" s="21" t="n"/>
    </row>
    <row r="108">
      <c r="A108" s="19" t="n"/>
      <c r="B108" s="19" t="n"/>
      <c r="C108" s="21" t="n"/>
      <c r="D108" s="19" t="n"/>
      <c r="E108" s="21" t="n"/>
      <c r="F108" s="22" t="n"/>
      <c r="G108" s="19" t="n"/>
      <c r="H108" s="19" t="n"/>
      <c r="I108" s="22" t="n"/>
      <c r="J108" s="22" t="n"/>
      <c r="K108" s="23">
        <f>IF($A108="","",IF($G108&lt;&gt;"Approved","No",IF(OR($J108="",NOT(ISNUMBER($J108))),"Yes",IF($J108&gt;=TODAY(),"Yes","No"))))</f>
        <v/>
      </c>
      <c r="L108" s="21" t="n"/>
    </row>
    <row r="109">
      <c r="A109" s="19" t="n"/>
      <c r="B109" s="19" t="n"/>
      <c r="C109" s="21" t="n"/>
      <c r="D109" s="19" t="n"/>
      <c r="E109" s="21" t="n"/>
      <c r="F109" s="22" t="n"/>
      <c r="G109" s="19" t="n"/>
      <c r="H109" s="19" t="n"/>
      <c r="I109" s="22" t="n"/>
      <c r="J109" s="22" t="n"/>
      <c r="K109" s="23">
        <f>IF($A109="","",IF($G109&lt;&gt;"Approved","No",IF(OR($J109="",NOT(ISNUMBER($J109))),"Yes",IF($J109&gt;=TODAY(),"Yes","No"))))</f>
        <v/>
      </c>
      <c r="L109" s="21" t="n"/>
    </row>
    <row r="110">
      <c r="A110" s="19" t="n"/>
      <c r="B110" s="19" t="n"/>
      <c r="C110" s="21" t="n"/>
      <c r="D110" s="19" t="n"/>
      <c r="E110" s="21" t="n"/>
      <c r="F110" s="22" t="n"/>
      <c r="G110" s="19" t="n"/>
      <c r="H110" s="19" t="n"/>
      <c r="I110" s="22" t="n"/>
      <c r="J110" s="22" t="n"/>
      <c r="K110" s="23">
        <f>IF($A110="","",IF($G110&lt;&gt;"Approved","No",IF(OR($J110="",NOT(ISNUMBER($J110))),"Yes",IF($J110&gt;=TODAY(),"Yes","No"))))</f>
        <v/>
      </c>
      <c r="L110" s="21" t="n"/>
    </row>
    <row r="111">
      <c r="A111" s="19" t="n"/>
      <c r="B111" s="19" t="n"/>
      <c r="C111" s="21" t="n"/>
      <c r="D111" s="19" t="n"/>
      <c r="E111" s="21" t="n"/>
      <c r="F111" s="22" t="n"/>
      <c r="G111" s="19" t="n"/>
      <c r="H111" s="19" t="n"/>
      <c r="I111" s="22" t="n"/>
      <c r="J111" s="22" t="n"/>
      <c r="K111" s="23">
        <f>IF($A111="","",IF($G111&lt;&gt;"Approved","No",IF(OR($J111="",NOT(ISNUMBER($J111))),"Yes",IF($J111&gt;=TODAY(),"Yes","No"))))</f>
        <v/>
      </c>
      <c r="L111" s="21" t="n"/>
    </row>
    <row r="112">
      <c r="A112" s="19" t="n"/>
      <c r="B112" s="19" t="n"/>
      <c r="C112" s="21" t="n"/>
      <c r="D112" s="19" t="n"/>
      <c r="E112" s="21" t="n"/>
      <c r="F112" s="22" t="n"/>
      <c r="G112" s="19" t="n"/>
      <c r="H112" s="19" t="n"/>
      <c r="I112" s="22" t="n"/>
      <c r="J112" s="22" t="n"/>
      <c r="K112" s="23">
        <f>IF($A112="","",IF($G112&lt;&gt;"Approved","No",IF(OR($J112="",NOT(ISNUMBER($J112))),"Yes",IF($J112&gt;=TODAY(),"Yes","No"))))</f>
        <v/>
      </c>
      <c r="L112" s="21" t="n"/>
    </row>
    <row r="113">
      <c r="A113" s="19" t="n"/>
      <c r="B113" s="19" t="n"/>
      <c r="C113" s="21" t="n"/>
      <c r="D113" s="19" t="n"/>
      <c r="E113" s="21" t="n"/>
      <c r="F113" s="22" t="n"/>
      <c r="G113" s="19" t="n"/>
      <c r="H113" s="19" t="n"/>
      <c r="I113" s="22" t="n"/>
      <c r="J113" s="22" t="n"/>
      <c r="K113" s="23">
        <f>IF($A113="","",IF($G113&lt;&gt;"Approved","No",IF(OR($J113="",NOT(ISNUMBER($J113))),"Yes",IF($J113&gt;=TODAY(),"Yes","No"))))</f>
        <v/>
      </c>
      <c r="L113" s="21" t="n"/>
    </row>
    <row r="114">
      <c r="A114" s="19" t="n"/>
      <c r="B114" s="19" t="n"/>
      <c r="C114" s="21" t="n"/>
      <c r="D114" s="19" t="n"/>
      <c r="E114" s="21" t="n"/>
      <c r="F114" s="22" t="n"/>
      <c r="G114" s="19" t="n"/>
      <c r="H114" s="19" t="n"/>
      <c r="I114" s="22" t="n"/>
      <c r="J114" s="22" t="n"/>
      <c r="K114" s="23">
        <f>IF($A114="","",IF($G114&lt;&gt;"Approved","No",IF(OR($J114="",NOT(ISNUMBER($J114))),"Yes",IF($J114&gt;=TODAY(),"Yes","No"))))</f>
        <v/>
      </c>
      <c r="L114" s="21" t="n"/>
    </row>
    <row r="115">
      <c r="A115" s="19" t="n"/>
      <c r="B115" s="19" t="n"/>
      <c r="C115" s="21" t="n"/>
      <c r="D115" s="19" t="n"/>
      <c r="E115" s="21" t="n"/>
      <c r="F115" s="22" t="n"/>
      <c r="G115" s="19" t="n"/>
      <c r="H115" s="19" t="n"/>
      <c r="I115" s="22" t="n"/>
      <c r="J115" s="22" t="n"/>
      <c r="K115" s="23">
        <f>IF($A115="","",IF($G115&lt;&gt;"Approved","No",IF(OR($J115="",NOT(ISNUMBER($J115))),"Yes",IF($J115&gt;=TODAY(),"Yes","No"))))</f>
        <v/>
      </c>
      <c r="L115" s="21" t="n"/>
    </row>
    <row r="116">
      <c r="A116" s="19" t="n"/>
      <c r="B116" s="19" t="n"/>
      <c r="C116" s="21" t="n"/>
      <c r="D116" s="19" t="n"/>
      <c r="E116" s="21" t="n"/>
      <c r="F116" s="22" t="n"/>
      <c r="G116" s="19" t="n"/>
      <c r="H116" s="19" t="n"/>
      <c r="I116" s="22" t="n"/>
      <c r="J116" s="22" t="n"/>
      <c r="K116" s="23">
        <f>IF($A116="","",IF($G116&lt;&gt;"Approved","No",IF(OR($J116="",NOT(ISNUMBER($J116))),"Yes",IF($J116&gt;=TODAY(),"Yes","No"))))</f>
        <v/>
      </c>
      <c r="L116" s="21" t="n"/>
    </row>
    <row r="117">
      <c r="A117" s="19" t="n"/>
      <c r="B117" s="19" t="n"/>
      <c r="C117" s="21" t="n"/>
      <c r="D117" s="19" t="n"/>
      <c r="E117" s="21" t="n"/>
      <c r="F117" s="22" t="n"/>
      <c r="G117" s="19" t="n"/>
      <c r="H117" s="19" t="n"/>
      <c r="I117" s="22" t="n"/>
      <c r="J117" s="22" t="n"/>
      <c r="K117" s="23">
        <f>IF($A117="","",IF($G117&lt;&gt;"Approved","No",IF(OR($J117="",NOT(ISNUMBER($J117))),"Yes",IF($J117&gt;=TODAY(),"Yes","No"))))</f>
        <v/>
      </c>
      <c r="L117" s="21" t="n"/>
    </row>
    <row r="118">
      <c r="A118" s="19" t="n"/>
      <c r="B118" s="19" t="n"/>
      <c r="C118" s="21" t="n"/>
      <c r="D118" s="19" t="n"/>
      <c r="E118" s="21" t="n"/>
      <c r="F118" s="22" t="n"/>
      <c r="G118" s="19" t="n"/>
      <c r="H118" s="19" t="n"/>
      <c r="I118" s="22" t="n"/>
      <c r="J118" s="22" t="n"/>
      <c r="K118" s="23">
        <f>IF($A118="","",IF($G118&lt;&gt;"Approved","No",IF(OR($J118="",NOT(ISNUMBER($J118))),"Yes",IF($J118&gt;=TODAY(),"Yes","No"))))</f>
        <v/>
      </c>
      <c r="L118" s="21" t="n"/>
    </row>
    <row r="119">
      <c r="A119" s="19" t="n"/>
      <c r="B119" s="19" t="n"/>
      <c r="C119" s="21" t="n"/>
      <c r="D119" s="19" t="n"/>
      <c r="E119" s="21" t="n"/>
      <c r="F119" s="22" t="n"/>
      <c r="G119" s="19" t="n"/>
      <c r="H119" s="19" t="n"/>
      <c r="I119" s="22" t="n"/>
      <c r="J119" s="22" t="n"/>
      <c r="K119" s="23">
        <f>IF($A119="","",IF($G119&lt;&gt;"Approved","No",IF(OR($J119="",NOT(ISNUMBER($J119))),"Yes",IF($J119&gt;=TODAY(),"Yes","No"))))</f>
        <v/>
      </c>
      <c r="L119" s="21" t="n"/>
    </row>
    <row r="120">
      <c r="A120" s="19" t="n"/>
      <c r="B120" s="19" t="n"/>
      <c r="C120" s="21" t="n"/>
      <c r="D120" s="19" t="n"/>
      <c r="E120" s="21" t="n"/>
      <c r="F120" s="22" t="n"/>
      <c r="G120" s="19" t="n"/>
      <c r="H120" s="19" t="n"/>
      <c r="I120" s="22" t="n"/>
      <c r="J120" s="22" t="n"/>
      <c r="K120" s="23">
        <f>IF($A120="","",IF($G120&lt;&gt;"Approved","No",IF(OR($J120="",NOT(ISNUMBER($J120))),"Yes",IF($J120&gt;=TODAY(),"Yes","No"))))</f>
        <v/>
      </c>
      <c r="L120" s="21" t="n"/>
    </row>
    <row r="121">
      <c r="A121" s="19" t="n"/>
      <c r="B121" s="19" t="n"/>
      <c r="C121" s="21" t="n"/>
      <c r="D121" s="19" t="n"/>
      <c r="E121" s="21" t="n"/>
      <c r="F121" s="22" t="n"/>
      <c r="G121" s="19" t="n"/>
      <c r="H121" s="19" t="n"/>
      <c r="I121" s="22" t="n"/>
      <c r="J121" s="22" t="n"/>
      <c r="K121" s="23">
        <f>IF($A121="","",IF($G121&lt;&gt;"Approved","No",IF(OR($J121="",NOT(ISNUMBER($J121))),"Yes",IF($J121&gt;=TODAY(),"Yes","No"))))</f>
        <v/>
      </c>
      <c r="L121" s="21" t="n"/>
    </row>
    <row r="122">
      <c r="A122" s="19" t="n"/>
      <c r="B122" s="19" t="n"/>
      <c r="C122" s="21" t="n"/>
      <c r="D122" s="19" t="n"/>
      <c r="E122" s="21" t="n"/>
      <c r="F122" s="22" t="n"/>
      <c r="G122" s="19" t="n"/>
      <c r="H122" s="19" t="n"/>
      <c r="I122" s="22" t="n"/>
      <c r="J122" s="22" t="n"/>
      <c r="K122" s="23">
        <f>IF($A122="","",IF($G122&lt;&gt;"Approved","No",IF(OR($J122="",NOT(ISNUMBER($J122))),"Yes",IF($J122&gt;=TODAY(),"Yes","No"))))</f>
        <v/>
      </c>
      <c r="L122" s="21" t="n"/>
    </row>
    <row r="123">
      <c r="A123" s="19" t="n"/>
      <c r="B123" s="19" t="n"/>
      <c r="C123" s="21" t="n"/>
      <c r="D123" s="19" t="n"/>
      <c r="E123" s="21" t="n"/>
      <c r="F123" s="22" t="n"/>
      <c r="G123" s="19" t="n"/>
      <c r="H123" s="19" t="n"/>
      <c r="I123" s="22" t="n"/>
      <c r="J123" s="22" t="n"/>
      <c r="K123" s="23">
        <f>IF($A123="","",IF($G123&lt;&gt;"Approved","No",IF(OR($J123="",NOT(ISNUMBER($J123))),"Yes",IF($J123&gt;=TODAY(),"Yes","No"))))</f>
        <v/>
      </c>
      <c r="L123" s="21" t="n"/>
    </row>
    <row r="124">
      <c r="A124" s="19" t="n"/>
      <c r="B124" s="19" t="n"/>
      <c r="C124" s="21" t="n"/>
      <c r="D124" s="19" t="n"/>
      <c r="E124" s="21" t="n"/>
      <c r="F124" s="22" t="n"/>
      <c r="G124" s="19" t="n"/>
      <c r="H124" s="19" t="n"/>
      <c r="I124" s="22" t="n"/>
      <c r="J124" s="22" t="n"/>
      <c r="K124" s="23">
        <f>IF($A124="","",IF($G124&lt;&gt;"Approved","No",IF(OR($J124="",NOT(ISNUMBER($J124))),"Yes",IF($J124&gt;=TODAY(),"Yes","No"))))</f>
        <v/>
      </c>
      <c r="L124" s="21" t="n"/>
    </row>
    <row r="125">
      <c r="A125" s="19" t="n"/>
      <c r="B125" s="19" t="n"/>
      <c r="C125" s="21" t="n"/>
      <c r="D125" s="19" t="n"/>
      <c r="E125" s="21" t="n"/>
      <c r="F125" s="22" t="n"/>
      <c r="G125" s="19" t="n"/>
      <c r="H125" s="19" t="n"/>
      <c r="I125" s="22" t="n"/>
      <c r="J125" s="22" t="n"/>
      <c r="K125" s="23">
        <f>IF($A125="","",IF($G125&lt;&gt;"Approved","No",IF(OR($J125="",NOT(ISNUMBER($J125))),"Yes",IF($J125&gt;=TODAY(),"Yes","No"))))</f>
        <v/>
      </c>
      <c r="L125" s="21" t="n"/>
    </row>
    <row r="126">
      <c r="A126" s="19" t="n"/>
      <c r="B126" s="19" t="n"/>
      <c r="C126" s="21" t="n"/>
      <c r="D126" s="19" t="n"/>
      <c r="E126" s="21" t="n"/>
      <c r="F126" s="22" t="n"/>
      <c r="G126" s="19" t="n"/>
      <c r="H126" s="19" t="n"/>
      <c r="I126" s="22" t="n"/>
      <c r="J126" s="22" t="n"/>
      <c r="K126" s="23">
        <f>IF($A126="","",IF($G126&lt;&gt;"Approved","No",IF(OR($J126="",NOT(ISNUMBER($J126))),"Yes",IF($J126&gt;=TODAY(),"Yes","No"))))</f>
        <v/>
      </c>
      <c r="L126" s="21" t="n"/>
    </row>
    <row r="127">
      <c r="A127" s="19" t="n"/>
      <c r="B127" s="19" t="n"/>
      <c r="C127" s="21" t="n"/>
      <c r="D127" s="19" t="n"/>
      <c r="E127" s="21" t="n"/>
      <c r="F127" s="22" t="n"/>
      <c r="G127" s="19" t="n"/>
      <c r="H127" s="19" t="n"/>
      <c r="I127" s="22" t="n"/>
      <c r="J127" s="22" t="n"/>
      <c r="K127" s="23">
        <f>IF($A127="","",IF($G127&lt;&gt;"Approved","No",IF(OR($J127="",NOT(ISNUMBER($J127))),"Yes",IF($J127&gt;=TODAY(),"Yes","No"))))</f>
        <v/>
      </c>
      <c r="L127" s="21" t="n"/>
    </row>
    <row r="128">
      <c r="A128" s="19" t="n"/>
      <c r="B128" s="19" t="n"/>
      <c r="C128" s="21" t="n"/>
      <c r="D128" s="19" t="n"/>
      <c r="E128" s="21" t="n"/>
      <c r="F128" s="22" t="n"/>
      <c r="G128" s="19" t="n"/>
      <c r="H128" s="19" t="n"/>
      <c r="I128" s="22" t="n"/>
      <c r="J128" s="22" t="n"/>
      <c r="K128" s="23">
        <f>IF($A128="","",IF($G128&lt;&gt;"Approved","No",IF(OR($J128="",NOT(ISNUMBER($J128))),"Yes",IF($J128&gt;=TODAY(),"Yes","No"))))</f>
        <v/>
      </c>
      <c r="L128" s="21" t="n"/>
    </row>
    <row r="129">
      <c r="A129" s="19" t="n"/>
      <c r="B129" s="19" t="n"/>
      <c r="C129" s="21" t="n"/>
      <c r="D129" s="19" t="n"/>
      <c r="E129" s="21" t="n"/>
      <c r="F129" s="22" t="n"/>
      <c r="G129" s="19" t="n"/>
      <c r="H129" s="19" t="n"/>
      <c r="I129" s="22" t="n"/>
      <c r="J129" s="22" t="n"/>
      <c r="K129" s="23">
        <f>IF($A129="","",IF($G129&lt;&gt;"Approved","No",IF(OR($J129="",NOT(ISNUMBER($J129))),"Yes",IF($J129&gt;=TODAY(),"Yes","No"))))</f>
        <v/>
      </c>
      <c r="L129" s="21" t="n"/>
    </row>
    <row r="130">
      <c r="A130" s="19" t="n"/>
      <c r="B130" s="19" t="n"/>
      <c r="C130" s="21" t="n"/>
      <c r="D130" s="19" t="n"/>
      <c r="E130" s="21" t="n"/>
      <c r="F130" s="22" t="n"/>
      <c r="G130" s="19" t="n"/>
      <c r="H130" s="19" t="n"/>
      <c r="I130" s="22" t="n"/>
      <c r="J130" s="22" t="n"/>
      <c r="K130" s="23">
        <f>IF($A130="","",IF($G130&lt;&gt;"Approved","No",IF(OR($J130="",NOT(ISNUMBER($J130))),"Yes",IF($J130&gt;=TODAY(),"Yes","No"))))</f>
        <v/>
      </c>
      <c r="L130" s="21" t="n"/>
    </row>
    <row r="131">
      <c r="A131" s="19" t="n"/>
      <c r="B131" s="19" t="n"/>
      <c r="C131" s="21" t="n"/>
      <c r="D131" s="19" t="n"/>
      <c r="E131" s="21" t="n"/>
      <c r="F131" s="22" t="n"/>
      <c r="G131" s="19" t="n"/>
      <c r="H131" s="19" t="n"/>
      <c r="I131" s="22" t="n"/>
      <c r="J131" s="22" t="n"/>
      <c r="K131" s="23">
        <f>IF($A131="","",IF($G131&lt;&gt;"Approved","No",IF(OR($J131="",NOT(ISNUMBER($J131))),"Yes",IF($J131&gt;=TODAY(),"Yes","No"))))</f>
        <v/>
      </c>
      <c r="L131" s="21" t="n"/>
    </row>
    <row r="132">
      <c r="A132" s="19" t="n"/>
      <c r="B132" s="19" t="n"/>
      <c r="C132" s="21" t="n"/>
      <c r="D132" s="19" t="n"/>
      <c r="E132" s="21" t="n"/>
      <c r="F132" s="22" t="n"/>
      <c r="G132" s="19" t="n"/>
      <c r="H132" s="19" t="n"/>
      <c r="I132" s="22" t="n"/>
      <c r="J132" s="22" t="n"/>
      <c r="K132" s="23">
        <f>IF($A132="","",IF($G132&lt;&gt;"Approved","No",IF(OR($J132="",NOT(ISNUMBER($J132))),"Yes",IF($J132&gt;=TODAY(),"Yes","No"))))</f>
        <v/>
      </c>
      <c r="L132" s="21" t="n"/>
    </row>
    <row r="133">
      <c r="A133" s="19" t="n"/>
      <c r="B133" s="19" t="n"/>
      <c r="C133" s="21" t="n"/>
      <c r="D133" s="19" t="n"/>
      <c r="E133" s="21" t="n"/>
      <c r="F133" s="22" t="n"/>
      <c r="G133" s="19" t="n"/>
      <c r="H133" s="19" t="n"/>
      <c r="I133" s="22" t="n"/>
      <c r="J133" s="22" t="n"/>
      <c r="K133" s="23">
        <f>IF($A133="","",IF($G133&lt;&gt;"Approved","No",IF(OR($J133="",NOT(ISNUMBER($J133))),"Yes",IF($J133&gt;=TODAY(),"Yes","No"))))</f>
        <v/>
      </c>
      <c r="L133" s="21" t="n"/>
    </row>
    <row r="134">
      <c r="A134" s="19" t="n"/>
      <c r="B134" s="19" t="n"/>
      <c r="C134" s="21" t="n"/>
      <c r="D134" s="19" t="n"/>
      <c r="E134" s="21" t="n"/>
      <c r="F134" s="22" t="n"/>
      <c r="G134" s="19" t="n"/>
      <c r="H134" s="19" t="n"/>
      <c r="I134" s="22" t="n"/>
      <c r="J134" s="22" t="n"/>
      <c r="K134" s="23">
        <f>IF($A134="","",IF($G134&lt;&gt;"Approved","No",IF(OR($J134="",NOT(ISNUMBER($J134))),"Yes",IF($J134&gt;=TODAY(),"Yes","No"))))</f>
        <v/>
      </c>
      <c r="L134" s="21" t="n"/>
    </row>
    <row r="135">
      <c r="A135" s="19" t="n"/>
      <c r="B135" s="19" t="n"/>
      <c r="C135" s="21" t="n"/>
      <c r="D135" s="19" t="n"/>
      <c r="E135" s="21" t="n"/>
      <c r="F135" s="22" t="n"/>
      <c r="G135" s="19" t="n"/>
      <c r="H135" s="19" t="n"/>
      <c r="I135" s="22" t="n"/>
      <c r="J135" s="22" t="n"/>
      <c r="K135" s="23">
        <f>IF($A135="","",IF($G135&lt;&gt;"Approved","No",IF(OR($J135="",NOT(ISNUMBER($J135))),"Yes",IF($J135&gt;=TODAY(),"Yes","No"))))</f>
        <v/>
      </c>
      <c r="L135" s="21" t="n"/>
    </row>
    <row r="136">
      <c r="A136" s="19" t="n"/>
      <c r="B136" s="19" t="n"/>
      <c r="C136" s="21" t="n"/>
      <c r="D136" s="19" t="n"/>
      <c r="E136" s="21" t="n"/>
      <c r="F136" s="22" t="n"/>
      <c r="G136" s="19" t="n"/>
      <c r="H136" s="19" t="n"/>
      <c r="I136" s="22" t="n"/>
      <c r="J136" s="22" t="n"/>
      <c r="K136" s="23">
        <f>IF($A136="","",IF($G136&lt;&gt;"Approved","No",IF(OR($J136="",NOT(ISNUMBER($J136))),"Yes",IF($J136&gt;=TODAY(),"Yes","No"))))</f>
        <v/>
      </c>
      <c r="L136" s="21" t="n"/>
    </row>
    <row r="137">
      <c r="A137" s="19" t="n"/>
      <c r="B137" s="19" t="n"/>
      <c r="C137" s="21" t="n"/>
      <c r="D137" s="19" t="n"/>
      <c r="E137" s="21" t="n"/>
      <c r="F137" s="22" t="n"/>
      <c r="G137" s="19" t="n"/>
      <c r="H137" s="19" t="n"/>
      <c r="I137" s="22" t="n"/>
      <c r="J137" s="22" t="n"/>
      <c r="K137" s="23">
        <f>IF($A137="","",IF($G137&lt;&gt;"Approved","No",IF(OR($J137="",NOT(ISNUMBER($J137))),"Yes",IF($J137&gt;=TODAY(),"Yes","No"))))</f>
        <v/>
      </c>
      <c r="L137" s="21" t="n"/>
    </row>
    <row r="138">
      <c r="A138" s="19" t="n"/>
      <c r="B138" s="19" t="n"/>
      <c r="C138" s="21" t="n"/>
      <c r="D138" s="19" t="n"/>
      <c r="E138" s="21" t="n"/>
      <c r="F138" s="22" t="n"/>
      <c r="G138" s="19" t="n"/>
      <c r="H138" s="19" t="n"/>
      <c r="I138" s="22" t="n"/>
      <c r="J138" s="22" t="n"/>
      <c r="K138" s="23">
        <f>IF($A138="","",IF($G138&lt;&gt;"Approved","No",IF(OR($J138="",NOT(ISNUMBER($J138))),"Yes",IF($J138&gt;=TODAY(),"Yes","No"))))</f>
        <v/>
      </c>
      <c r="L138" s="21" t="n"/>
    </row>
    <row r="139">
      <c r="A139" s="19" t="n"/>
      <c r="B139" s="19" t="n"/>
      <c r="C139" s="21" t="n"/>
      <c r="D139" s="19" t="n"/>
      <c r="E139" s="21" t="n"/>
      <c r="F139" s="22" t="n"/>
      <c r="G139" s="19" t="n"/>
      <c r="H139" s="19" t="n"/>
      <c r="I139" s="22" t="n"/>
      <c r="J139" s="22" t="n"/>
      <c r="K139" s="23">
        <f>IF($A139="","",IF($G139&lt;&gt;"Approved","No",IF(OR($J139="",NOT(ISNUMBER($J139))),"Yes",IF($J139&gt;=TODAY(),"Yes","No"))))</f>
        <v/>
      </c>
      <c r="L139" s="21" t="n"/>
    </row>
    <row r="140">
      <c r="A140" s="19" t="n"/>
      <c r="B140" s="19" t="n"/>
      <c r="C140" s="21" t="n"/>
      <c r="D140" s="19" t="n"/>
      <c r="E140" s="21" t="n"/>
      <c r="F140" s="22" t="n"/>
      <c r="G140" s="19" t="n"/>
      <c r="H140" s="19" t="n"/>
      <c r="I140" s="22" t="n"/>
      <c r="J140" s="22" t="n"/>
      <c r="K140" s="23">
        <f>IF($A140="","",IF($G140&lt;&gt;"Approved","No",IF(OR($J140="",NOT(ISNUMBER($J140))),"Yes",IF($J140&gt;=TODAY(),"Yes","No"))))</f>
        <v/>
      </c>
      <c r="L140" s="21" t="n"/>
    </row>
    <row r="141">
      <c r="A141" s="19" t="n"/>
      <c r="B141" s="19" t="n"/>
      <c r="C141" s="21" t="n"/>
      <c r="D141" s="19" t="n"/>
      <c r="E141" s="21" t="n"/>
      <c r="F141" s="22" t="n"/>
      <c r="G141" s="19" t="n"/>
      <c r="H141" s="19" t="n"/>
      <c r="I141" s="22" t="n"/>
      <c r="J141" s="22" t="n"/>
      <c r="K141" s="23">
        <f>IF($A141="","",IF($G141&lt;&gt;"Approved","No",IF(OR($J141="",NOT(ISNUMBER($J141))),"Yes",IF($J141&gt;=TODAY(),"Yes","No"))))</f>
        <v/>
      </c>
      <c r="L141" s="21" t="n"/>
    </row>
    <row r="142">
      <c r="A142" s="19" t="n"/>
      <c r="B142" s="19" t="n"/>
      <c r="C142" s="21" t="n"/>
      <c r="D142" s="19" t="n"/>
      <c r="E142" s="21" t="n"/>
      <c r="F142" s="22" t="n"/>
      <c r="G142" s="19" t="n"/>
      <c r="H142" s="19" t="n"/>
      <c r="I142" s="22" t="n"/>
      <c r="J142" s="22" t="n"/>
      <c r="K142" s="23">
        <f>IF($A142="","",IF($G142&lt;&gt;"Approved","No",IF(OR($J142="",NOT(ISNUMBER($J142))),"Yes",IF($J142&gt;=TODAY(),"Yes","No"))))</f>
        <v/>
      </c>
      <c r="L142" s="21" t="n"/>
    </row>
    <row r="143">
      <c r="A143" s="19" t="n"/>
      <c r="B143" s="19" t="n"/>
      <c r="C143" s="21" t="n"/>
      <c r="D143" s="19" t="n"/>
      <c r="E143" s="21" t="n"/>
      <c r="F143" s="22" t="n"/>
      <c r="G143" s="19" t="n"/>
      <c r="H143" s="19" t="n"/>
      <c r="I143" s="22" t="n"/>
      <c r="J143" s="22" t="n"/>
      <c r="K143" s="23">
        <f>IF($A143="","",IF($G143&lt;&gt;"Approved","No",IF(OR($J143="",NOT(ISNUMBER($J143))),"Yes",IF($J143&gt;=TODAY(),"Yes","No"))))</f>
        <v/>
      </c>
      <c r="L143" s="21" t="n"/>
    </row>
    <row r="144">
      <c r="A144" s="19" t="n"/>
      <c r="B144" s="19" t="n"/>
      <c r="C144" s="21" t="n"/>
      <c r="D144" s="19" t="n"/>
      <c r="E144" s="21" t="n"/>
      <c r="F144" s="22" t="n"/>
      <c r="G144" s="19" t="n"/>
      <c r="H144" s="19" t="n"/>
      <c r="I144" s="22" t="n"/>
      <c r="J144" s="22" t="n"/>
      <c r="K144" s="23">
        <f>IF($A144="","",IF($G144&lt;&gt;"Approved","No",IF(OR($J144="",NOT(ISNUMBER($J144))),"Yes",IF($J144&gt;=TODAY(),"Yes","No"))))</f>
        <v/>
      </c>
      <c r="L144" s="21" t="n"/>
    </row>
    <row r="145">
      <c r="A145" s="19" t="n"/>
      <c r="B145" s="19" t="n"/>
      <c r="C145" s="21" t="n"/>
      <c r="D145" s="19" t="n"/>
      <c r="E145" s="21" t="n"/>
      <c r="F145" s="22" t="n"/>
      <c r="G145" s="19" t="n"/>
      <c r="H145" s="19" t="n"/>
      <c r="I145" s="22" t="n"/>
      <c r="J145" s="22" t="n"/>
      <c r="K145" s="23">
        <f>IF($A145="","",IF($G145&lt;&gt;"Approved","No",IF(OR($J145="",NOT(ISNUMBER($J145))),"Yes",IF($J145&gt;=TODAY(),"Yes","No"))))</f>
        <v/>
      </c>
      <c r="L145" s="21" t="n"/>
    </row>
    <row r="146">
      <c r="A146" s="19" t="n"/>
      <c r="B146" s="19" t="n"/>
      <c r="C146" s="21" t="n"/>
      <c r="D146" s="19" t="n"/>
      <c r="E146" s="21" t="n"/>
      <c r="F146" s="22" t="n"/>
      <c r="G146" s="19" t="n"/>
      <c r="H146" s="19" t="n"/>
      <c r="I146" s="22" t="n"/>
      <c r="J146" s="22" t="n"/>
      <c r="K146" s="23">
        <f>IF($A146="","",IF($G146&lt;&gt;"Approved","No",IF(OR($J146="",NOT(ISNUMBER($J146))),"Yes",IF($J146&gt;=TODAY(),"Yes","No"))))</f>
        <v/>
      </c>
      <c r="L146" s="21" t="n"/>
    </row>
    <row r="147">
      <c r="A147" s="19" t="n"/>
      <c r="B147" s="19" t="n"/>
      <c r="C147" s="21" t="n"/>
      <c r="D147" s="19" t="n"/>
      <c r="E147" s="21" t="n"/>
      <c r="F147" s="22" t="n"/>
      <c r="G147" s="19" t="n"/>
      <c r="H147" s="19" t="n"/>
      <c r="I147" s="22" t="n"/>
      <c r="J147" s="22" t="n"/>
      <c r="K147" s="23">
        <f>IF($A147="","",IF($G147&lt;&gt;"Approved","No",IF(OR($J147="",NOT(ISNUMBER($J147))),"Yes",IF($J147&gt;=TODAY(),"Yes","No"))))</f>
        <v/>
      </c>
      <c r="L147" s="21" t="n"/>
    </row>
    <row r="148">
      <c r="A148" s="19" t="n"/>
      <c r="B148" s="19" t="n"/>
      <c r="C148" s="21" t="n"/>
      <c r="D148" s="19" t="n"/>
      <c r="E148" s="21" t="n"/>
      <c r="F148" s="22" t="n"/>
      <c r="G148" s="19" t="n"/>
      <c r="H148" s="19" t="n"/>
      <c r="I148" s="22" t="n"/>
      <c r="J148" s="22" t="n"/>
      <c r="K148" s="23">
        <f>IF($A148="","",IF($G148&lt;&gt;"Approved","No",IF(OR($J148="",NOT(ISNUMBER($J148))),"Yes",IF($J148&gt;=TODAY(),"Yes","No"))))</f>
        <v/>
      </c>
      <c r="L148" s="21" t="n"/>
    </row>
    <row r="149">
      <c r="A149" s="19" t="n"/>
      <c r="B149" s="19" t="n"/>
      <c r="C149" s="21" t="n"/>
      <c r="D149" s="19" t="n"/>
      <c r="E149" s="21" t="n"/>
      <c r="F149" s="22" t="n"/>
      <c r="G149" s="19" t="n"/>
      <c r="H149" s="19" t="n"/>
      <c r="I149" s="22" t="n"/>
      <c r="J149" s="22" t="n"/>
      <c r="K149" s="23">
        <f>IF($A149="","",IF($G149&lt;&gt;"Approved","No",IF(OR($J149="",NOT(ISNUMBER($J149))),"Yes",IF($J149&gt;=TODAY(),"Yes","No"))))</f>
        <v/>
      </c>
      <c r="L149" s="21" t="n"/>
    </row>
    <row r="150">
      <c r="A150" s="19" t="n"/>
      <c r="B150" s="19" t="n"/>
      <c r="C150" s="21" t="n"/>
      <c r="D150" s="19" t="n"/>
      <c r="E150" s="21" t="n"/>
      <c r="F150" s="22" t="n"/>
      <c r="G150" s="19" t="n"/>
      <c r="H150" s="19" t="n"/>
      <c r="I150" s="22" t="n"/>
      <c r="J150" s="22" t="n"/>
      <c r="K150" s="23">
        <f>IF($A150="","",IF($G150&lt;&gt;"Approved","No",IF(OR($J150="",NOT(ISNUMBER($J150))),"Yes",IF($J150&gt;=TODAY(),"Yes","No"))))</f>
        <v/>
      </c>
      <c r="L150" s="21" t="n"/>
    </row>
    <row r="151">
      <c r="A151" s="19" t="n"/>
      <c r="B151" s="19" t="n"/>
      <c r="C151" s="21" t="n"/>
      <c r="D151" s="19" t="n"/>
      <c r="E151" s="21" t="n"/>
      <c r="F151" s="22" t="n"/>
      <c r="G151" s="19" t="n"/>
      <c r="H151" s="19" t="n"/>
      <c r="I151" s="22" t="n"/>
      <c r="J151" s="22" t="n"/>
      <c r="K151" s="23">
        <f>IF($A151="","",IF($G151&lt;&gt;"Approved","No",IF(OR($J151="",NOT(ISNUMBER($J151))),"Yes",IF($J151&gt;=TODAY(),"Yes","No"))))</f>
        <v/>
      </c>
      <c r="L151" s="21" t="n"/>
    </row>
    <row r="152">
      <c r="A152" s="19" t="n"/>
      <c r="B152" s="19" t="n"/>
      <c r="C152" s="21" t="n"/>
      <c r="D152" s="19" t="n"/>
      <c r="E152" s="21" t="n"/>
      <c r="F152" s="22" t="n"/>
      <c r="G152" s="19" t="n"/>
      <c r="H152" s="19" t="n"/>
      <c r="I152" s="22" t="n"/>
      <c r="J152" s="22" t="n"/>
      <c r="K152" s="23">
        <f>IF($A152="","",IF($G152&lt;&gt;"Approved","No",IF(OR($J152="",NOT(ISNUMBER($J152))),"Yes",IF($J152&gt;=TODAY(),"Yes","No"))))</f>
        <v/>
      </c>
      <c r="L152" s="21" t="n"/>
    </row>
    <row r="153">
      <c r="A153" s="19" t="n"/>
      <c r="B153" s="19" t="n"/>
      <c r="C153" s="21" t="n"/>
      <c r="D153" s="19" t="n"/>
      <c r="E153" s="21" t="n"/>
      <c r="F153" s="22" t="n"/>
      <c r="G153" s="19" t="n"/>
      <c r="H153" s="19" t="n"/>
      <c r="I153" s="22" t="n"/>
      <c r="J153" s="22" t="n"/>
      <c r="K153" s="23">
        <f>IF($A153="","",IF($G153&lt;&gt;"Approved","No",IF(OR($J153="",NOT(ISNUMBER($J153))),"Yes",IF($J153&gt;=TODAY(),"Yes","No"))))</f>
        <v/>
      </c>
      <c r="L153" s="21" t="n"/>
    </row>
    <row r="154">
      <c r="A154" s="19" t="n"/>
      <c r="B154" s="19" t="n"/>
      <c r="C154" s="21" t="n"/>
      <c r="D154" s="19" t="n"/>
      <c r="E154" s="21" t="n"/>
      <c r="F154" s="22" t="n"/>
      <c r="G154" s="19" t="n"/>
      <c r="H154" s="19" t="n"/>
      <c r="I154" s="22" t="n"/>
      <c r="J154" s="22" t="n"/>
      <c r="K154" s="23">
        <f>IF($A154="","",IF($G154&lt;&gt;"Approved","No",IF(OR($J154="",NOT(ISNUMBER($J154))),"Yes",IF($J154&gt;=TODAY(),"Yes","No"))))</f>
        <v/>
      </c>
      <c r="L154" s="21" t="n"/>
    </row>
    <row r="155">
      <c r="A155" s="19" t="n"/>
      <c r="B155" s="19" t="n"/>
      <c r="C155" s="21" t="n"/>
      <c r="D155" s="19" t="n"/>
      <c r="E155" s="21" t="n"/>
      <c r="F155" s="22" t="n"/>
      <c r="G155" s="19" t="n"/>
      <c r="H155" s="19" t="n"/>
      <c r="I155" s="22" t="n"/>
      <c r="J155" s="22" t="n"/>
      <c r="K155" s="23">
        <f>IF($A155="","",IF($G155&lt;&gt;"Approved","No",IF(OR($J155="",NOT(ISNUMBER($J155))),"Yes",IF($J155&gt;=TODAY(),"Yes","No"))))</f>
        <v/>
      </c>
      <c r="L155" s="21" t="n"/>
    </row>
    <row r="156">
      <c r="A156" s="19" t="n"/>
      <c r="B156" s="19" t="n"/>
      <c r="C156" s="21" t="n"/>
      <c r="D156" s="19" t="n"/>
      <c r="E156" s="21" t="n"/>
      <c r="F156" s="22" t="n"/>
      <c r="G156" s="19" t="n"/>
      <c r="H156" s="19" t="n"/>
      <c r="I156" s="22" t="n"/>
      <c r="J156" s="22" t="n"/>
      <c r="K156" s="23">
        <f>IF($A156="","",IF($G156&lt;&gt;"Approved","No",IF(OR($J156="",NOT(ISNUMBER($J156))),"Yes",IF($J156&gt;=TODAY(),"Yes","No"))))</f>
        <v/>
      </c>
      <c r="L156" s="21" t="n"/>
    </row>
    <row r="157">
      <c r="A157" s="19" t="n"/>
      <c r="B157" s="19" t="n"/>
      <c r="C157" s="21" t="n"/>
      <c r="D157" s="19" t="n"/>
      <c r="E157" s="21" t="n"/>
      <c r="F157" s="22" t="n"/>
      <c r="G157" s="19" t="n"/>
      <c r="H157" s="19" t="n"/>
      <c r="I157" s="22" t="n"/>
      <c r="J157" s="22" t="n"/>
      <c r="K157" s="23">
        <f>IF($A157="","",IF($G157&lt;&gt;"Approved","No",IF(OR($J157="",NOT(ISNUMBER($J157))),"Yes",IF($J157&gt;=TODAY(),"Yes","No"))))</f>
        <v/>
      </c>
      <c r="L157" s="21" t="n"/>
    </row>
    <row r="158">
      <c r="A158" s="19" t="n"/>
      <c r="B158" s="19" t="n"/>
      <c r="C158" s="21" t="n"/>
      <c r="D158" s="19" t="n"/>
      <c r="E158" s="21" t="n"/>
      <c r="F158" s="22" t="n"/>
      <c r="G158" s="19" t="n"/>
      <c r="H158" s="19" t="n"/>
      <c r="I158" s="22" t="n"/>
      <c r="J158" s="22" t="n"/>
      <c r="K158" s="23">
        <f>IF($A158="","",IF($G158&lt;&gt;"Approved","No",IF(OR($J158="",NOT(ISNUMBER($J158))),"Yes",IF($J158&gt;=TODAY(),"Yes","No"))))</f>
        <v/>
      </c>
      <c r="L158" s="21" t="n"/>
    </row>
    <row r="159">
      <c r="A159" s="19" t="n"/>
      <c r="B159" s="19" t="n"/>
      <c r="C159" s="21" t="n"/>
      <c r="D159" s="19" t="n"/>
      <c r="E159" s="21" t="n"/>
      <c r="F159" s="22" t="n"/>
      <c r="G159" s="19" t="n"/>
      <c r="H159" s="19" t="n"/>
      <c r="I159" s="22" t="n"/>
      <c r="J159" s="22" t="n"/>
      <c r="K159" s="23">
        <f>IF($A159="","",IF($G159&lt;&gt;"Approved","No",IF(OR($J159="",NOT(ISNUMBER($J159))),"Yes",IF($J159&gt;=TODAY(),"Yes","No"))))</f>
        <v/>
      </c>
      <c r="L159" s="21" t="n"/>
    </row>
    <row r="160">
      <c r="A160" s="19" t="n"/>
      <c r="B160" s="19" t="n"/>
      <c r="C160" s="21" t="n"/>
      <c r="D160" s="19" t="n"/>
      <c r="E160" s="21" t="n"/>
      <c r="F160" s="22" t="n"/>
      <c r="G160" s="19" t="n"/>
      <c r="H160" s="19" t="n"/>
      <c r="I160" s="22" t="n"/>
      <c r="J160" s="22" t="n"/>
      <c r="K160" s="23">
        <f>IF($A160="","",IF($G160&lt;&gt;"Approved","No",IF(OR($J160="",NOT(ISNUMBER($J160))),"Yes",IF($J160&gt;=TODAY(),"Yes","No"))))</f>
        <v/>
      </c>
      <c r="L160" s="21" t="n"/>
    </row>
    <row r="161">
      <c r="A161" s="19" t="n"/>
      <c r="B161" s="19" t="n"/>
      <c r="C161" s="21" t="n"/>
      <c r="D161" s="19" t="n"/>
      <c r="E161" s="21" t="n"/>
      <c r="F161" s="22" t="n"/>
      <c r="G161" s="19" t="n"/>
      <c r="H161" s="19" t="n"/>
      <c r="I161" s="22" t="n"/>
      <c r="J161" s="22" t="n"/>
      <c r="K161" s="23">
        <f>IF($A161="","",IF($G161&lt;&gt;"Approved","No",IF(OR($J161="",NOT(ISNUMBER($J161))),"Yes",IF($J161&gt;=TODAY(),"Yes","No"))))</f>
        <v/>
      </c>
      <c r="L161" s="21" t="n"/>
    </row>
    <row r="162">
      <c r="A162" s="19" t="n"/>
      <c r="B162" s="19" t="n"/>
      <c r="C162" s="21" t="n"/>
      <c r="D162" s="19" t="n"/>
      <c r="E162" s="21" t="n"/>
      <c r="F162" s="22" t="n"/>
      <c r="G162" s="19" t="n"/>
      <c r="H162" s="19" t="n"/>
      <c r="I162" s="22" t="n"/>
      <c r="J162" s="22" t="n"/>
      <c r="K162" s="23">
        <f>IF($A162="","",IF($G162&lt;&gt;"Approved","No",IF(OR($J162="",NOT(ISNUMBER($J162))),"Yes",IF($J162&gt;=TODAY(),"Yes","No"))))</f>
        <v/>
      </c>
      <c r="L162" s="21" t="n"/>
    </row>
    <row r="163">
      <c r="A163" s="19" t="n"/>
      <c r="B163" s="19" t="n"/>
      <c r="C163" s="21" t="n"/>
      <c r="D163" s="19" t="n"/>
      <c r="E163" s="21" t="n"/>
      <c r="F163" s="22" t="n"/>
      <c r="G163" s="19" t="n"/>
      <c r="H163" s="19" t="n"/>
      <c r="I163" s="22" t="n"/>
      <c r="J163" s="22" t="n"/>
      <c r="K163" s="23">
        <f>IF($A163="","",IF($G163&lt;&gt;"Approved","No",IF(OR($J163="",NOT(ISNUMBER($J163))),"Yes",IF($J163&gt;=TODAY(),"Yes","No"))))</f>
        <v/>
      </c>
      <c r="L163" s="21" t="n"/>
    </row>
    <row r="164">
      <c r="A164" s="19" t="n"/>
      <c r="B164" s="19" t="n"/>
      <c r="C164" s="21" t="n"/>
      <c r="D164" s="19" t="n"/>
      <c r="E164" s="21" t="n"/>
      <c r="F164" s="22" t="n"/>
      <c r="G164" s="19" t="n"/>
      <c r="H164" s="19" t="n"/>
      <c r="I164" s="22" t="n"/>
      <c r="J164" s="22" t="n"/>
      <c r="K164" s="23">
        <f>IF($A164="","",IF($G164&lt;&gt;"Approved","No",IF(OR($J164="",NOT(ISNUMBER($J164))),"Yes",IF($J164&gt;=TODAY(),"Yes","No"))))</f>
        <v/>
      </c>
      <c r="L164" s="21" t="n"/>
    </row>
    <row r="165">
      <c r="A165" s="19" t="n"/>
      <c r="B165" s="19" t="n"/>
      <c r="C165" s="21" t="n"/>
      <c r="D165" s="19" t="n"/>
      <c r="E165" s="21" t="n"/>
      <c r="F165" s="22" t="n"/>
      <c r="G165" s="19" t="n"/>
      <c r="H165" s="19" t="n"/>
      <c r="I165" s="22" t="n"/>
      <c r="J165" s="22" t="n"/>
      <c r="K165" s="23">
        <f>IF($A165="","",IF($G165&lt;&gt;"Approved","No",IF(OR($J165="",NOT(ISNUMBER($J165))),"Yes",IF($J165&gt;=TODAY(),"Yes","No"))))</f>
        <v/>
      </c>
      <c r="L165" s="21" t="n"/>
    </row>
    <row r="166">
      <c r="A166" s="19" t="n"/>
      <c r="B166" s="19" t="n"/>
      <c r="C166" s="21" t="n"/>
      <c r="D166" s="19" t="n"/>
      <c r="E166" s="21" t="n"/>
      <c r="F166" s="22" t="n"/>
      <c r="G166" s="19" t="n"/>
      <c r="H166" s="19" t="n"/>
      <c r="I166" s="22" t="n"/>
      <c r="J166" s="22" t="n"/>
      <c r="K166" s="23">
        <f>IF($A166="","",IF($G166&lt;&gt;"Approved","No",IF(OR($J166="",NOT(ISNUMBER($J166))),"Yes",IF($J166&gt;=TODAY(),"Yes","No"))))</f>
        <v/>
      </c>
      <c r="L166" s="21" t="n"/>
    </row>
    <row r="167">
      <c r="A167" s="19" t="n"/>
      <c r="B167" s="19" t="n"/>
      <c r="C167" s="21" t="n"/>
      <c r="D167" s="19" t="n"/>
      <c r="E167" s="21" t="n"/>
      <c r="F167" s="22" t="n"/>
      <c r="G167" s="19" t="n"/>
      <c r="H167" s="19" t="n"/>
      <c r="I167" s="22" t="n"/>
      <c r="J167" s="22" t="n"/>
      <c r="K167" s="23">
        <f>IF($A167="","",IF($G167&lt;&gt;"Approved","No",IF(OR($J167="",NOT(ISNUMBER($J167))),"Yes",IF($J167&gt;=TODAY(),"Yes","No"))))</f>
        <v/>
      </c>
      <c r="L167" s="21" t="n"/>
    </row>
    <row r="168">
      <c r="A168" s="19" t="n"/>
      <c r="B168" s="19" t="n"/>
      <c r="C168" s="21" t="n"/>
      <c r="D168" s="19" t="n"/>
      <c r="E168" s="21" t="n"/>
      <c r="F168" s="22" t="n"/>
      <c r="G168" s="19" t="n"/>
      <c r="H168" s="19" t="n"/>
      <c r="I168" s="22" t="n"/>
      <c r="J168" s="22" t="n"/>
      <c r="K168" s="23">
        <f>IF($A168="","",IF($G168&lt;&gt;"Approved","No",IF(OR($J168="",NOT(ISNUMBER($J168))),"Yes",IF($J168&gt;=TODAY(),"Yes","No"))))</f>
        <v/>
      </c>
      <c r="L168" s="21" t="n"/>
    </row>
    <row r="169">
      <c r="A169" s="19" t="n"/>
      <c r="B169" s="19" t="n"/>
      <c r="C169" s="21" t="n"/>
      <c r="D169" s="19" t="n"/>
      <c r="E169" s="21" t="n"/>
      <c r="F169" s="22" t="n"/>
      <c r="G169" s="19" t="n"/>
      <c r="H169" s="19" t="n"/>
      <c r="I169" s="22" t="n"/>
      <c r="J169" s="22" t="n"/>
      <c r="K169" s="23">
        <f>IF($A169="","",IF($G169&lt;&gt;"Approved","No",IF(OR($J169="",NOT(ISNUMBER($J169))),"Yes",IF($J169&gt;=TODAY(),"Yes","No"))))</f>
        <v/>
      </c>
      <c r="L169" s="21" t="n"/>
    </row>
    <row r="170">
      <c r="A170" s="19" t="n"/>
      <c r="B170" s="19" t="n"/>
      <c r="C170" s="21" t="n"/>
      <c r="D170" s="19" t="n"/>
      <c r="E170" s="21" t="n"/>
      <c r="F170" s="22" t="n"/>
      <c r="G170" s="19" t="n"/>
      <c r="H170" s="19" t="n"/>
      <c r="I170" s="22" t="n"/>
      <c r="J170" s="22" t="n"/>
      <c r="K170" s="23">
        <f>IF($A170="","",IF($G170&lt;&gt;"Approved","No",IF(OR($J170="",NOT(ISNUMBER($J170))),"Yes",IF($J170&gt;=TODAY(),"Yes","No"))))</f>
        <v/>
      </c>
      <c r="L170" s="21" t="n"/>
    </row>
    <row r="171">
      <c r="A171" s="19" t="n"/>
      <c r="B171" s="19" t="n"/>
      <c r="C171" s="21" t="n"/>
      <c r="D171" s="19" t="n"/>
      <c r="E171" s="21" t="n"/>
      <c r="F171" s="22" t="n"/>
      <c r="G171" s="19" t="n"/>
      <c r="H171" s="19" t="n"/>
      <c r="I171" s="22" t="n"/>
      <c r="J171" s="22" t="n"/>
      <c r="K171" s="23">
        <f>IF($A171="","",IF($G171&lt;&gt;"Approved","No",IF(OR($J171="",NOT(ISNUMBER($J171))),"Yes",IF($J171&gt;=TODAY(),"Yes","No"))))</f>
        <v/>
      </c>
      <c r="L171" s="21" t="n"/>
    </row>
    <row r="172">
      <c r="A172" s="19" t="n"/>
      <c r="B172" s="19" t="n"/>
      <c r="C172" s="21" t="n"/>
      <c r="D172" s="19" t="n"/>
      <c r="E172" s="21" t="n"/>
      <c r="F172" s="22" t="n"/>
      <c r="G172" s="19" t="n"/>
      <c r="H172" s="19" t="n"/>
      <c r="I172" s="22" t="n"/>
      <c r="J172" s="22" t="n"/>
      <c r="K172" s="23">
        <f>IF($A172="","",IF($G172&lt;&gt;"Approved","No",IF(OR($J172="",NOT(ISNUMBER($J172))),"Yes",IF($J172&gt;=TODAY(),"Yes","No"))))</f>
        <v/>
      </c>
      <c r="L172" s="21" t="n"/>
    </row>
    <row r="173">
      <c r="A173" s="19" t="n"/>
      <c r="B173" s="19" t="n"/>
      <c r="C173" s="21" t="n"/>
      <c r="D173" s="19" t="n"/>
      <c r="E173" s="21" t="n"/>
      <c r="F173" s="22" t="n"/>
      <c r="G173" s="19" t="n"/>
      <c r="H173" s="19" t="n"/>
      <c r="I173" s="22" t="n"/>
      <c r="J173" s="22" t="n"/>
      <c r="K173" s="23">
        <f>IF($A173="","",IF($G173&lt;&gt;"Approved","No",IF(OR($J173="",NOT(ISNUMBER($J173))),"Yes",IF($J173&gt;=TODAY(),"Yes","No"))))</f>
        <v/>
      </c>
      <c r="L173" s="21" t="n"/>
    </row>
    <row r="174">
      <c r="A174" s="19" t="n"/>
      <c r="B174" s="19" t="n"/>
      <c r="C174" s="21" t="n"/>
      <c r="D174" s="19" t="n"/>
      <c r="E174" s="21" t="n"/>
      <c r="F174" s="22" t="n"/>
      <c r="G174" s="19" t="n"/>
      <c r="H174" s="19" t="n"/>
      <c r="I174" s="22" t="n"/>
      <c r="J174" s="22" t="n"/>
      <c r="K174" s="23">
        <f>IF($A174="","",IF($G174&lt;&gt;"Approved","No",IF(OR($J174="",NOT(ISNUMBER($J174))),"Yes",IF($J174&gt;=TODAY(),"Yes","No"))))</f>
        <v/>
      </c>
      <c r="L174" s="21" t="n"/>
    </row>
    <row r="175">
      <c r="A175" s="19" t="n"/>
      <c r="B175" s="19" t="n"/>
      <c r="C175" s="21" t="n"/>
      <c r="D175" s="19" t="n"/>
      <c r="E175" s="21" t="n"/>
      <c r="F175" s="22" t="n"/>
      <c r="G175" s="19" t="n"/>
      <c r="H175" s="19" t="n"/>
      <c r="I175" s="22" t="n"/>
      <c r="J175" s="22" t="n"/>
      <c r="K175" s="23">
        <f>IF($A175="","",IF($G175&lt;&gt;"Approved","No",IF(OR($J175="",NOT(ISNUMBER($J175))),"Yes",IF($J175&gt;=TODAY(),"Yes","No"))))</f>
        <v/>
      </c>
      <c r="L175" s="21" t="n"/>
    </row>
    <row r="176">
      <c r="A176" s="19" t="n"/>
      <c r="B176" s="19" t="n"/>
      <c r="C176" s="21" t="n"/>
      <c r="D176" s="19" t="n"/>
      <c r="E176" s="21" t="n"/>
      <c r="F176" s="22" t="n"/>
      <c r="G176" s="19" t="n"/>
      <c r="H176" s="19" t="n"/>
      <c r="I176" s="22" t="n"/>
      <c r="J176" s="22" t="n"/>
      <c r="K176" s="23">
        <f>IF($A176="","",IF($G176&lt;&gt;"Approved","No",IF(OR($J176="",NOT(ISNUMBER($J176))),"Yes",IF($J176&gt;=TODAY(),"Yes","No"))))</f>
        <v/>
      </c>
      <c r="L176" s="21" t="n"/>
    </row>
    <row r="177">
      <c r="A177" s="19" t="n"/>
      <c r="B177" s="19" t="n"/>
      <c r="C177" s="21" t="n"/>
      <c r="D177" s="19" t="n"/>
      <c r="E177" s="21" t="n"/>
      <c r="F177" s="22" t="n"/>
      <c r="G177" s="19" t="n"/>
      <c r="H177" s="19" t="n"/>
      <c r="I177" s="22" t="n"/>
      <c r="J177" s="22" t="n"/>
      <c r="K177" s="23">
        <f>IF($A177="","",IF($G177&lt;&gt;"Approved","No",IF(OR($J177="",NOT(ISNUMBER($J177))),"Yes",IF($J177&gt;=TODAY(),"Yes","No"))))</f>
        <v/>
      </c>
      <c r="L177" s="21" t="n"/>
    </row>
    <row r="178">
      <c r="A178" s="19" t="n"/>
      <c r="B178" s="19" t="n"/>
      <c r="C178" s="21" t="n"/>
      <c r="D178" s="19" t="n"/>
      <c r="E178" s="21" t="n"/>
      <c r="F178" s="22" t="n"/>
      <c r="G178" s="19" t="n"/>
      <c r="H178" s="19" t="n"/>
      <c r="I178" s="22" t="n"/>
      <c r="J178" s="22" t="n"/>
      <c r="K178" s="23">
        <f>IF($A178="","",IF($G178&lt;&gt;"Approved","No",IF(OR($J178="",NOT(ISNUMBER($J178))),"Yes",IF($J178&gt;=TODAY(),"Yes","No"))))</f>
        <v/>
      </c>
      <c r="L178" s="21" t="n"/>
    </row>
    <row r="179">
      <c r="A179" s="19" t="n"/>
      <c r="B179" s="19" t="n"/>
      <c r="C179" s="21" t="n"/>
      <c r="D179" s="19" t="n"/>
      <c r="E179" s="21" t="n"/>
      <c r="F179" s="22" t="n"/>
      <c r="G179" s="19" t="n"/>
      <c r="H179" s="19" t="n"/>
      <c r="I179" s="22" t="n"/>
      <c r="J179" s="22" t="n"/>
      <c r="K179" s="23">
        <f>IF($A179="","",IF($G179&lt;&gt;"Approved","No",IF(OR($J179="",NOT(ISNUMBER($J179))),"Yes",IF($J179&gt;=TODAY(),"Yes","No"))))</f>
        <v/>
      </c>
      <c r="L179" s="21" t="n"/>
    </row>
    <row r="180">
      <c r="A180" s="19" t="n"/>
      <c r="B180" s="19" t="n"/>
      <c r="C180" s="21" t="n"/>
      <c r="D180" s="19" t="n"/>
      <c r="E180" s="21" t="n"/>
      <c r="F180" s="22" t="n"/>
      <c r="G180" s="19" t="n"/>
      <c r="H180" s="19" t="n"/>
      <c r="I180" s="22" t="n"/>
      <c r="J180" s="22" t="n"/>
      <c r="K180" s="23">
        <f>IF($A180="","",IF($G180&lt;&gt;"Approved","No",IF(OR($J180="",NOT(ISNUMBER($J180))),"Yes",IF($J180&gt;=TODAY(),"Yes","No"))))</f>
        <v/>
      </c>
      <c r="L180" s="21" t="n"/>
    </row>
    <row r="181">
      <c r="A181" s="19" t="n"/>
      <c r="B181" s="19" t="n"/>
      <c r="C181" s="21" t="n"/>
      <c r="D181" s="19" t="n"/>
      <c r="E181" s="21" t="n"/>
      <c r="F181" s="22" t="n"/>
      <c r="G181" s="19" t="n"/>
      <c r="H181" s="19" t="n"/>
      <c r="I181" s="22" t="n"/>
      <c r="J181" s="22" t="n"/>
      <c r="K181" s="23">
        <f>IF($A181="","",IF($G181&lt;&gt;"Approved","No",IF(OR($J181="",NOT(ISNUMBER($J181))),"Yes",IF($J181&gt;=TODAY(),"Yes","No"))))</f>
        <v/>
      </c>
      <c r="L181" s="21" t="n"/>
    </row>
    <row r="182">
      <c r="A182" s="19" t="n"/>
      <c r="B182" s="19" t="n"/>
      <c r="C182" s="21" t="n"/>
      <c r="D182" s="19" t="n"/>
      <c r="E182" s="21" t="n"/>
      <c r="F182" s="22" t="n"/>
      <c r="G182" s="19" t="n"/>
      <c r="H182" s="19" t="n"/>
      <c r="I182" s="22" t="n"/>
      <c r="J182" s="22" t="n"/>
      <c r="K182" s="23">
        <f>IF($A182="","",IF($G182&lt;&gt;"Approved","No",IF(OR($J182="",NOT(ISNUMBER($J182))),"Yes",IF($J182&gt;=TODAY(),"Yes","No"))))</f>
        <v/>
      </c>
      <c r="L182" s="21" t="n"/>
    </row>
    <row r="183">
      <c r="A183" s="19" t="n"/>
      <c r="B183" s="19" t="n"/>
      <c r="C183" s="21" t="n"/>
      <c r="D183" s="19" t="n"/>
      <c r="E183" s="21" t="n"/>
      <c r="F183" s="22" t="n"/>
      <c r="G183" s="19" t="n"/>
      <c r="H183" s="19" t="n"/>
      <c r="I183" s="22" t="n"/>
      <c r="J183" s="22" t="n"/>
      <c r="K183" s="23">
        <f>IF($A183="","",IF($G183&lt;&gt;"Approved","No",IF(OR($J183="",NOT(ISNUMBER($J183))),"Yes",IF($J183&gt;=TODAY(),"Yes","No"))))</f>
        <v/>
      </c>
      <c r="L183" s="21" t="n"/>
    </row>
    <row r="184">
      <c r="A184" s="19" t="n"/>
      <c r="B184" s="19" t="n"/>
      <c r="C184" s="21" t="n"/>
      <c r="D184" s="19" t="n"/>
      <c r="E184" s="21" t="n"/>
      <c r="F184" s="22" t="n"/>
      <c r="G184" s="19" t="n"/>
      <c r="H184" s="19" t="n"/>
      <c r="I184" s="22" t="n"/>
      <c r="J184" s="22" t="n"/>
      <c r="K184" s="23">
        <f>IF($A184="","",IF($G184&lt;&gt;"Approved","No",IF(OR($J184="",NOT(ISNUMBER($J184))),"Yes",IF($J184&gt;=TODAY(),"Yes","No"))))</f>
        <v/>
      </c>
      <c r="L184" s="21" t="n"/>
    </row>
    <row r="185">
      <c r="A185" s="19" t="n"/>
      <c r="B185" s="19" t="n"/>
      <c r="C185" s="21" t="n"/>
      <c r="D185" s="19" t="n"/>
      <c r="E185" s="21" t="n"/>
      <c r="F185" s="22" t="n"/>
      <c r="G185" s="19" t="n"/>
      <c r="H185" s="19" t="n"/>
      <c r="I185" s="22" t="n"/>
      <c r="J185" s="22" t="n"/>
      <c r="K185" s="23">
        <f>IF($A185="","",IF($G185&lt;&gt;"Approved","No",IF(OR($J185="",NOT(ISNUMBER($J185))),"Yes",IF($J185&gt;=TODAY(),"Yes","No"))))</f>
        <v/>
      </c>
      <c r="L185" s="21" t="n"/>
    </row>
    <row r="186">
      <c r="A186" s="19" t="n"/>
      <c r="B186" s="19" t="n"/>
      <c r="C186" s="21" t="n"/>
      <c r="D186" s="19" t="n"/>
      <c r="E186" s="21" t="n"/>
      <c r="F186" s="22" t="n"/>
      <c r="G186" s="19" t="n"/>
      <c r="H186" s="19" t="n"/>
      <c r="I186" s="22" t="n"/>
      <c r="J186" s="22" t="n"/>
      <c r="K186" s="23">
        <f>IF($A186="","",IF($G186&lt;&gt;"Approved","No",IF(OR($J186="",NOT(ISNUMBER($J186))),"Yes",IF($J186&gt;=TODAY(),"Yes","No"))))</f>
        <v/>
      </c>
      <c r="L186" s="21" t="n"/>
    </row>
    <row r="187">
      <c r="A187" s="19" t="n"/>
      <c r="B187" s="19" t="n"/>
      <c r="C187" s="21" t="n"/>
      <c r="D187" s="19" t="n"/>
      <c r="E187" s="21" t="n"/>
      <c r="F187" s="22" t="n"/>
      <c r="G187" s="19" t="n"/>
      <c r="H187" s="19" t="n"/>
      <c r="I187" s="22" t="n"/>
      <c r="J187" s="22" t="n"/>
      <c r="K187" s="23">
        <f>IF($A187="","",IF($G187&lt;&gt;"Approved","No",IF(OR($J187="",NOT(ISNUMBER($J187))),"Yes",IF($J187&gt;=TODAY(),"Yes","No"))))</f>
        <v/>
      </c>
      <c r="L187" s="21" t="n"/>
    </row>
    <row r="188">
      <c r="A188" s="19" t="n"/>
      <c r="B188" s="19" t="n"/>
      <c r="C188" s="21" t="n"/>
      <c r="D188" s="19" t="n"/>
      <c r="E188" s="21" t="n"/>
      <c r="F188" s="22" t="n"/>
      <c r="G188" s="19" t="n"/>
      <c r="H188" s="19" t="n"/>
      <c r="I188" s="22" t="n"/>
      <c r="J188" s="22" t="n"/>
      <c r="K188" s="23">
        <f>IF($A188="","",IF($G188&lt;&gt;"Approved","No",IF(OR($J188="",NOT(ISNUMBER($J188))),"Yes",IF($J188&gt;=TODAY(),"Yes","No"))))</f>
        <v/>
      </c>
      <c r="L188" s="21" t="n"/>
    </row>
    <row r="189">
      <c r="A189" s="19" t="n"/>
      <c r="B189" s="19" t="n"/>
      <c r="C189" s="21" t="n"/>
      <c r="D189" s="19" t="n"/>
      <c r="E189" s="21" t="n"/>
      <c r="F189" s="22" t="n"/>
      <c r="G189" s="19" t="n"/>
      <c r="H189" s="19" t="n"/>
      <c r="I189" s="22" t="n"/>
      <c r="J189" s="22" t="n"/>
      <c r="K189" s="23">
        <f>IF($A189="","",IF($G189&lt;&gt;"Approved","No",IF(OR($J189="",NOT(ISNUMBER($J189))),"Yes",IF($J189&gt;=TODAY(),"Yes","No"))))</f>
        <v/>
      </c>
      <c r="L189" s="21" t="n"/>
    </row>
    <row r="190">
      <c r="A190" s="19" t="n"/>
      <c r="B190" s="19" t="n"/>
      <c r="C190" s="21" t="n"/>
      <c r="D190" s="19" t="n"/>
      <c r="E190" s="21" t="n"/>
      <c r="F190" s="22" t="n"/>
      <c r="G190" s="19" t="n"/>
      <c r="H190" s="19" t="n"/>
      <c r="I190" s="22" t="n"/>
      <c r="J190" s="22" t="n"/>
      <c r="K190" s="23">
        <f>IF($A190="","",IF($G190&lt;&gt;"Approved","No",IF(OR($J190="",NOT(ISNUMBER($J190))),"Yes",IF($J190&gt;=TODAY(),"Yes","No"))))</f>
        <v/>
      </c>
      <c r="L190" s="21" t="n"/>
    </row>
    <row r="191">
      <c r="A191" s="19" t="n"/>
      <c r="B191" s="19" t="n"/>
      <c r="C191" s="21" t="n"/>
      <c r="D191" s="19" t="n"/>
      <c r="E191" s="21" t="n"/>
      <c r="F191" s="22" t="n"/>
      <c r="G191" s="19" t="n"/>
      <c r="H191" s="19" t="n"/>
      <c r="I191" s="22" t="n"/>
      <c r="J191" s="22" t="n"/>
      <c r="K191" s="23">
        <f>IF($A191="","",IF($G191&lt;&gt;"Approved","No",IF(OR($J191="",NOT(ISNUMBER($J191))),"Yes",IF($J191&gt;=TODAY(),"Yes","No"))))</f>
        <v/>
      </c>
      <c r="L191" s="21" t="n"/>
    </row>
    <row r="192">
      <c r="A192" s="19" t="n"/>
      <c r="B192" s="19" t="n"/>
      <c r="C192" s="21" t="n"/>
      <c r="D192" s="19" t="n"/>
      <c r="E192" s="21" t="n"/>
      <c r="F192" s="22" t="n"/>
      <c r="G192" s="19" t="n"/>
      <c r="H192" s="19" t="n"/>
      <c r="I192" s="22" t="n"/>
      <c r="J192" s="22" t="n"/>
      <c r="K192" s="23">
        <f>IF($A192="","",IF($G192&lt;&gt;"Approved","No",IF(OR($J192="",NOT(ISNUMBER($J192))),"Yes",IF($J192&gt;=TODAY(),"Yes","No"))))</f>
        <v/>
      </c>
      <c r="L192" s="21" t="n"/>
    </row>
    <row r="193">
      <c r="A193" s="19" t="n"/>
      <c r="B193" s="19" t="n"/>
      <c r="C193" s="21" t="n"/>
      <c r="D193" s="19" t="n"/>
      <c r="E193" s="21" t="n"/>
      <c r="F193" s="22" t="n"/>
      <c r="G193" s="19" t="n"/>
      <c r="H193" s="19" t="n"/>
      <c r="I193" s="22" t="n"/>
      <c r="J193" s="22" t="n"/>
      <c r="K193" s="23">
        <f>IF($A193="","",IF($G193&lt;&gt;"Approved","No",IF(OR($J193="",NOT(ISNUMBER($J193))),"Yes",IF($J193&gt;=TODAY(),"Yes","No"))))</f>
        <v/>
      </c>
      <c r="L193" s="21" t="n"/>
    </row>
    <row r="194">
      <c r="A194" s="19" t="n"/>
      <c r="B194" s="19" t="n"/>
      <c r="C194" s="21" t="n"/>
      <c r="D194" s="19" t="n"/>
      <c r="E194" s="21" t="n"/>
      <c r="F194" s="22" t="n"/>
      <c r="G194" s="19" t="n"/>
      <c r="H194" s="19" t="n"/>
      <c r="I194" s="22" t="n"/>
      <c r="J194" s="22" t="n"/>
      <c r="K194" s="23">
        <f>IF($A194="","",IF($G194&lt;&gt;"Approved","No",IF(OR($J194="",NOT(ISNUMBER($J194))),"Yes",IF($J194&gt;=TODAY(),"Yes","No"))))</f>
        <v/>
      </c>
      <c r="L194" s="21" t="n"/>
    </row>
    <row r="195">
      <c r="A195" s="19" t="n"/>
      <c r="B195" s="19" t="n"/>
      <c r="C195" s="21" t="n"/>
      <c r="D195" s="19" t="n"/>
      <c r="E195" s="21" t="n"/>
      <c r="F195" s="22" t="n"/>
      <c r="G195" s="19" t="n"/>
      <c r="H195" s="19" t="n"/>
      <c r="I195" s="22" t="n"/>
      <c r="J195" s="22" t="n"/>
      <c r="K195" s="23">
        <f>IF($A195="","",IF($G195&lt;&gt;"Approved","No",IF(OR($J195="",NOT(ISNUMBER($J195))),"Yes",IF($J195&gt;=TODAY(),"Yes","No"))))</f>
        <v/>
      </c>
      <c r="L195" s="21" t="n"/>
    </row>
    <row r="196">
      <c r="A196" s="19" t="n"/>
      <c r="B196" s="19" t="n"/>
      <c r="C196" s="21" t="n"/>
      <c r="D196" s="19" t="n"/>
      <c r="E196" s="21" t="n"/>
      <c r="F196" s="22" t="n"/>
      <c r="G196" s="19" t="n"/>
      <c r="H196" s="19" t="n"/>
      <c r="I196" s="22" t="n"/>
      <c r="J196" s="22" t="n"/>
      <c r="K196" s="23">
        <f>IF($A196="","",IF($G196&lt;&gt;"Approved","No",IF(OR($J196="",NOT(ISNUMBER($J196))),"Yes",IF($J196&gt;=TODAY(),"Yes","No"))))</f>
        <v/>
      </c>
      <c r="L196" s="21" t="n"/>
    </row>
    <row r="197">
      <c r="A197" s="19" t="n"/>
      <c r="B197" s="19" t="n"/>
      <c r="C197" s="21" t="n"/>
      <c r="D197" s="19" t="n"/>
      <c r="E197" s="21" t="n"/>
      <c r="F197" s="22" t="n"/>
      <c r="G197" s="19" t="n"/>
      <c r="H197" s="19" t="n"/>
      <c r="I197" s="22" t="n"/>
      <c r="J197" s="22" t="n"/>
      <c r="K197" s="23">
        <f>IF($A197="","",IF($G197&lt;&gt;"Approved","No",IF(OR($J197="",NOT(ISNUMBER($J197))),"Yes",IF($J197&gt;=TODAY(),"Yes","No"))))</f>
        <v/>
      </c>
      <c r="L197" s="21" t="n"/>
    </row>
    <row r="198">
      <c r="A198" s="19" t="n"/>
      <c r="B198" s="19" t="n"/>
      <c r="C198" s="21" t="n"/>
      <c r="D198" s="19" t="n"/>
      <c r="E198" s="21" t="n"/>
      <c r="F198" s="22" t="n"/>
      <c r="G198" s="19" t="n"/>
      <c r="H198" s="19" t="n"/>
      <c r="I198" s="22" t="n"/>
      <c r="J198" s="22" t="n"/>
      <c r="K198" s="23">
        <f>IF($A198="","",IF($G198&lt;&gt;"Approved","No",IF(OR($J198="",NOT(ISNUMBER($J198))),"Yes",IF($J198&gt;=TODAY(),"Yes","No"))))</f>
        <v/>
      </c>
      <c r="L198" s="21" t="n"/>
    </row>
    <row r="199">
      <c r="A199" s="19" t="n"/>
      <c r="B199" s="19" t="n"/>
      <c r="C199" s="21" t="n"/>
      <c r="D199" s="19" t="n"/>
      <c r="E199" s="21" t="n"/>
      <c r="F199" s="22" t="n"/>
      <c r="G199" s="19" t="n"/>
      <c r="H199" s="19" t="n"/>
      <c r="I199" s="22" t="n"/>
      <c r="J199" s="22" t="n"/>
      <c r="K199" s="23">
        <f>IF($A199="","",IF($G199&lt;&gt;"Approved","No",IF(OR($J199="",NOT(ISNUMBER($J199))),"Yes",IF($J199&gt;=TODAY(),"Yes","No"))))</f>
        <v/>
      </c>
      <c r="L199" s="21" t="n"/>
    </row>
    <row r="200">
      <c r="A200" s="19" t="n"/>
      <c r="B200" s="19" t="n"/>
      <c r="C200" s="21" t="n"/>
      <c r="D200" s="19" t="n"/>
      <c r="E200" s="21" t="n"/>
      <c r="F200" s="22" t="n"/>
      <c r="G200" s="19" t="n"/>
      <c r="H200" s="19" t="n"/>
      <c r="I200" s="22" t="n"/>
      <c r="J200" s="22" t="n"/>
      <c r="K200" s="23">
        <f>IF($A200="","",IF($G200&lt;&gt;"Approved","No",IF(OR($J200="",NOT(ISNUMBER($J200))),"Yes",IF($J200&gt;=TODAY(),"Yes","No"))))</f>
        <v/>
      </c>
      <c r="L200" s="21" t="n"/>
    </row>
    <row r="201">
      <c r="A201" s="19" t="n"/>
      <c r="B201" s="19" t="n"/>
      <c r="C201" s="21" t="n"/>
      <c r="D201" s="19" t="n"/>
      <c r="E201" s="21" t="n"/>
      <c r="F201" s="22" t="n"/>
      <c r="G201" s="19" t="n"/>
      <c r="H201" s="19" t="n"/>
      <c r="I201" s="22" t="n"/>
      <c r="J201" s="22" t="n"/>
      <c r="K201" s="23">
        <f>IF($A201="","",IF($G201&lt;&gt;"Approved","No",IF(OR($J201="",NOT(ISNUMBER($J201))),"Yes",IF($J201&gt;=TODAY(),"Yes","No"))))</f>
        <v/>
      </c>
      <c r="L201" s="21" t="n"/>
    </row>
    <row r="202">
      <c r="A202" s="19" t="n"/>
      <c r="B202" s="19" t="n"/>
      <c r="C202" s="21" t="n"/>
      <c r="D202" s="19" t="n"/>
      <c r="E202" s="21" t="n"/>
      <c r="F202" s="22" t="n"/>
      <c r="G202" s="19" t="n"/>
      <c r="H202" s="19" t="n"/>
      <c r="I202" s="22" t="n"/>
      <c r="J202" s="22" t="n"/>
      <c r="K202" s="23">
        <f>IF($A202="","",IF($G202&lt;&gt;"Approved","No",IF(OR($J202="",NOT(ISNUMBER($J202))),"Yes",IF($J202&gt;=TODAY(),"Yes","No"))))</f>
        <v/>
      </c>
      <c r="L202" s="21" t="n"/>
    </row>
    <row r="203">
      <c r="A203" s="19" t="n"/>
      <c r="B203" s="19" t="n"/>
      <c r="C203" s="21" t="n"/>
      <c r="D203" s="19" t="n"/>
      <c r="E203" s="21" t="n"/>
      <c r="F203" s="22" t="n"/>
      <c r="G203" s="19" t="n"/>
      <c r="H203" s="19" t="n"/>
      <c r="I203" s="22" t="n"/>
      <c r="J203" s="22" t="n"/>
      <c r="K203" s="23">
        <f>IF($A203="","",IF($G203&lt;&gt;"Approved","No",IF(OR($J203="",NOT(ISNUMBER($J203))),"Yes",IF($J203&gt;=TODAY(),"Yes","No"))))</f>
        <v/>
      </c>
      <c r="L203" s="21" t="n"/>
    </row>
    <row r="204">
      <c r="A204" s="19" t="n"/>
      <c r="B204" s="19" t="n"/>
      <c r="C204" s="21" t="n"/>
      <c r="D204" s="19" t="n"/>
      <c r="E204" s="21" t="n"/>
      <c r="F204" s="22" t="n"/>
      <c r="G204" s="19" t="n"/>
      <c r="H204" s="19" t="n"/>
      <c r="I204" s="22" t="n"/>
      <c r="J204" s="22" t="n"/>
      <c r="K204" s="23">
        <f>IF($A204="","",IF($G204&lt;&gt;"Approved","No",IF(OR($J204="",NOT(ISNUMBER($J204))),"Yes",IF($J204&gt;=TODAY(),"Yes","No"))))</f>
        <v/>
      </c>
      <c r="L204" s="21" t="n"/>
    </row>
    <row r="205">
      <c r="A205" s="19" t="n"/>
      <c r="B205" s="19" t="n"/>
      <c r="C205" s="21" t="n"/>
      <c r="D205" s="19" t="n"/>
      <c r="E205" s="21" t="n"/>
      <c r="F205" s="22" t="n"/>
      <c r="G205" s="19" t="n"/>
      <c r="H205" s="19" t="n"/>
      <c r="I205" s="22" t="n"/>
      <c r="J205" s="22" t="n"/>
      <c r="K205" s="23">
        <f>IF($A205="","",IF($G205&lt;&gt;"Approved","No",IF(OR($J205="",NOT(ISNUMBER($J205))),"Yes",IF($J205&gt;=TODAY(),"Yes","No"))))</f>
        <v/>
      </c>
      <c r="L205" s="21" t="n"/>
    </row>
    <row r="206">
      <c r="A206" s="19" t="n"/>
      <c r="B206" s="19" t="n"/>
      <c r="C206" s="21" t="n"/>
      <c r="D206" s="19" t="n"/>
      <c r="E206" s="21" t="n"/>
      <c r="F206" s="22" t="n"/>
      <c r="G206" s="19" t="n"/>
      <c r="H206" s="19" t="n"/>
      <c r="I206" s="22" t="n"/>
      <c r="J206" s="22" t="n"/>
      <c r="K206" s="23">
        <f>IF($A206="","",IF($G206&lt;&gt;"Approved","No",IF(OR($J206="",NOT(ISNUMBER($J206))),"Yes",IF($J206&gt;=TODAY(),"Yes","No"))))</f>
        <v/>
      </c>
      <c r="L206" s="21" t="n"/>
    </row>
    <row r="207">
      <c r="A207" s="19" t="n"/>
      <c r="B207" s="19" t="n"/>
      <c r="C207" s="21" t="n"/>
      <c r="D207" s="19" t="n"/>
      <c r="E207" s="21" t="n"/>
      <c r="F207" s="22" t="n"/>
      <c r="G207" s="19" t="n"/>
      <c r="H207" s="19" t="n"/>
      <c r="I207" s="22" t="n"/>
      <c r="J207" s="22" t="n"/>
      <c r="K207" s="23">
        <f>IF($A207="","",IF($G207&lt;&gt;"Approved","No",IF(OR($J207="",NOT(ISNUMBER($J207))),"Yes",IF($J207&gt;=TODAY(),"Yes","No"))))</f>
        <v/>
      </c>
      <c r="L207" s="21" t="n"/>
    </row>
    <row r="208">
      <c r="A208" s="19" t="n"/>
      <c r="B208" s="19" t="n"/>
      <c r="C208" s="21" t="n"/>
      <c r="D208" s="19" t="n"/>
      <c r="E208" s="21" t="n"/>
      <c r="F208" s="22" t="n"/>
      <c r="G208" s="19" t="n"/>
      <c r="H208" s="19" t="n"/>
      <c r="I208" s="22" t="n"/>
      <c r="J208" s="22" t="n"/>
      <c r="K208" s="23">
        <f>IF($A208="","",IF($G208&lt;&gt;"Approved","No",IF(OR($J208="",NOT(ISNUMBER($J208))),"Yes",IF($J208&gt;=TODAY(),"Yes","No"))))</f>
        <v/>
      </c>
      <c r="L208" s="21" t="n"/>
    </row>
    <row r="209">
      <c r="A209" s="19" t="n"/>
      <c r="B209" s="19" t="n"/>
      <c r="C209" s="21" t="n"/>
      <c r="D209" s="19" t="n"/>
      <c r="E209" s="21" t="n"/>
      <c r="F209" s="22" t="n"/>
      <c r="G209" s="19" t="n"/>
      <c r="H209" s="19" t="n"/>
      <c r="I209" s="22" t="n"/>
      <c r="J209" s="22" t="n"/>
      <c r="K209" s="23">
        <f>IF($A209="","",IF($G209&lt;&gt;"Approved","No",IF(OR($J209="",NOT(ISNUMBER($J209))),"Yes",IF($J209&gt;=TODAY(),"Yes","No"))))</f>
        <v/>
      </c>
      <c r="L209" s="21" t="n"/>
    </row>
    <row r="210">
      <c r="A210" s="19" t="n"/>
      <c r="B210" s="19" t="n"/>
      <c r="C210" s="21" t="n"/>
      <c r="D210" s="19" t="n"/>
      <c r="E210" s="21" t="n"/>
      <c r="F210" s="22" t="n"/>
      <c r="G210" s="19" t="n"/>
      <c r="H210" s="19" t="n"/>
      <c r="I210" s="22" t="n"/>
      <c r="J210" s="22" t="n"/>
      <c r="K210" s="23">
        <f>IF($A210="","",IF($G210&lt;&gt;"Approved","No",IF(OR($J210="",NOT(ISNUMBER($J210))),"Yes",IF($J210&gt;=TODAY(),"Yes","No"))))</f>
        <v/>
      </c>
      <c r="L210" s="21" t="n"/>
    </row>
    <row r="211">
      <c r="A211" s="19" t="n"/>
      <c r="B211" s="19" t="n"/>
      <c r="C211" s="21" t="n"/>
      <c r="D211" s="19" t="n"/>
      <c r="E211" s="21" t="n"/>
      <c r="F211" s="22" t="n"/>
      <c r="G211" s="19" t="n"/>
      <c r="H211" s="19" t="n"/>
      <c r="I211" s="22" t="n"/>
      <c r="J211" s="22" t="n"/>
      <c r="K211" s="23">
        <f>IF($A211="","",IF($G211&lt;&gt;"Approved","No",IF(OR($J211="",NOT(ISNUMBER($J211))),"Yes",IF($J211&gt;=TODAY(),"Yes","No"))))</f>
        <v/>
      </c>
      <c r="L211" s="21" t="n"/>
    </row>
    <row r="212">
      <c r="A212" s="19" t="n"/>
      <c r="B212" s="19" t="n"/>
      <c r="C212" s="21" t="n"/>
      <c r="D212" s="19" t="n"/>
      <c r="E212" s="21" t="n"/>
      <c r="F212" s="22" t="n"/>
      <c r="G212" s="19" t="n"/>
      <c r="H212" s="19" t="n"/>
      <c r="I212" s="22" t="n"/>
      <c r="J212" s="22" t="n"/>
      <c r="K212" s="23">
        <f>IF($A212="","",IF($G212&lt;&gt;"Approved","No",IF(OR($J212="",NOT(ISNUMBER($J212))),"Yes",IF($J212&gt;=TODAY(),"Yes","No"))))</f>
        <v/>
      </c>
      <c r="L212" s="21" t="n"/>
    </row>
    <row r="213">
      <c r="A213" s="19" t="n"/>
      <c r="B213" s="19" t="n"/>
      <c r="C213" s="21" t="n"/>
      <c r="D213" s="19" t="n"/>
      <c r="E213" s="21" t="n"/>
      <c r="F213" s="22" t="n"/>
      <c r="G213" s="19" t="n"/>
      <c r="H213" s="19" t="n"/>
      <c r="I213" s="22" t="n"/>
      <c r="J213" s="22" t="n"/>
      <c r="K213" s="23">
        <f>IF($A213="","",IF($G213&lt;&gt;"Approved","No",IF(OR($J213="",NOT(ISNUMBER($J213))),"Yes",IF($J213&gt;=TODAY(),"Yes","No"))))</f>
        <v/>
      </c>
      <c r="L213" s="21" t="n"/>
    </row>
    <row r="214">
      <c r="A214" s="19" t="n"/>
      <c r="B214" s="19" t="n"/>
      <c r="C214" s="21" t="n"/>
      <c r="D214" s="19" t="n"/>
      <c r="E214" s="21" t="n"/>
      <c r="F214" s="22" t="n"/>
      <c r="G214" s="19" t="n"/>
      <c r="H214" s="19" t="n"/>
      <c r="I214" s="22" t="n"/>
      <c r="J214" s="22" t="n"/>
      <c r="K214" s="23">
        <f>IF($A214="","",IF($G214&lt;&gt;"Approved","No",IF(OR($J214="",NOT(ISNUMBER($J214))),"Yes",IF($J214&gt;=TODAY(),"Yes","No"))))</f>
        <v/>
      </c>
      <c r="L214" s="21" t="n"/>
    </row>
    <row r="215">
      <c r="A215" s="19" t="n"/>
      <c r="B215" s="19" t="n"/>
      <c r="C215" s="21" t="n"/>
      <c r="D215" s="19" t="n"/>
      <c r="E215" s="21" t="n"/>
      <c r="F215" s="22" t="n"/>
      <c r="G215" s="19" t="n"/>
      <c r="H215" s="19" t="n"/>
      <c r="I215" s="22" t="n"/>
      <c r="J215" s="22" t="n"/>
      <c r="K215" s="23">
        <f>IF($A215="","",IF($G215&lt;&gt;"Approved","No",IF(OR($J215="",NOT(ISNUMBER($J215))),"Yes",IF($J215&gt;=TODAY(),"Yes","No"))))</f>
        <v/>
      </c>
      <c r="L215" s="21" t="n"/>
    </row>
    <row r="216">
      <c r="A216" s="19" t="n"/>
      <c r="B216" s="19" t="n"/>
      <c r="C216" s="21" t="n"/>
      <c r="D216" s="19" t="n"/>
      <c r="E216" s="21" t="n"/>
      <c r="F216" s="22" t="n"/>
      <c r="G216" s="19" t="n"/>
      <c r="H216" s="19" t="n"/>
      <c r="I216" s="22" t="n"/>
      <c r="J216" s="22" t="n"/>
      <c r="K216" s="23">
        <f>IF($A216="","",IF($G216&lt;&gt;"Approved","No",IF(OR($J216="",NOT(ISNUMBER($J216))),"Yes",IF($J216&gt;=TODAY(),"Yes","No"))))</f>
        <v/>
      </c>
      <c r="L216" s="21" t="n"/>
    </row>
    <row r="217">
      <c r="A217" s="19" t="n"/>
      <c r="B217" s="19" t="n"/>
      <c r="C217" s="21" t="n"/>
      <c r="D217" s="19" t="n"/>
      <c r="E217" s="21" t="n"/>
      <c r="F217" s="22" t="n"/>
      <c r="G217" s="19" t="n"/>
      <c r="H217" s="19" t="n"/>
      <c r="I217" s="22" t="n"/>
      <c r="J217" s="22" t="n"/>
      <c r="K217" s="23">
        <f>IF($A217="","",IF($G217&lt;&gt;"Approved","No",IF(OR($J217="",NOT(ISNUMBER($J217))),"Yes",IF($J217&gt;=TODAY(),"Yes","No"))))</f>
        <v/>
      </c>
      <c r="L217" s="21" t="n"/>
    </row>
    <row r="218">
      <c r="A218" s="19" t="n"/>
      <c r="B218" s="19" t="n"/>
      <c r="C218" s="21" t="n"/>
      <c r="D218" s="19" t="n"/>
      <c r="E218" s="21" t="n"/>
      <c r="F218" s="22" t="n"/>
      <c r="G218" s="19" t="n"/>
      <c r="H218" s="19" t="n"/>
      <c r="I218" s="22" t="n"/>
      <c r="J218" s="22" t="n"/>
      <c r="K218" s="23">
        <f>IF($A218="","",IF($G218&lt;&gt;"Approved","No",IF(OR($J218="",NOT(ISNUMBER($J218))),"Yes",IF($J218&gt;=TODAY(),"Yes","No"))))</f>
        <v/>
      </c>
      <c r="L218" s="21" t="n"/>
    </row>
    <row r="219">
      <c r="A219" s="19" t="n"/>
      <c r="B219" s="19" t="n"/>
      <c r="C219" s="21" t="n"/>
      <c r="D219" s="19" t="n"/>
      <c r="E219" s="21" t="n"/>
      <c r="F219" s="22" t="n"/>
      <c r="G219" s="19" t="n"/>
      <c r="H219" s="19" t="n"/>
      <c r="I219" s="22" t="n"/>
      <c r="J219" s="22" t="n"/>
      <c r="K219" s="23">
        <f>IF($A219="","",IF($G219&lt;&gt;"Approved","No",IF(OR($J219="",NOT(ISNUMBER($J219))),"Yes",IF($J219&gt;=TODAY(),"Yes","No"))))</f>
        <v/>
      </c>
      <c r="L219" s="21" t="n"/>
    </row>
    <row r="220">
      <c r="A220" s="19" t="n"/>
      <c r="B220" s="19" t="n"/>
      <c r="C220" s="21" t="n"/>
      <c r="D220" s="19" t="n"/>
      <c r="E220" s="21" t="n"/>
      <c r="F220" s="22" t="n"/>
      <c r="G220" s="19" t="n"/>
      <c r="H220" s="19" t="n"/>
      <c r="I220" s="22" t="n"/>
      <c r="J220" s="22" t="n"/>
      <c r="K220" s="23">
        <f>IF($A220="","",IF($G220&lt;&gt;"Approved","No",IF(OR($J220="",NOT(ISNUMBER($J220))),"Yes",IF($J220&gt;=TODAY(),"Yes","No"))))</f>
        <v/>
      </c>
      <c r="L220" s="21" t="n"/>
    </row>
    <row r="221">
      <c r="A221" s="19" t="n"/>
      <c r="B221" s="19" t="n"/>
      <c r="C221" s="21" t="n"/>
      <c r="D221" s="19" t="n"/>
      <c r="E221" s="21" t="n"/>
      <c r="F221" s="22" t="n"/>
      <c r="G221" s="19" t="n"/>
      <c r="H221" s="19" t="n"/>
      <c r="I221" s="22" t="n"/>
      <c r="J221" s="22" t="n"/>
      <c r="K221" s="23">
        <f>IF($A221="","",IF($G221&lt;&gt;"Approved","No",IF(OR($J221="",NOT(ISNUMBER($J221))),"Yes",IF($J221&gt;=TODAY(),"Yes","No"))))</f>
        <v/>
      </c>
      <c r="L221" s="21" t="n"/>
    </row>
    <row r="222">
      <c r="A222" s="19" t="n"/>
      <c r="B222" s="19" t="n"/>
      <c r="C222" s="21" t="n"/>
      <c r="D222" s="19" t="n"/>
      <c r="E222" s="21" t="n"/>
      <c r="F222" s="22" t="n"/>
      <c r="G222" s="19" t="n"/>
      <c r="H222" s="19" t="n"/>
      <c r="I222" s="22" t="n"/>
      <c r="J222" s="22" t="n"/>
      <c r="K222" s="23">
        <f>IF($A222="","",IF($G222&lt;&gt;"Approved","No",IF(OR($J222="",NOT(ISNUMBER($J222))),"Yes",IF($J222&gt;=TODAY(),"Yes","No"))))</f>
        <v/>
      </c>
      <c r="L222" s="21" t="n"/>
    </row>
    <row r="223">
      <c r="A223" s="19" t="n"/>
      <c r="B223" s="19" t="n"/>
      <c r="C223" s="21" t="n"/>
      <c r="D223" s="19" t="n"/>
      <c r="E223" s="21" t="n"/>
      <c r="F223" s="22" t="n"/>
      <c r="G223" s="19" t="n"/>
      <c r="H223" s="19" t="n"/>
      <c r="I223" s="22" t="n"/>
      <c r="J223" s="22" t="n"/>
      <c r="K223" s="23">
        <f>IF($A223="","",IF($G223&lt;&gt;"Approved","No",IF(OR($J223="",NOT(ISNUMBER($J223))),"Yes",IF($J223&gt;=TODAY(),"Yes","No"))))</f>
        <v/>
      </c>
      <c r="L223" s="21" t="n"/>
    </row>
    <row r="224">
      <c r="A224" s="19" t="n"/>
      <c r="B224" s="19" t="n"/>
      <c r="C224" s="21" t="n"/>
      <c r="D224" s="19" t="n"/>
      <c r="E224" s="21" t="n"/>
      <c r="F224" s="22" t="n"/>
      <c r="G224" s="19" t="n"/>
      <c r="H224" s="19" t="n"/>
      <c r="I224" s="22" t="n"/>
      <c r="J224" s="22" t="n"/>
      <c r="K224" s="23">
        <f>IF($A224="","",IF($G224&lt;&gt;"Approved","No",IF(OR($J224="",NOT(ISNUMBER($J224))),"Yes",IF($J224&gt;=TODAY(),"Yes","No"))))</f>
        <v/>
      </c>
      <c r="L224" s="21" t="n"/>
    </row>
    <row r="225">
      <c r="A225" s="19" t="n"/>
      <c r="B225" s="19" t="n"/>
      <c r="C225" s="21" t="n"/>
      <c r="D225" s="19" t="n"/>
      <c r="E225" s="21" t="n"/>
      <c r="F225" s="22" t="n"/>
      <c r="G225" s="19" t="n"/>
      <c r="H225" s="19" t="n"/>
      <c r="I225" s="22" t="n"/>
      <c r="J225" s="22" t="n"/>
      <c r="K225" s="23">
        <f>IF($A225="","",IF($G225&lt;&gt;"Approved","No",IF(OR($J225="",NOT(ISNUMBER($J225))),"Yes",IF($J225&gt;=TODAY(),"Yes","No"))))</f>
        <v/>
      </c>
      <c r="L225" s="21" t="n"/>
    </row>
    <row r="226">
      <c r="A226" s="19" t="n"/>
      <c r="B226" s="19" t="n"/>
      <c r="C226" s="21" t="n"/>
      <c r="D226" s="19" t="n"/>
      <c r="E226" s="21" t="n"/>
      <c r="F226" s="22" t="n"/>
      <c r="G226" s="19" t="n"/>
      <c r="H226" s="19" t="n"/>
      <c r="I226" s="22" t="n"/>
      <c r="J226" s="22" t="n"/>
      <c r="K226" s="23">
        <f>IF($A226="","",IF($G226&lt;&gt;"Approved","No",IF(OR($J226="",NOT(ISNUMBER($J226))),"Yes",IF($J226&gt;=TODAY(),"Yes","No"))))</f>
        <v/>
      </c>
      <c r="L226" s="21" t="n"/>
    </row>
    <row r="227">
      <c r="A227" s="19" t="n"/>
      <c r="B227" s="19" t="n"/>
      <c r="C227" s="21" t="n"/>
      <c r="D227" s="19" t="n"/>
      <c r="E227" s="21" t="n"/>
      <c r="F227" s="22" t="n"/>
      <c r="G227" s="19" t="n"/>
      <c r="H227" s="19" t="n"/>
      <c r="I227" s="22" t="n"/>
      <c r="J227" s="22" t="n"/>
      <c r="K227" s="23">
        <f>IF($A227="","",IF($G227&lt;&gt;"Approved","No",IF(OR($J227="",NOT(ISNUMBER($J227))),"Yes",IF($J227&gt;=TODAY(),"Yes","No"))))</f>
        <v/>
      </c>
      <c r="L227" s="21" t="n"/>
    </row>
    <row r="228">
      <c r="A228" s="19" t="n"/>
      <c r="B228" s="19" t="n"/>
      <c r="C228" s="21" t="n"/>
      <c r="D228" s="19" t="n"/>
      <c r="E228" s="21" t="n"/>
      <c r="F228" s="22" t="n"/>
      <c r="G228" s="19" t="n"/>
      <c r="H228" s="19" t="n"/>
      <c r="I228" s="22" t="n"/>
      <c r="J228" s="22" t="n"/>
      <c r="K228" s="23">
        <f>IF($A228="","",IF($G228&lt;&gt;"Approved","No",IF(OR($J228="",NOT(ISNUMBER($J228))),"Yes",IF($J228&gt;=TODAY(),"Yes","No"))))</f>
        <v/>
      </c>
      <c r="L228" s="21" t="n"/>
    </row>
    <row r="229">
      <c r="A229" s="19" t="n"/>
      <c r="B229" s="19" t="n"/>
      <c r="C229" s="21" t="n"/>
      <c r="D229" s="19" t="n"/>
      <c r="E229" s="21" t="n"/>
      <c r="F229" s="22" t="n"/>
      <c r="G229" s="19" t="n"/>
      <c r="H229" s="19" t="n"/>
      <c r="I229" s="22" t="n"/>
      <c r="J229" s="22" t="n"/>
      <c r="K229" s="23">
        <f>IF($A229="","",IF($G229&lt;&gt;"Approved","No",IF(OR($J229="",NOT(ISNUMBER($J229))),"Yes",IF($J229&gt;=TODAY(),"Yes","No"))))</f>
        <v/>
      </c>
      <c r="L229" s="21" t="n"/>
    </row>
    <row r="230">
      <c r="A230" s="19" t="n"/>
      <c r="B230" s="19" t="n"/>
      <c r="C230" s="21" t="n"/>
      <c r="D230" s="19" t="n"/>
      <c r="E230" s="21" t="n"/>
      <c r="F230" s="22" t="n"/>
      <c r="G230" s="19" t="n"/>
      <c r="H230" s="19" t="n"/>
      <c r="I230" s="22" t="n"/>
      <c r="J230" s="22" t="n"/>
      <c r="K230" s="23">
        <f>IF($A230="","",IF($G230&lt;&gt;"Approved","No",IF(OR($J230="",NOT(ISNUMBER($J230))),"Yes",IF($J230&gt;=TODAY(),"Yes","No"))))</f>
        <v/>
      </c>
      <c r="L230" s="21" t="n"/>
    </row>
    <row r="231">
      <c r="A231" s="19" t="n"/>
      <c r="B231" s="19" t="n"/>
      <c r="C231" s="21" t="n"/>
      <c r="D231" s="19" t="n"/>
      <c r="E231" s="21" t="n"/>
      <c r="F231" s="22" t="n"/>
      <c r="G231" s="19" t="n"/>
      <c r="H231" s="19" t="n"/>
      <c r="I231" s="22" t="n"/>
      <c r="J231" s="22" t="n"/>
      <c r="K231" s="23">
        <f>IF($A231="","",IF($G231&lt;&gt;"Approved","No",IF(OR($J231="",NOT(ISNUMBER($J231))),"Yes",IF($J231&gt;=TODAY(),"Yes","No"))))</f>
        <v/>
      </c>
      <c r="L231" s="21" t="n"/>
    </row>
    <row r="232">
      <c r="A232" s="19" t="n"/>
      <c r="B232" s="19" t="n"/>
      <c r="C232" s="21" t="n"/>
      <c r="D232" s="19" t="n"/>
      <c r="E232" s="21" t="n"/>
      <c r="F232" s="22" t="n"/>
      <c r="G232" s="19" t="n"/>
      <c r="H232" s="19" t="n"/>
      <c r="I232" s="22" t="n"/>
      <c r="J232" s="22" t="n"/>
      <c r="K232" s="23">
        <f>IF($A232="","",IF($G232&lt;&gt;"Approved","No",IF(OR($J232="",NOT(ISNUMBER($J232))),"Yes",IF($J232&gt;=TODAY(),"Yes","No"))))</f>
        <v/>
      </c>
      <c r="L232" s="21" t="n"/>
    </row>
    <row r="233">
      <c r="A233" s="19" t="n"/>
      <c r="B233" s="19" t="n"/>
      <c r="C233" s="21" t="n"/>
      <c r="D233" s="19" t="n"/>
      <c r="E233" s="21" t="n"/>
      <c r="F233" s="22" t="n"/>
      <c r="G233" s="19" t="n"/>
      <c r="H233" s="19" t="n"/>
      <c r="I233" s="22" t="n"/>
      <c r="J233" s="22" t="n"/>
      <c r="K233" s="23">
        <f>IF($A233="","",IF($G233&lt;&gt;"Approved","No",IF(OR($J233="",NOT(ISNUMBER($J233))),"Yes",IF($J233&gt;=TODAY(),"Yes","No"))))</f>
        <v/>
      </c>
      <c r="L233" s="21" t="n"/>
    </row>
    <row r="234">
      <c r="A234" s="19" t="n"/>
      <c r="B234" s="19" t="n"/>
      <c r="C234" s="21" t="n"/>
      <c r="D234" s="19" t="n"/>
      <c r="E234" s="21" t="n"/>
      <c r="F234" s="22" t="n"/>
      <c r="G234" s="19" t="n"/>
      <c r="H234" s="19" t="n"/>
      <c r="I234" s="22" t="n"/>
      <c r="J234" s="22" t="n"/>
      <c r="K234" s="23">
        <f>IF($A234="","",IF($G234&lt;&gt;"Approved","No",IF(OR($J234="",NOT(ISNUMBER($J234))),"Yes",IF($J234&gt;=TODAY(),"Yes","No"))))</f>
        <v/>
      </c>
      <c r="L234" s="21" t="n"/>
    </row>
    <row r="235">
      <c r="A235" s="19" t="n"/>
      <c r="B235" s="19" t="n"/>
      <c r="C235" s="21" t="n"/>
      <c r="D235" s="19" t="n"/>
      <c r="E235" s="21" t="n"/>
      <c r="F235" s="22" t="n"/>
      <c r="G235" s="19" t="n"/>
      <c r="H235" s="19" t="n"/>
      <c r="I235" s="22" t="n"/>
      <c r="J235" s="22" t="n"/>
      <c r="K235" s="23">
        <f>IF($A235="","",IF($G235&lt;&gt;"Approved","No",IF(OR($J235="",NOT(ISNUMBER($J235))),"Yes",IF($J235&gt;=TODAY(),"Yes","No"))))</f>
        <v/>
      </c>
      <c r="L235" s="21" t="n"/>
    </row>
    <row r="236">
      <c r="A236" s="19" t="n"/>
      <c r="B236" s="19" t="n"/>
      <c r="C236" s="21" t="n"/>
      <c r="D236" s="19" t="n"/>
      <c r="E236" s="21" t="n"/>
      <c r="F236" s="22" t="n"/>
      <c r="G236" s="19" t="n"/>
      <c r="H236" s="19" t="n"/>
      <c r="I236" s="22" t="n"/>
      <c r="J236" s="22" t="n"/>
      <c r="K236" s="23">
        <f>IF($A236="","",IF($G236&lt;&gt;"Approved","No",IF(OR($J236="",NOT(ISNUMBER($J236))),"Yes",IF($J236&gt;=TODAY(),"Yes","No"))))</f>
        <v/>
      </c>
      <c r="L236" s="21" t="n"/>
    </row>
    <row r="237">
      <c r="A237" s="19" t="n"/>
      <c r="B237" s="19" t="n"/>
      <c r="C237" s="21" t="n"/>
      <c r="D237" s="19" t="n"/>
      <c r="E237" s="21" t="n"/>
      <c r="F237" s="22" t="n"/>
      <c r="G237" s="19" t="n"/>
      <c r="H237" s="19" t="n"/>
      <c r="I237" s="22" t="n"/>
      <c r="J237" s="22" t="n"/>
      <c r="K237" s="23">
        <f>IF($A237="","",IF($G237&lt;&gt;"Approved","No",IF(OR($J237="",NOT(ISNUMBER($J237))),"Yes",IF($J237&gt;=TODAY(),"Yes","No"))))</f>
        <v/>
      </c>
      <c r="L237" s="21" t="n"/>
    </row>
    <row r="238">
      <c r="A238" s="19" t="n"/>
      <c r="B238" s="19" t="n"/>
      <c r="C238" s="21" t="n"/>
      <c r="D238" s="19" t="n"/>
      <c r="E238" s="21" t="n"/>
      <c r="F238" s="22" t="n"/>
      <c r="G238" s="19" t="n"/>
      <c r="H238" s="19" t="n"/>
      <c r="I238" s="22" t="n"/>
      <c r="J238" s="22" t="n"/>
      <c r="K238" s="23">
        <f>IF($A238="","",IF($G238&lt;&gt;"Approved","No",IF(OR($J238="",NOT(ISNUMBER($J238))),"Yes",IF($J238&gt;=TODAY(),"Yes","No"))))</f>
        <v/>
      </c>
      <c r="L238" s="21" t="n"/>
    </row>
    <row r="239">
      <c r="A239" s="19" t="n"/>
      <c r="B239" s="19" t="n"/>
      <c r="C239" s="21" t="n"/>
      <c r="D239" s="19" t="n"/>
      <c r="E239" s="21" t="n"/>
      <c r="F239" s="22" t="n"/>
      <c r="G239" s="19" t="n"/>
      <c r="H239" s="19" t="n"/>
      <c r="I239" s="22" t="n"/>
      <c r="J239" s="22" t="n"/>
      <c r="K239" s="23">
        <f>IF($A239="","",IF($G239&lt;&gt;"Approved","No",IF(OR($J239="",NOT(ISNUMBER($J239))),"Yes",IF($J239&gt;=TODAY(),"Yes","No"))))</f>
        <v/>
      </c>
      <c r="L239" s="21" t="n"/>
    </row>
    <row r="240">
      <c r="A240" s="19" t="n"/>
      <c r="B240" s="19" t="n"/>
      <c r="C240" s="21" t="n"/>
      <c r="D240" s="19" t="n"/>
      <c r="E240" s="21" t="n"/>
      <c r="F240" s="22" t="n"/>
      <c r="G240" s="19" t="n"/>
      <c r="H240" s="19" t="n"/>
      <c r="I240" s="22" t="n"/>
      <c r="J240" s="22" t="n"/>
      <c r="K240" s="23">
        <f>IF($A240="","",IF($G240&lt;&gt;"Approved","No",IF(OR($J240="",NOT(ISNUMBER($J240))),"Yes",IF($J240&gt;=TODAY(),"Yes","No"))))</f>
        <v/>
      </c>
      <c r="L240" s="21" t="n"/>
    </row>
    <row r="241">
      <c r="A241" s="19" t="n"/>
      <c r="B241" s="19" t="n"/>
      <c r="C241" s="21" t="n"/>
      <c r="D241" s="19" t="n"/>
      <c r="E241" s="21" t="n"/>
      <c r="F241" s="22" t="n"/>
      <c r="G241" s="19" t="n"/>
      <c r="H241" s="19" t="n"/>
      <c r="I241" s="22" t="n"/>
      <c r="J241" s="22" t="n"/>
      <c r="K241" s="23">
        <f>IF($A241="","",IF($G241&lt;&gt;"Approved","No",IF(OR($J241="",NOT(ISNUMBER($J241))),"Yes",IF($J241&gt;=TODAY(),"Yes","No"))))</f>
        <v/>
      </c>
      <c r="L241" s="21" t="n"/>
    </row>
    <row r="242">
      <c r="A242" s="19" t="n"/>
      <c r="B242" s="19" t="n"/>
      <c r="C242" s="21" t="n"/>
      <c r="D242" s="19" t="n"/>
      <c r="E242" s="21" t="n"/>
      <c r="F242" s="22" t="n"/>
      <c r="G242" s="19" t="n"/>
      <c r="H242" s="19" t="n"/>
      <c r="I242" s="22" t="n"/>
      <c r="J242" s="22" t="n"/>
      <c r="K242" s="23">
        <f>IF($A242="","",IF($G242&lt;&gt;"Approved","No",IF(OR($J242="",NOT(ISNUMBER($J242))),"Yes",IF($J242&gt;=TODAY(),"Yes","No"))))</f>
        <v/>
      </c>
      <c r="L242" s="21" t="n"/>
    </row>
    <row r="243">
      <c r="A243" s="19" t="n"/>
      <c r="B243" s="19" t="n"/>
      <c r="C243" s="21" t="n"/>
      <c r="D243" s="19" t="n"/>
      <c r="E243" s="21" t="n"/>
      <c r="F243" s="22" t="n"/>
      <c r="G243" s="19" t="n"/>
      <c r="H243" s="19" t="n"/>
      <c r="I243" s="22" t="n"/>
      <c r="J243" s="22" t="n"/>
      <c r="K243" s="23">
        <f>IF($A243="","",IF($G243&lt;&gt;"Approved","No",IF(OR($J243="",NOT(ISNUMBER($J243))),"Yes",IF($J243&gt;=TODAY(),"Yes","No"))))</f>
        <v/>
      </c>
      <c r="L243" s="21" t="n"/>
    </row>
    <row r="244">
      <c r="A244" s="19" t="n"/>
      <c r="B244" s="19" t="n"/>
      <c r="C244" s="21" t="n"/>
      <c r="D244" s="19" t="n"/>
      <c r="E244" s="21" t="n"/>
      <c r="F244" s="22" t="n"/>
      <c r="G244" s="19" t="n"/>
      <c r="H244" s="19" t="n"/>
      <c r="I244" s="22" t="n"/>
      <c r="J244" s="22" t="n"/>
      <c r="K244" s="23">
        <f>IF($A244="","",IF($G244&lt;&gt;"Approved","No",IF(OR($J244="",NOT(ISNUMBER($J244))),"Yes",IF($J244&gt;=TODAY(),"Yes","No"))))</f>
        <v/>
      </c>
      <c r="L244" s="21" t="n"/>
    </row>
    <row r="245">
      <c r="A245" s="19" t="n"/>
      <c r="B245" s="19" t="n"/>
      <c r="C245" s="21" t="n"/>
      <c r="D245" s="19" t="n"/>
      <c r="E245" s="21" t="n"/>
      <c r="F245" s="22" t="n"/>
      <c r="G245" s="19" t="n"/>
      <c r="H245" s="19" t="n"/>
      <c r="I245" s="22" t="n"/>
      <c r="J245" s="22" t="n"/>
      <c r="K245" s="23">
        <f>IF($A245="","",IF($G245&lt;&gt;"Approved","No",IF(OR($J245="",NOT(ISNUMBER($J245))),"Yes",IF($J245&gt;=TODAY(),"Yes","No"))))</f>
        <v/>
      </c>
      <c r="L245" s="21" t="n"/>
    </row>
    <row r="246">
      <c r="A246" s="19" t="n"/>
      <c r="B246" s="19" t="n"/>
      <c r="C246" s="21" t="n"/>
      <c r="D246" s="19" t="n"/>
      <c r="E246" s="21" t="n"/>
      <c r="F246" s="22" t="n"/>
      <c r="G246" s="19" t="n"/>
      <c r="H246" s="19" t="n"/>
      <c r="I246" s="22" t="n"/>
      <c r="J246" s="22" t="n"/>
      <c r="K246" s="23">
        <f>IF($A246="","",IF($G246&lt;&gt;"Approved","No",IF(OR($J246="",NOT(ISNUMBER($J246))),"Yes",IF($J246&gt;=TODAY(),"Yes","No"))))</f>
        <v/>
      </c>
      <c r="L246" s="21" t="n"/>
    </row>
    <row r="247">
      <c r="A247" s="19" t="n"/>
      <c r="B247" s="19" t="n"/>
      <c r="C247" s="21" t="n"/>
      <c r="D247" s="19" t="n"/>
      <c r="E247" s="21" t="n"/>
      <c r="F247" s="22" t="n"/>
      <c r="G247" s="19" t="n"/>
      <c r="H247" s="19" t="n"/>
      <c r="I247" s="22" t="n"/>
      <c r="J247" s="22" t="n"/>
      <c r="K247" s="23">
        <f>IF($A247="","",IF($G247&lt;&gt;"Approved","No",IF(OR($J247="",NOT(ISNUMBER($J247))),"Yes",IF($J247&gt;=TODAY(),"Yes","No"))))</f>
        <v/>
      </c>
      <c r="L247" s="21" t="n"/>
    </row>
    <row r="248">
      <c r="A248" s="19" t="n"/>
      <c r="B248" s="19" t="n"/>
      <c r="C248" s="21" t="n"/>
      <c r="D248" s="19" t="n"/>
      <c r="E248" s="21" t="n"/>
      <c r="F248" s="22" t="n"/>
      <c r="G248" s="19" t="n"/>
      <c r="H248" s="19" t="n"/>
      <c r="I248" s="22" t="n"/>
      <c r="J248" s="22" t="n"/>
      <c r="K248" s="23">
        <f>IF($A248="","",IF($G248&lt;&gt;"Approved","No",IF(OR($J248="",NOT(ISNUMBER($J248))),"Yes",IF($J248&gt;=TODAY(),"Yes","No"))))</f>
        <v/>
      </c>
      <c r="L248" s="21" t="n"/>
    </row>
    <row r="249">
      <c r="A249" s="19" t="n"/>
      <c r="B249" s="19" t="n"/>
      <c r="C249" s="21" t="n"/>
      <c r="D249" s="19" t="n"/>
      <c r="E249" s="21" t="n"/>
      <c r="F249" s="22" t="n"/>
      <c r="G249" s="19" t="n"/>
      <c r="H249" s="19" t="n"/>
      <c r="I249" s="22" t="n"/>
      <c r="J249" s="22" t="n"/>
      <c r="K249" s="23">
        <f>IF($A249="","",IF($G249&lt;&gt;"Approved","No",IF(OR($J249="",NOT(ISNUMBER($J249))),"Yes",IF($J249&gt;=TODAY(),"Yes","No"))))</f>
        <v/>
      </c>
      <c r="L249" s="21" t="n"/>
    </row>
    <row r="250">
      <c r="A250" s="19" t="n"/>
      <c r="B250" s="19" t="n"/>
      <c r="C250" s="21" t="n"/>
      <c r="D250" s="19" t="n"/>
      <c r="E250" s="21" t="n"/>
      <c r="F250" s="22" t="n"/>
      <c r="G250" s="19" t="n"/>
      <c r="H250" s="19" t="n"/>
      <c r="I250" s="22" t="n"/>
      <c r="J250" s="22" t="n"/>
      <c r="K250" s="23">
        <f>IF($A250="","",IF($G250&lt;&gt;"Approved","No",IF(OR($J250="",NOT(ISNUMBER($J250))),"Yes",IF($J250&gt;=TODAY(),"Yes","No"))))</f>
        <v/>
      </c>
      <c r="L250" s="21" t="n"/>
    </row>
    <row r="251">
      <c r="A251" s="19" t="n"/>
      <c r="B251" s="19" t="n"/>
      <c r="C251" s="21" t="n"/>
      <c r="D251" s="19" t="n"/>
      <c r="E251" s="21" t="n"/>
      <c r="F251" s="22" t="n"/>
      <c r="G251" s="19" t="n"/>
      <c r="H251" s="19" t="n"/>
      <c r="I251" s="22" t="n"/>
      <c r="J251" s="22" t="n"/>
      <c r="K251" s="23">
        <f>IF($A251="","",IF($G251&lt;&gt;"Approved","No",IF(OR($J251="",NOT(ISNUMBER($J251))),"Yes",IF($J251&gt;=TODAY(),"Yes","No"))))</f>
        <v/>
      </c>
      <c r="L251" s="21" t="n"/>
    </row>
    <row r="252">
      <c r="A252" s="19" t="n"/>
      <c r="B252" s="19" t="n"/>
      <c r="C252" s="21" t="n"/>
      <c r="D252" s="19" t="n"/>
      <c r="E252" s="21" t="n"/>
      <c r="F252" s="22" t="n"/>
      <c r="G252" s="19" t="n"/>
      <c r="H252" s="19" t="n"/>
      <c r="I252" s="22" t="n"/>
      <c r="J252" s="22" t="n"/>
      <c r="K252" s="23">
        <f>IF($A252="","",IF($G252&lt;&gt;"Approved","No",IF(OR($J252="",NOT(ISNUMBER($J252))),"Yes",IF($J252&gt;=TODAY(),"Yes","No"))))</f>
        <v/>
      </c>
      <c r="L252" s="21" t="n"/>
    </row>
    <row r="253">
      <c r="A253" s="19" t="n"/>
      <c r="B253" s="19" t="n"/>
      <c r="C253" s="21" t="n"/>
      <c r="D253" s="19" t="n"/>
      <c r="E253" s="21" t="n"/>
      <c r="F253" s="22" t="n"/>
      <c r="G253" s="19" t="n"/>
      <c r="H253" s="19" t="n"/>
      <c r="I253" s="22" t="n"/>
      <c r="J253" s="22" t="n"/>
      <c r="K253" s="23">
        <f>IF($A253="","",IF($G253&lt;&gt;"Approved","No",IF(OR($J253="",NOT(ISNUMBER($J253))),"Yes",IF($J253&gt;=TODAY(),"Yes","No"))))</f>
        <v/>
      </c>
      <c r="L253" s="21" t="n"/>
    </row>
    <row r="254">
      <c r="A254" s="19" t="n"/>
      <c r="B254" s="19" t="n"/>
      <c r="C254" s="21" t="n"/>
      <c r="D254" s="19" t="n"/>
      <c r="E254" s="21" t="n"/>
      <c r="F254" s="22" t="n"/>
      <c r="G254" s="19" t="n"/>
      <c r="H254" s="19" t="n"/>
      <c r="I254" s="22" t="n"/>
      <c r="J254" s="22" t="n"/>
      <c r="K254" s="23">
        <f>IF($A254="","",IF($G254&lt;&gt;"Approved","No",IF(OR($J254="",NOT(ISNUMBER($J254))),"Yes",IF($J254&gt;=TODAY(),"Yes","No"))))</f>
        <v/>
      </c>
      <c r="L254" s="21" t="n"/>
    </row>
    <row r="255">
      <c r="A255" s="19" t="n"/>
      <c r="B255" s="19" t="n"/>
      <c r="C255" s="21" t="n"/>
      <c r="D255" s="19" t="n"/>
      <c r="E255" s="21" t="n"/>
      <c r="F255" s="22" t="n"/>
      <c r="G255" s="19" t="n"/>
      <c r="H255" s="19" t="n"/>
      <c r="I255" s="22" t="n"/>
      <c r="J255" s="22" t="n"/>
      <c r="K255" s="23">
        <f>IF($A255="","",IF($G255&lt;&gt;"Approved","No",IF(OR($J255="",NOT(ISNUMBER($J255))),"Yes",IF($J255&gt;=TODAY(),"Yes","No"))))</f>
        <v/>
      </c>
      <c r="L255" s="21" t="n"/>
    </row>
    <row r="256">
      <c r="A256" s="19" t="n"/>
      <c r="B256" s="19" t="n"/>
      <c r="C256" s="21" t="n"/>
      <c r="D256" s="19" t="n"/>
      <c r="E256" s="21" t="n"/>
      <c r="F256" s="22" t="n"/>
      <c r="G256" s="19" t="n"/>
      <c r="H256" s="19" t="n"/>
      <c r="I256" s="22" t="n"/>
      <c r="J256" s="22" t="n"/>
      <c r="K256" s="23">
        <f>IF($A256="","",IF($G256&lt;&gt;"Approved","No",IF(OR($J256="",NOT(ISNUMBER($J256))),"Yes",IF($J256&gt;=TODAY(),"Yes","No"))))</f>
        <v/>
      </c>
      <c r="L256" s="21" t="n"/>
    </row>
    <row r="257">
      <c r="A257" s="19" t="n"/>
      <c r="B257" s="19" t="n"/>
      <c r="C257" s="21" t="n"/>
      <c r="D257" s="19" t="n"/>
      <c r="E257" s="21" t="n"/>
      <c r="F257" s="22" t="n"/>
      <c r="G257" s="19" t="n"/>
      <c r="H257" s="19" t="n"/>
      <c r="I257" s="22" t="n"/>
      <c r="J257" s="22" t="n"/>
      <c r="K257" s="23">
        <f>IF($A257="","",IF($G257&lt;&gt;"Approved","No",IF(OR($J257="",NOT(ISNUMBER($J257))),"Yes",IF($J257&gt;=TODAY(),"Yes","No"))))</f>
        <v/>
      </c>
      <c r="L257" s="21" t="n"/>
    </row>
    <row r="258">
      <c r="A258" s="19" t="n"/>
      <c r="B258" s="19" t="n"/>
      <c r="C258" s="21" t="n"/>
      <c r="D258" s="19" t="n"/>
      <c r="E258" s="21" t="n"/>
      <c r="F258" s="22" t="n"/>
      <c r="G258" s="19" t="n"/>
      <c r="H258" s="19" t="n"/>
      <c r="I258" s="22" t="n"/>
      <c r="J258" s="22" t="n"/>
      <c r="K258" s="23">
        <f>IF($A258="","",IF($G258&lt;&gt;"Approved","No",IF(OR($J258="",NOT(ISNUMBER($J258))),"Yes",IF($J258&gt;=TODAY(),"Yes","No"))))</f>
        <v/>
      </c>
      <c r="L258" s="21" t="n"/>
    </row>
    <row r="259">
      <c r="A259" s="19" t="n"/>
      <c r="B259" s="19" t="n"/>
      <c r="C259" s="21" t="n"/>
      <c r="D259" s="19" t="n"/>
      <c r="E259" s="21" t="n"/>
      <c r="F259" s="22" t="n"/>
      <c r="G259" s="19" t="n"/>
      <c r="H259" s="19" t="n"/>
      <c r="I259" s="22" t="n"/>
      <c r="J259" s="22" t="n"/>
      <c r="K259" s="23">
        <f>IF($A259="","",IF($G259&lt;&gt;"Approved","No",IF(OR($J259="",NOT(ISNUMBER($J259))),"Yes",IF($J259&gt;=TODAY(),"Yes","No"))))</f>
        <v/>
      </c>
      <c r="L259" s="21" t="n"/>
    </row>
    <row r="260">
      <c r="A260" s="19" t="n"/>
      <c r="B260" s="19" t="n"/>
      <c r="C260" s="21" t="n"/>
      <c r="D260" s="19" t="n"/>
      <c r="E260" s="21" t="n"/>
      <c r="F260" s="22" t="n"/>
      <c r="G260" s="19" t="n"/>
      <c r="H260" s="19" t="n"/>
      <c r="I260" s="22" t="n"/>
      <c r="J260" s="22" t="n"/>
      <c r="K260" s="23">
        <f>IF($A260="","",IF($G260&lt;&gt;"Approved","No",IF(OR($J260="",NOT(ISNUMBER($J260))),"Yes",IF($J260&gt;=TODAY(),"Yes","No"))))</f>
        <v/>
      </c>
      <c r="L260" s="21" t="n"/>
    </row>
    <row r="261">
      <c r="A261" s="19" t="n"/>
      <c r="B261" s="19" t="n"/>
      <c r="C261" s="21" t="n"/>
      <c r="D261" s="19" t="n"/>
      <c r="E261" s="21" t="n"/>
      <c r="F261" s="22" t="n"/>
      <c r="G261" s="19" t="n"/>
      <c r="H261" s="19" t="n"/>
      <c r="I261" s="22" t="n"/>
      <c r="J261" s="22" t="n"/>
      <c r="K261" s="23">
        <f>IF($A261="","",IF($G261&lt;&gt;"Approved","No",IF(OR($J261="",NOT(ISNUMBER($J261))),"Yes",IF($J261&gt;=TODAY(),"Yes","No"))))</f>
        <v/>
      </c>
      <c r="L261" s="21" t="n"/>
    </row>
    <row r="262">
      <c r="A262" s="19" t="n"/>
      <c r="B262" s="19" t="n"/>
      <c r="C262" s="21" t="n"/>
      <c r="D262" s="19" t="n"/>
      <c r="E262" s="21" t="n"/>
      <c r="F262" s="22" t="n"/>
      <c r="G262" s="19" t="n"/>
      <c r="H262" s="19" t="n"/>
      <c r="I262" s="22" t="n"/>
      <c r="J262" s="22" t="n"/>
      <c r="K262" s="23">
        <f>IF($A262="","",IF($G262&lt;&gt;"Approved","No",IF(OR($J262="",NOT(ISNUMBER($J262))),"Yes",IF($J262&gt;=TODAY(),"Yes","No"))))</f>
        <v/>
      </c>
      <c r="L262" s="21" t="n"/>
    </row>
    <row r="263">
      <c r="A263" s="19" t="n"/>
      <c r="B263" s="19" t="n"/>
      <c r="C263" s="21" t="n"/>
      <c r="D263" s="19" t="n"/>
      <c r="E263" s="21" t="n"/>
      <c r="F263" s="22" t="n"/>
      <c r="G263" s="19" t="n"/>
      <c r="H263" s="19" t="n"/>
      <c r="I263" s="22" t="n"/>
      <c r="J263" s="22" t="n"/>
      <c r="K263" s="23">
        <f>IF($A263="","",IF($G263&lt;&gt;"Approved","No",IF(OR($J263="",NOT(ISNUMBER($J263))),"Yes",IF($J263&gt;=TODAY(),"Yes","No"))))</f>
        <v/>
      </c>
      <c r="L263" s="21" t="n"/>
    </row>
    <row r="264">
      <c r="A264" s="19" t="n"/>
      <c r="B264" s="19" t="n"/>
      <c r="C264" s="21" t="n"/>
      <c r="D264" s="19" t="n"/>
      <c r="E264" s="21" t="n"/>
      <c r="F264" s="22" t="n"/>
      <c r="G264" s="19" t="n"/>
      <c r="H264" s="19" t="n"/>
      <c r="I264" s="22" t="n"/>
      <c r="J264" s="22" t="n"/>
      <c r="K264" s="23">
        <f>IF($A264="","",IF($G264&lt;&gt;"Approved","No",IF(OR($J264="",NOT(ISNUMBER($J264))),"Yes",IF($J264&gt;=TODAY(),"Yes","No"))))</f>
        <v/>
      </c>
      <c r="L264" s="21" t="n"/>
    </row>
    <row r="265">
      <c r="A265" s="19" t="n"/>
      <c r="B265" s="19" t="n"/>
      <c r="C265" s="21" t="n"/>
      <c r="D265" s="19" t="n"/>
      <c r="E265" s="21" t="n"/>
      <c r="F265" s="22" t="n"/>
      <c r="G265" s="19" t="n"/>
      <c r="H265" s="19" t="n"/>
      <c r="I265" s="22" t="n"/>
      <c r="J265" s="22" t="n"/>
      <c r="K265" s="23">
        <f>IF($A265="","",IF($G265&lt;&gt;"Approved","No",IF(OR($J265="",NOT(ISNUMBER($J265))),"Yes",IF($J265&gt;=TODAY(),"Yes","No"))))</f>
        <v/>
      </c>
      <c r="L265" s="21" t="n"/>
    </row>
    <row r="266">
      <c r="A266" s="19" t="n"/>
      <c r="B266" s="19" t="n"/>
      <c r="C266" s="21" t="n"/>
      <c r="D266" s="19" t="n"/>
      <c r="E266" s="21" t="n"/>
      <c r="F266" s="22" t="n"/>
      <c r="G266" s="19" t="n"/>
      <c r="H266" s="19" t="n"/>
      <c r="I266" s="22" t="n"/>
      <c r="J266" s="22" t="n"/>
      <c r="K266" s="23">
        <f>IF($A266="","",IF($G266&lt;&gt;"Approved","No",IF(OR($J266="",NOT(ISNUMBER($J266))),"Yes",IF($J266&gt;=TODAY(),"Yes","No"))))</f>
        <v/>
      </c>
      <c r="L266" s="21" t="n"/>
    </row>
    <row r="267">
      <c r="A267" s="19" t="n"/>
      <c r="B267" s="19" t="n"/>
      <c r="C267" s="21" t="n"/>
      <c r="D267" s="19" t="n"/>
      <c r="E267" s="21" t="n"/>
      <c r="F267" s="22" t="n"/>
      <c r="G267" s="19" t="n"/>
      <c r="H267" s="19" t="n"/>
      <c r="I267" s="22" t="n"/>
      <c r="J267" s="22" t="n"/>
      <c r="K267" s="23">
        <f>IF($A267="","",IF($G267&lt;&gt;"Approved","No",IF(OR($J267="",NOT(ISNUMBER($J267))),"Yes",IF($J267&gt;=TODAY(),"Yes","No"))))</f>
        <v/>
      </c>
      <c r="L267" s="21" t="n"/>
    </row>
    <row r="268">
      <c r="A268" s="19" t="n"/>
      <c r="B268" s="19" t="n"/>
      <c r="C268" s="21" t="n"/>
      <c r="D268" s="19" t="n"/>
      <c r="E268" s="21" t="n"/>
      <c r="F268" s="22" t="n"/>
      <c r="G268" s="19" t="n"/>
      <c r="H268" s="19" t="n"/>
      <c r="I268" s="22" t="n"/>
      <c r="J268" s="22" t="n"/>
      <c r="K268" s="23">
        <f>IF($A268="","",IF($G268&lt;&gt;"Approved","No",IF(OR($J268="",NOT(ISNUMBER($J268))),"Yes",IF($J268&gt;=TODAY(),"Yes","No"))))</f>
        <v/>
      </c>
      <c r="L268" s="21" t="n"/>
    </row>
    <row r="269">
      <c r="A269" s="19" t="n"/>
      <c r="B269" s="19" t="n"/>
      <c r="C269" s="21" t="n"/>
      <c r="D269" s="19" t="n"/>
      <c r="E269" s="21" t="n"/>
      <c r="F269" s="22" t="n"/>
      <c r="G269" s="19" t="n"/>
      <c r="H269" s="19" t="n"/>
      <c r="I269" s="22" t="n"/>
      <c r="J269" s="22" t="n"/>
      <c r="K269" s="23">
        <f>IF($A269="","",IF($G269&lt;&gt;"Approved","No",IF(OR($J269="",NOT(ISNUMBER($J269))),"Yes",IF($J269&gt;=TODAY(),"Yes","No"))))</f>
        <v/>
      </c>
      <c r="L269" s="21" t="n"/>
    </row>
    <row r="270">
      <c r="A270" s="19" t="n"/>
      <c r="B270" s="19" t="n"/>
      <c r="C270" s="21" t="n"/>
      <c r="D270" s="19" t="n"/>
      <c r="E270" s="21" t="n"/>
      <c r="F270" s="22" t="n"/>
      <c r="G270" s="19" t="n"/>
      <c r="H270" s="19" t="n"/>
      <c r="I270" s="22" t="n"/>
      <c r="J270" s="22" t="n"/>
      <c r="K270" s="23">
        <f>IF($A270="","",IF($G270&lt;&gt;"Approved","No",IF(OR($J270="",NOT(ISNUMBER($J270))),"Yes",IF($J270&gt;=TODAY(),"Yes","No"))))</f>
        <v/>
      </c>
      <c r="L270" s="21" t="n"/>
    </row>
    <row r="271">
      <c r="A271" s="19" t="n"/>
      <c r="B271" s="19" t="n"/>
      <c r="C271" s="21" t="n"/>
      <c r="D271" s="19" t="n"/>
      <c r="E271" s="21" t="n"/>
      <c r="F271" s="22" t="n"/>
      <c r="G271" s="19" t="n"/>
      <c r="H271" s="19" t="n"/>
      <c r="I271" s="22" t="n"/>
      <c r="J271" s="22" t="n"/>
      <c r="K271" s="23">
        <f>IF($A271="","",IF($G271&lt;&gt;"Approved","No",IF(OR($J271="",NOT(ISNUMBER($J271))),"Yes",IF($J271&gt;=TODAY(),"Yes","No"))))</f>
        <v/>
      </c>
      <c r="L271" s="21" t="n"/>
    </row>
    <row r="272">
      <c r="A272" s="19" t="n"/>
      <c r="B272" s="19" t="n"/>
      <c r="C272" s="21" t="n"/>
      <c r="D272" s="19" t="n"/>
      <c r="E272" s="21" t="n"/>
      <c r="F272" s="22" t="n"/>
      <c r="G272" s="19" t="n"/>
      <c r="H272" s="19" t="n"/>
      <c r="I272" s="22" t="n"/>
      <c r="J272" s="22" t="n"/>
      <c r="K272" s="23">
        <f>IF($A272="","",IF($G272&lt;&gt;"Approved","No",IF(OR($J272="",NOT(ISNUMBER($J272))),"Yes",IF($J272&gt;=TODAY(),"Yes","No"))))</f>
        <v/>
      </c>
      <c r="L272" s="21" t="n"/>
    </row>
    <row r="273">
      <c r="A273" s="19" t="n"/>
      <c r="B273" s="19" t="n"/>
      <c r="C273" s="21" t="n"/>
      <c r="D273" s="19" t="n"/>
      <c r="E273" s="21" t="n"/>
      <c r="F273" s="22" t="n"/>
      <c r="G273" s="19" t="n"/>
      <c r="H273" s="19" t="n"/>
      <c r="I273" s="22" t="n"/>
      <c r="J273" s="22" t="n"/>
      <c r="K273" s="23">
        <f>IF($A273="","",IF($G273&lt;&gt;"Approved","No",IF(OR($J273="",NOT(ISNUMBER($J273))),"Yes",IF($J273&gt;=TODAY(),"Yes","No"))))</f>
        <v/>
      </c>
      <c r="L273" s="21" t="n"/>
    </row>
    <row r="274">
      <c r="A274" s="19" t="n"/>
      <c r="B274" s="19" t="n"/>
      <c r="C274" s="21" t="n"/>
      <c r="D274" s="19" t="n"/>
      <c r="E274" s="21" t="n"/>
      <c r="F274" s="22" t="n"/>
      <c r="G274" s="19" t="n"/>
      <c r="H274" s="19" t="n"/>
      <c r="I274" s="22" t="n"/>
      <c r="J274" s="22" t="n"/>
      <c r="K274" s="23">
        <f>IF($A274="","",IF($G274&lt;&gt;"Approved","No",IF(OR($J274="",NOT(ISNUMBER($J274))),"Yes",IF($J274&gt;=TODAY(),"Yes","No"))))</f>
        <v/>
      </c>
      <c r="L274" s="21" t="n"/>
    </row>
    <row r="275">
      <c r="A275" s="19" t="n"/>
      <c r="B275" s="19" t="n"/>
      <c r="C275" s="21" t="n"/>
      <c r="D275" s="19" t="n"/>
      <c r="E275" s="21" t="n"/>
      <c r="F275" s="22" t="n"/>
      <c r="G275" s="19" t="n"/>
      <c r="H275" s="19" t="n"/>
      <c r="I275" s="22" t="n"/>
      <c r="J275" s="22" t="n"/>
      <c r="K275" s="23">
        <f>IF($A275="","",IF($G275&lt;&gt;"Approved","No",IF(OR($J275="",NOT(ISNUMBER($J275))),"Yes",IF($J275&gt;=TODAY(),"Yes","No"))))</f>
        <v/>
      </c>
      <c r="L275" s="21" t="n"/>
    </row>
    <row r="276">
      <c r="A276" s="19" t="n"/>
      <c r="B276" s="19" t="n"/>
      <c r="C276" s="21" t="n"/>
      <c r="D276" s="19" t="n"/>
      <c r="E276" s="21" t="n"/>
      <c r="F276" s="22" t="n"/>
      <c r="G276" s="19" t="n"/>
      <c r="H276" s="19" t="n"/>
      <c r="I276" s="22" t="n"/>
      <c r="J276" s="22" t="n"/>
      <c r="K276" s="23">
        <f>IF($A276="","",IF($G276&lt;&gt;"Approved","No",IF(OR($J276="",NOT(ISNUMBER($J276))),"Yes",IF($J276&gt;=TODAY(),"Yes","No"))))</f>
        <v/>
      </c>
      <c r="L276" s="21" t="n"/>
    </row>
    <row r="277">
      <c r="A277" s="19" t="n"/>
      <c r="B277" s="19" t="n"/>
      <c r="C277" s="21" t="n"/>
      <c r="D277" s="19" t="n"/>
      <c r="E277" s="21" t="n"/>
      <c r="F277" s="22" t="n"/>
      <c r="G277" s="19" t="n"/>
      <c r="H277" s="19" t="n"/>
      <c r="I277" s="22" t="n"/>
      <c r="J277" s="22" t="n"/>
      <c r="K277" s="23">
        <f>IF($A277="","",IF($G277&lt;&gt;"Approved","No",IF(OR($J277="",NOT(ISNUMBER($J277))),"Yes",IF($J277&gt;=TODAY(),"Yes","No"))))</f>
        <v/>
      </c>
      <c r="L277" s="21" t="n"/>
    </row>
    <row r="278">
      <c r="A278" s="19" t="n"/>
      <c r="B278" s="19" t="n"/>
      <c r="C278" s="21" t="n"/>
      <c r="D278" s="19" t="n"/>
      <c r="E278" s="21" t="n"/>
      <c r="F278" s="22" t="n"/>
      <c r="G278" s="19" t="n"/>
      <c r="H278" s="19" t="n"/>
      <c r="I278" s="22" t="n"/>
      <c r="J278" s="22" t="n"/>
      <c r="K278" s="23">
        <f>IF($A278="","",IF($G278&lt;&gt;"Approved","No",IF(OR($J278="",NOT(ISNUMBER($J278))),"Yes",IF($J278&gt;=TODAY(),"Yes","No"))))</f>
        <v/>
      </c>
      <c r="L278" s="21" t="n"/>
    </row>
    <row r="279">
      <c r="A279" s="19" t="n"/>
      <c r="B279" s="19" t="n"/>
      <c r="C279" s="21" t="n"/>
      <c r="D279" s="19" t="n"/>
      <c r="E279" s="21" t="n"/>
      <c r="F279" s="22" t="n"/>
      <c r="G279" s="19" t="n"/>
      <c r="H279" s="19" t="n"/>
      <c r="I279" s="22" t="n"/>
      <c r="J279" s="22" t="n"/>
      <c r="K279" s="23">
        <f>IF($A279="","",IF($G279&lt;&gt;"Approved","No",IF(OR($J279="",NOT(ISNUMBER($J279))),"Yes",IF($J279&gt;=TODAY(),"Yes","No"))))</f>
        <v/>
      </c>
      <c r="L279" s="21" t="n"/>
    </row>
    <row r="280">
      <c r="A280" s="19" t="n"/>
      <c r="B280" s="19" t="n"/>
      <c r="C280" s="21" t="n"/>
      <c r="D280" s="19" t="n"/>
      <c r="E280" s="21" t="n"/>
      <c r="F280" s="22" t="n"/>
      <c r="G280" s="19" t="n"/>
      <c r="H280" s="19" t="n"/>
      <c r="I280" s="22" t="n"/>
      <c r="J280" s="22" t="n"/>
      <c r="K280" s="23">
        <f>IF($A280="","",IF($G280&lt;&gt;"Approved","No",IF(OR($J280="",NOT(ISNUMBER($J280))),"Yes",IF($J280&gt;=TODAY(),"Yes","No"))))</f>
        <v/>
      </c>
      <c r="L280" s="21" t="n"/>
    </row>
    <row r="281">
      <c r="A281" s="19" t="n"/>
      <c r="B281" s="19" t="n"/>
      <c r="C281" s="21" t="n"/>
      <c r="D281" s="19" t="n"/>
      <c r="E281" s="21" t="n"/>
      <c r="F281" s="22" t="n"/>
      <c r="G281" s="19" t="n"/>
      <c r="H281" s="19" t="n"/>
      <c r="I281" s="22" t="n"/>
      <c r="J281" s="22" t="n"/>
      <c r="K281" s="23">
        <f>IF($A281="","",IF($G281&lt;&gt;"Approved","No",IF(OR($J281="",NOT(ISNUMBER($J281))),"Yes",IF($J281&gt;=TODAY(),"Yes","No"))))</f>
        <v/>
      </c>
      <c r="L281" s="21" t="n"/>
    </row>
    <row r="282">
      <c r="A282" s="19" t="n"/>
      <c r="B282" s="19" t="n"/>
      <c r="C282" s="21" t="n"/>
      <c r="D282" s="19" t="n"/>
      <c r="E282" s="21" t="n"/>
      <c r="F282" s="22" t="n"/>
      <c r="G282" s="19" t="n"/>
      <c r="H282" s="19" t="n"/>
      <c r="I282" s="22" t="n"/>
      <c r="J282" s="22" t="n"/>
      <c r="K282" s="23">
        <f>IF($A282="","",IF($G282&lt;&gt;"Approved","No",IF(OR($J282="",NOT(ISNUMBER($J282))),"Yes",IF($J282&gt;=TODAY(),"Yes","No"))))</f>
        <v/>
      </c>
      <c r="L282" s="21" t="n"/>
    </row>
    <row r="283">
      <c r="A283" s="19" t="n"/>
      <c r="B283" s="19" t="n"/>
      <c r="C283" s="21" t="n"/>
      <c r="D283" s="19" t="n"/>
      <c r="E283" s="21" t="n"/>
      <c r="F283" s="22" t="n"/>
      <c r="G283" s="19" t="n"/>
      <c r="H283" s="19" t="n"/>
      <c r="I283" s="22" t="n"/>
      <c r="J283" s="22" t="n"/>
      <c r="K283" s="23">
        <f>IF($A283="","",IF($G283&lt;&gt;"Approved","No",IF(OR($J283="",NOT(ISNUMBER($J283))),"Yes",IF($J283&gt;=TODAY(),"Yes","No"))))</f>
        <v/>
      </c>
      <c r="L283" s="21" t="n"/>
    </row>
    <row r="284">
      <c r="A284" s="19" t="n"/>
      <c r="B284" s="19" t="n"/>
      <c r="C284" s="21" t="n"/>
      <c r="D284" s="19" t="n"/>
      <c r="E284" s="21" t="n"/>
      <c r="F284" s="22" t="n"/>
      <c r="G284" s="19" t="n"/>
      <c r="H284" s="19" t="n"/>
      <c r="I284" s="22" t="n"/>
      <c r="J284" s="22" t="n"/>
      <c r="K284" s="23">
        <f>IF($A284="","",IF($G284&lt;&gt;"Approved","No",IF(OR($J284="",NOT(ISNUMBER($J284))),"Yes",IF($J284&gt;=TODAY(),"Yes","No"))))</f>
        <v/>
      </c>
      <c r="L284" s="21" t="n"/>
    </row>
    <row r="285">
      <c r="A285" s="19" t="n"/>
      <c r="B285" s="19" t="n"/>
      <c r="C285" s="21" t="n"/>
      <c r="D285" s="19" t="n"/>
      <c r="E285" s="21" t="n"/>
      <c r="F285" s="22" t="n"/>
      <c r="G285" s="19" t="n"/>
      <c r="H285" s="19" t="n"/>
      <c r="I285" s="22" t="n"/>
      <c r="J285" s="22" t="n"/>
      <c r="K285" s="23">
        <f>IF($A285="","",IF($G285&lt;&gt;"Approved","No",IF(OR($J285="",NOT(ISNUMBER($J285))),"Yes",IF($J285&gt;=TODAY(),"Yes","No"))))</f>
        <v/>
      </c>
      <c r="L285" s="21" t="n"/>
    </row>
    <row r="286">
      <c r="A286" s="19" t="n"/>
      <c r="B286" s="19" t="n"/>
      <c r="C286" s="21" t="n"/>
      <c r="D286" s="19" t="n"/>
      <c r="E286" s="21" t="n"/>
      <c r="F286" s="22" t="n"/>
      <c r="G286" s="19" t="n"/>
      <c r="H286" s="19" t="n"/>
      <c r="I286" s="22" t="n"/>
      <c r="J286" s="22" t="n"/>
      <c r="K286" s="23">
        <f>IF($A286="","",IF($G286&lt;&gt;"Approved","No",IF(OR($J286="",NOT(ISNUMBER($J286))),"Yes",IF($J286&gt;=TODAY(),"Yes","No"))))</f>
        <v/>
      </c>
      <c r="L286" s="21" t="n"/>
    </row>
    <row r="287">
      <c r="A287" s="19" t="n"/>
      <c r="B287" s="19" t="n"/>
      <c r="C287" s="21" t="n"/>
      <c r="D287" s="19" t="n"/>
      <c r="E287" s="21" t="n"/>
      <c r="F287" s="22" t="n"/>
      <c r="G287" s="19" t="n"/>
      <c r="H287" s="19" t="n"/>
      <c r="I287" s="22" t="n"/>
      <c r="J287" s="22" t="n"/>
      <c r="K287" s="23">
        <f>IF($A287="","",IF($G287&lt;&gt;"Approved","No",IF(OR($J287="",NOT(ISNUMBER($J287))),"Yes",IF($J287&gt;=TODAY(),"Yes","No"))))</f>
        <v/>
      </c>
      <c r="L287" s="21" t="n"/>
    </row>
    <row r="288">
      <c r="A288" s="19" t="n"/>
      <c r="B288" s="19" t="n"/>
      <c r="C288" s="21" t="n"/>
      <c r="D288" s="19" t="n"/>
      <c r="E288" s="21" t="n"/>
      <c r="F288" s="22" t="n"/>
      <c r="G288" s="19" t="n"/>
      <c r="H288" s="19" t="n"/>
      <c r="I288" s="22" t="n"/>
      <c r="J288" s="22" t="n"/>
      <c r="K288" s="23">
        <f>IF($A288="","",IF($G288&lt;&gt;"Approved","No",IF(OR($J288="",NOT(ISNUMBER($J288))),"Yes",IF($J288&gt;=TODAY(),"Yes","No"))))</f>
        <v/>
      </c>
      <c r="L288" s="21" t="n"/>
    </row>
    <row r="289">
      <c r="A289" s="19" t="n"/>
      <c r="B289" s="19" t="n"/>
      <c r="C289" s="21" t="n"/>
      <c r="D289" s="19" t="n"/>
      <c r="E289" s="21" t="n"/>
      <c r="F289" s="22" t="n"/>
      <c r="G289" s="19" t="n"/>
      <c r="H289" s="19" t="n"/>
      <c r="I289" s="22" t="n"/>
      <c r="J289" s="22" t="n"/>
      <c r="K289" s="23">
        <f>IF($A289="","",IF($G289&lt;&gt;"Approved","No",IF(OR($J289="",NOT(ISNUMBER($J289))),"Yes",IF($J289&gt;=TODAY(),"Yes","No"))))</f>
        <v/>
      </c>
      <c r="L289" s="21" t="n"/>
    </row>
    <row r="290">
      <c r="A290" s="19" t="n"/>
      <c r="B290" s="19" t="n"/>
      <c r="C290" s="21" t="n"/>
      <c r="D290" s="19" t="n"/>
      <c r="E290" s="21" t="n"/>
      <c r="F290" s="22" t="n"/>
      <c r="G290" s="19" t="n"/>
      <c r="H290" s="19" t="n"/>
      <c r="I290" s="22" t="n"/>
      <c r="J290" s="22" t="n"/>
      <c r="K290" s="23">
        <f>IF($A290="","",IF($G290&lt;&gt;"Approved","No",IF(OR($J290="",NOT(ISNUMBER($J290))),"Yes",IF($J290&gt;=TODAY(),"Yes","No"))))</f>
        <v/>
      </c>
      <c r="L290" s="21" t="n"/>
    </row>
    <row r="291">
      <c r="A291" s="19" t="n"/>
      <c r="B291" s="19" t="n"/>
      <c r="C291" s="21" t="n"/>
      <c r="D291" s="19" t="n"/>
      <c r="E291" s="21" t="n"/>
      <c r="F291" s="22" t="n"/>
      <c r="G291" s="19" t="n"/>
      <c r="H291" s="19" t="n"/>
      <c r="I291" s="22" t="n"/>
      <c r="J291" s="22" t="n"/>
      <c r="K291" s="23">
        <f>IF($A291="","",IF($G291&lt;&gt;"Approved","No",IF(OR($J291="",NOT(ISNUMBER($J291))),"Yes",IF($J291&gt;=TODAY(),"Yes","No"))))</f>
        <v/>
      </c>
      <c r="L291" s="21" t="n"/>
    </row>
    <row r="292">
      <c r="A292" s="19" t="n"/>
      <c r="B292" s="19" t="n"/>
      <c r="C292" s="21" t="n"/>
      <c r="D292" s="19" t="n"/>
      <c r="E292" s="21" t="n"/>
      <c r="F292" s="22" t="n"/>
      <c r="G292" s="19" t="n"/>
      <c r="H292" s="19" t="n"/>
      <c r="I292" s="22" t="n"/>
      <c r="J292" s="22" t="n"/>
      <c r="K292" s="23">
        <f>IF($A292="","",IF($G292&lt;&gt;"Approved","No",IF(OR($J292="",NOT(ISNUMBER($J292))),"Yes",IF($J292&gt;=TODAY(),"Yes","No"))))</f>
        <v/>
      </c>
      <c r="L292" s="21" t="n"/>
    </row>
    <row r="293">
      <c r="A293" s="19" t="n"/>
      <c r="B293" s="19" t="n"/>
      <c r="C293" s="21" t="n"/>
      <c r="D293" s="19" t="n"/>
      <c r="E293" s="21" t="n"/>
      <c r="F293" s="22" t="n"/>
      <c r="G293" s="19" t="n"/>
      <c r="H293" s="19" t="n"/>
      <c r="I293" s="22" t="n"/>
      <c r="J293" s="22" t="n"/>
      <c r="K293" s="23">
        <f>IF($A293="","",IF($G293&lt;&gt;"Approved","No",IF(OR($J293="",NOT(ISNUMBER($J293))),"Yes",IF($J293&gt;=TODAY(),"Yes","No"))))</f>
        <v/>
      </c>
      <c r="L293" s="21" t="n"/>
    </row>
    <row r="294">
      <c r="A294" s="19" t="n"/>
      <c r="B294" s="19" t="n"/>
      <c r="C294" s="21" t="n"/>
      <c r="D294" s="19" t="n"/>
      <c r="E294" s="21" t="n"/>
      <c r="F294" s="22" t="n"/>
      <c r="G294" s="19" t="n"/>
      <c r="H294" s="19" t="n"/>
      <c r="I294" s="22" t="n"/>
      <c r="J294" s="22" t="n"/>
      <c r="K294" s="23">
        <f>IF($A294="","",IF($G294&lt;&gt;"Approved","No",IF(OR($J294="",NOT(ISNUMBER($J294))),"Yes",IF($J294&gt;=TODAY(),"Yes","No"))))</f>
        <v/>
      </c>
      <c r="L294" s="21" t="n"/>
    </row>
    <row r="295">
      <c r="A295" s="19" t="n"/>
      <c r="B295" s="19" t="n"/>
      <c r="C295" s="21" t="n"/>
      <c r="D295" s="19" t="n"/>
      <c r="E295" s="21" t="n"/>
      <c r="F295" s="22" t="n"/>
      <c r="G295" s="19" t="n"/>
      <c r="H295" s="19" t="n"/>
      <c r="I295" s="22" t="n"/>
      <c r="J295" s="22" t="n"/>
      <c r="K295" s="23">
        <f>IF($A295="","",IF($G295&lt;&gt;"Approved","No",IF(OR($J295="",NOT(ISNUMBER($J295))),"Yes",IF($J295&gt;=TODAY(),"Yes","No"))))</f>
        <v/>
      </c>
      <c r="L295" s="21" t="n"/>
    </row>
    <row r="296">
      <c r="A296" s="19" t="n"/>
      <c r="B296" s="19" t="n"/>
      <c r="C296" s="21" t="n"/>
      <c r="D296" s="19" t="n"/>
      <c r="E296" s="21" t="n"/>
      <c r="F296" s="22" t="n"/>
      <c r="G296" s="19" t="n"/>
      <c r="H296" s="19" t="n"/>
      <c r="I296" s="22" t="n"/>
      <c r="J296" s="22" t="n"/>
      <c r="K296" s="23">
        <f>IF($A296="","",IF($G296&lt;&gt;"Approved","No",IF(OR($J296="",NOT(ISNUMBER($J296))),"Yes",IF($J296&gt;=TODAY(),"Yes","No"))))</f>
        <v/>
      </c>
      <c r="L296" s="21" t="n"/>
    </row>
    <row r="297">
      <c r="A297" s="19" t="n"/>
      <c r="B297" s="19" t="n"/>
      <c r="C297" s="21" t="n"/>
      <c r="D297" s="19" t="n"/>
      <c r="E297" s="21" t="n"/>
      <c r="F297" s="22" t="n"/>
      <c r="G297" s="19" t="n"/>
      <c r="H297" s="19" t="n"/>
      <c r="I297" s="22" t="n"/>
      <c r="J297" s="22" t="n"/>
      <c r="K297" s="23">
        <f>IF($A297="","",IF($G297&lt;&gt;"Approved","No",IF(OR($J297="",NOT(ISNUMBER($J297))),"Yes",IF($J297&gt;=TODAY(),"Yes","No"))))</f>
        <v/>
      </c>
      <c r="L297" s="21" t="n"/>
    </row>
    <row r="298">
      <c r="A298" s="19" t="n"/>
      <c r="B298" s="19" t="n"/>
      <c r="C298" s="21" t="n"/>
      <c r="D298" s="19" t="n"/>
      <c r="E298" s="21" t="n"/>
      <c r="F298" s="22" t="n"/>
      <c r="G298" s="19" t="n"/>
      <c r="H298" s="19" t="n"/>
      <c r="I298" s="22" t="n"/>
      <c r="J298" s="22" t="n"/>
      <c r="K298" s="23">
        <f>IF($A298="","",IF($G298&lt;&gt;"Approved","No",IF(OR($J298="",NOT(ISNUMBER($J298))),"Yes",IF($J298&gt;=TODAY(),"Yes","No"))))</f>
        <v/>
      </c>
      <c r="L298" s="21" t="n"/>
    </row>
    <row r="299">
      <c r="A299" s="19" t="n"/>
      <c r="B299" s="19" t="n"/>
      <c r="C299" s="21" t="n"/>
      <c r="D299" s="19" t="n"/>
      <c r="E299" s="21" t="n"/>
      <c r="F299" s="22" t="n"/>
      <c r="G299" s="19" t="n"/>
      <c r="H299" s="19" t="n"/>
      <c r="I299" s="22" t="n"/>
      <c r="J299" s="22" t="n"/>
      <c r="K299" s="23">
        <f>IF($A299="","",IF($G299&lt;&gt;"Approved","No",IF(OR($J299="",NOT(ISNUMBER($J299))),"Yes",IF($J299&gt;=TODAY(),"Yes","No"))))</f>
        <v/>
      </c>
      <c r="L299" s="21" t="n"/>
    </row>
    <row r="300">
      <c r="A300" s="19" t="n"/>
      <c r="B300" s="19" t="n"/>
      <c r="C300" s="21" t="n"/>
      <c r="D300" s="19" t="n"/>
      <c r="E300" s="21" t="n"/>
      <c r="F300" s="22" t="n"/>
      <c r="G300" s="19" t="n"/>
      <c r="H300" s="19" t="n"/>
      <c r="I300" s="22" t="n"/>
      <c r="J300" s="22" t="n"/>
      <c r="K300" s="23">
        <f>IF($A300="","",IF($G300&lt;&gt;"Approved","No",IF(OR($J300="",NOT(ISNUMBER($J300))),"Yes",IF($J300&gt;=TODAY(),"Yes","No"))))</f>
        <v/>
      </c>
      <c r="L300" s="21" t="n"/>
    </row>
    <row r="301">
      <c r="A301" s="19" t="n"/>
      <c r="B301" s="19" t="n"/>
      <c r="C301" s="21" t="n"/>
      <c r="D301" s="19" t="n"/>
      <c r="E301" s="21" t="n"/>
      <c r="F301" s="22" t="n"/>
      <c r="G301" s="19" t="n"/>
      <c r="H301" s="19" t="n"/>
      <c r="I301" s="22" t="n"/>
      <c r="J301" s="22" t="n"/>
      <c r="K301" s="23">
        <f>IF($A301="","",IF($G301&lt;&gt;"Approved","No",IF(OR($J301="",NOT(ISNUMBER($J301))),"Yes",IF($J301&gt;=TODAY(),"Yes","No"))))</f>
        <v/>
      </c>
      <c r="L301" s="21" t="n"/>
    </row>
    <row r="302">
      <c r="A302" s="19" t="n"/>
      <c r="B302" s="19" t="n"/>
      <c r="C302" s="21" t="n"/>
      <c r="D302" s="19" t="n"/>
      <c r="E302" s="21" t="n"/>
      <c r="F302" s="22" t="n"/>
      <c r="G302" s="19" t="n"/>
      <c r="H302" s="19" t="n"/>
      <c r="I302" s="22" t="n"/>
      <c r="J302" s="22" t="n"/>
      <c r="K302" s="23">
        <f>IF($A302="","",IF($G302&lt;&gt;"Approved","No",IF(OR($J302="",NOT(ISNUMBER($J302))),"Yes",IF($J302&gt;=TODAY(),"Yes","No"))))</f>
        <v/>
      </c>
      <c r="L302" s="21" t="n"/>
    </row>
    <row r="303">
      <c r="A303" s="19" t="n"/>
      <c r="B303" s="19" t="n"/>
      <c r="C303" s="21" t="n"/>
      <c r="D303" s="19" t="n"/>
      <c r="E303" s="21" t="n"/>
      <c r="F303" s="22" t="n"/>
      <c r="G303" s="19" t="n"/>
      <c r="H303" s="19" t="n"/>
      <c r="I303" s="22" t="n"/>
      <c r="J303" s="22" t="n"/>
      <c r="K303" s="23">
        <f>IF($A303="","",IF($G303&lt;&gt;"Approved","No",IF(OR($J303="",NOT(ISNUMBER($J303))),"Yes",IF($J303&gt;=TODAY(),"Yes","No"))))</f>
        <v/>
      </c>
      <c r="L303" s="21" t="n"/>
    </row>
    <row r="304">
      <c r="A304" s="19" t="n"/>
      <c r="B304" s="19" t="n"/>
      <c r="C304" s="21" t="n"/>
      <c r="D304" s="19" t="n"/>
      <c r="E304" s="21" t="n"/>
      <c r="F304" s="22" t="n"/>
      <c r="G304" s="19" t="n"/>
      <c r="H304" s="19" t="n"/>
      <c r="I304" s="22" t="n"/>
      <c r="J304" s="22" t="n"/>
      <c r="K304" s="23">
        <f>IF($A304="","",IF($G304&lt;&gt;"Approved","No",IF(OR($J304="",NOT(ISNUMBER($J304))),"Yes",IF($J304&gt;=TODAY(),"Yes","No"))))</f>
        <v/>
      </c>
      <c r="L304" s="21" t="n"/>
    </row>
    <row r="305">
      <c r="A305" s="19" t="n"/>
      <c r="B305" s="19" t="n"/>
      <c r="C305" s="21" t="n"/>
      <c r="D305" s="19" t="n"/>
      <c r="E305" s="21" t="n"/>
      <c r="F305" s="22" t="n"/>
      <c r="G305" s="19" t="n"/>
      <c r="H305" s="19" t="n"/>
      <c r="I305" s="22" t="n"/>
      <c r="J305" s="22" t="n"/>
      <c r="K305" s="23">
        <f>IF($A305="","",IF($G305&lt;&gt;"Approved","No",IF(OR($J305="",NOT(ISNUMBER($J305))),"Yes",IF($J305&gt;=TODAY(),"Yes","No"))))</f>
        <v/>
      </c>
      <c r="L305" s="21" t="n"/>
    </row>
    <row r="306">
      <c r="A306" s="19" t="n"/>
      <c r="B306" s="19" t="n"/>
      <c r="C306" s="21" t="n"/>
      <c r="D306" s="19" t="n"/>
      <c r="E306" s="21" t="n"/>
      <c r="F306" s="22" t="n"/>
      <c r="G306" s="19" t="n"/>
      <c r="H306" s="19" t="n"/>
      <c r="I306" s="22" t="n"/>
      <c r="J306" s="22" t="n"/>
      <c r="K306" s="23">
        <f>IF($A306="","",IF($G306&lt;&gt;"Approved","No",IF(OR($J306="",NOT(ISNUMBER($J306))),"Yes",IF($J306&gt;=TODAY(),"Yes","No"))))</f>
        <v/>
      </c>
      <c r="L306" s="21" t="n"/>
    </row>
  </sheetData>
  <autoFilter ref="A6:L306"/>
  <mergeCells count="1">
    <mergeCell ref="A1:L1"/>
  </mergeCells>
  <conditionalFormatting sqref="G7:G306">
    <cfRule type="expression" priority="1" dxfId="2">
      <formula>AND($A7&lt;&gt;"",$G7="Approved")</formula>
    </cfRule>
    <cfRule type="expression" priority="2" dxfId="3">
      <formula>AND($A7&lt;&gt;"",$G7="Pending Review")</formula>
    </cfRule>
    <cfRule type="expression" priority="3" dxfId="4">
      <formula>AND($A7&lt;&gt;"",$G7="Rejected")</formula>
    </cfRule>
    <cfRule type="expression" priority="10" dxfId="4">
      <formula>AND($A7&lt;&gt;"",$G7="")</formula>
    </cfRule>
  </conditionalFormatting>
  <conditionalFormatting sqref="K7:K306">
    <cfRule type="expression" priority="4" dxfId="2">
      <formula>AND($A7&lt;&gt;"",$K7="Yes")</formula>
    </cfRule>
    <cfRule type="expression" priority="5" dxfId="4">
      <formula>AND($A7&lt;&gt;"",$K7="No")</formula>
    </cfRule>
  </conditionalFormatting>
  <conditionalFormatting sqref="J7:J306">
    <cfRule type="expression" priority="6" dxfId="4">
      <formula>AND($A7&lt;&gt;"",ISNUMBER($J7),$J7&lt;TODAY())</formula>
    </cfRule>
    <cfRule type="expression" priority="7" dxfId="7">
      <formula>AND($A7&lt;&gt;"",ISNUMBER($J7),$J7&gt;=TODAY(),$J7&lt;=TODAY()+30)</formula>
    </cfRule>
  </conditionalFormatting>
  <conditionalFormatting sqref="B7:B306">
    <cfRule type="expression" priority="8" dxfId="4">
      <formula>AND($A7&lt;&gt;"",$B7="")</formula>
    </cfRule>
  </conditionalFormatting>
  <conditionalFormatting sqref="C7:C306">
    <cfRule type="expression" priority="9" dxfId="4">
      <formula>AND($A7&lt;&gt;"",$C7="")</formula>
    </cfRule>
  </conditionalFormatting>
  <conditionalFormatting sqref="D7:D306">
    <cfRule type="expression" priority="11" dxfId="7">
      <formula>AND($A7&lt;&gt;"",$D7="")</formula>
    </cfRule>
  </conditionalFormatting>
  <conditionalFormatting sqref="I7:I306">
    <cfRule type="expression" priority="12" dxfId="7">
      <formula>AND($A7&lt;&gt;"",$G7="Approved",$I7="")</formula>
    </cfRule>
  </conditionalFormatting>
  <conditionalFormatting sqref="A7:A306">
    <cfRule type="expression" priority="13" dxfId="4">
      <formula>AND($A7&lt;&gt;"",COUNTIF($A$7:$A$306,$A7)&gt;1)</formula>
    </cfRule>
  </conditionalFormatting>
  <dataValidations count="6">
    <dataValidation sqref="A7:A306" showDropDown="0" showInputMessage="0" showErrorMessage="1" allowBlank="0" errorTitle="Invalid Evidence ID" error="Use a unique ID beginning with EV-, such as EV-009." type="custom" errorStyle="stop">
      <formula1>=OR(A7="",AND(LEFT(A7,3)="EV-",COUNTIF($A$7:$A$306,A7)=1))</formula1>
    </dataValidation>
    <dataValidation sqref="B7:B306" showDropDown="0" showInputMessage="1" showErrorMessage="1" allowBlank="0" errorTitle="Invalid Selection" error="Select a value from the available list." type="list" errorStyle="stop">
      <formula1>='Requirements Matrix'!$A$7:$A$206</formula1>
    </dataValidation>
    <dataValidation sqref="D7:D306" showDropDown="0" showInputMessage="1" showErrorMessage="1" allowBlank="0" errorTitle="Invalid Selection" error="Select a value from the available list." type="list" errorStyle="stop">
      <formula1>='Instructions'!$K$5:$K$10</formula1>
    </dataValidation>
    <dataValidation sqref="G7:G306" showDropDown="0" showInputMessage="1" showErrorMessage="1" allowBlank="0" errorTitle="Invalid Selection" error="Select a value from the available list." type="list" errorStyle="stop">
      <formula1>='Instructions'!$L$5:$L$7</formula1>
    </dataValidation>
    <dataValidation sqref="H7:H306" showDropDown="0" showInputMessage="1" showErrorMessage="1" allowBlank="0" errorTitle="Invalid Selection" error="Select a value from the available list." type="list" errorStyle="stop">
      <formula1>='Instructions'!$J$5:$J$11</formula1>
    </dataValidation>
    <dataValidation sqref="F7:F306 I7:I306 J7:J306" showDropDown="0" showInputMessage="0" showErrorMessage="1" allowBlank="0" errorTitle="Invalid Date" error="Enter a date from 01/01/2000 through 12/31/2100, or leave the cell blank." type="date" errorStyle="stop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72" customWidth="1" min="2" max="2"/>
    <col width="4" customWidth="1" min="3" max="3"/>
    <col width="4" customWidth="1" min="4" max="4"/>
    <col width="18" customWidth="1" min="5" max="5"/>
    <col width="29" customWidth="1" min="6" max="6"/>
    <col width="24" customWidth="1" min="7" max="7"/>
    <col width="14" customWidth="1" min="8" max="8"/>
    <col width="14" customWidth="1" min="9" max="9"/>
    <col width="26" customWidth="1" min="10" max="10"/>
    <col width="22" customWidth="1" min="11" max="11"/>
    <col width="18" customWidth="1" min="12" max="12"/>
    <col width="29" customWidth="1" min="13" max="13"/>
  </cols>
  <sheetData>
    <row r="1" ht="26" customHeight="1">
      <c r="A1" s="1" t="inlineStr">
        <is>
          <t>Instructions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7" t="n"/>
    </row>
    <row r="2">
      <c r="E2" s="26" t="inlineStr">
        <is>
          <t>Controlled Lists — Do not delete values that are currently used in the workbook.</t>
        </is>
      </c>
    </row>
    <row r="3">
      <c r="A3" s="17" t="inlineStr">
        <is>
          <t>Getting Started</t>
        </is>
      </c>
    </row>
    <row r="4">
      <c r="A4" s="27" t="inlineStr">
        <is>
          <t>1. Add or update one requirement per row on the Requirements Matrix.</t>
        </is>
      </c>
      <c r="F4" s="7" t="inlineStr">
        <is>
          <t>Program</t>
        </is>
      </c>
      <c r="G4" s="7" t="inlineStr">
        <is>
          <t>Requirement Category</t>
        </is>
      </c>
      <c r="H4" s="7" t="inlineStr">
        <is>
          <t>Yes / No</t>
        </is>
      </c>
      <c r="I4" s="7" t="inlineStr">
        <is>
          <t>Priority</t>
        </is>
      </c>
      <c r="J4" s="7" t="inlineStr">
        <is>
          <t>Owner</t>
        </is>
      </c>
      <c r="K4" s="7" t="inlineStr">
        <is>
          <t>Evidence Type</t>
        </is>
      </c>
      <c r="L4" s="7" t="inlineStr">
        <is>
          <t>Review Status</t>
        </is>
      </c>
      <c r="M4" s="7" t="inlineStr">
        <is>
          <t>Dashboard Program</t>
        </is>
      </c>
    </row>
    <row r="5">
      <c r="A5" s="27" t="inlineStr">
        <is>
          <t>2. Use a unique Requirement ID beginning with PR-.</t>
        </is>
      </c>
      <c r="F5" s="28" t="inlineStr">
        <is>
          <t>Applied Leadership Certificate</t>
        </is>
      </c>
      <c r="G5" s="28" t="inlineStr">
        <is>
          <t>Learning Outcomes</t>
        </is>
      </c>
      <c r="H5" s="28" t="inlineStr">
        <is>
          <t>Yes</t>
        </is>
      </c>
      <c r="I5" s="28" t="inlineStr">
        <is>
          <t>High</t>
        </is>
      </c>
      <c r="J5" s="28" t="inlineStr">
        <is>
          <t>Program Design Team</t>
        </is>
      </c>
      <c r="K5" s="28" t="inlineStr">
        <is>
          <t>Outcome Map</t>
        </is>
      </c>
      <c r="L5" s="28" t="inlineStr">
        <is>
          <t>Approved</t>
        </is>
      </c>
      <c r="M5" s="28" t="inlineStr">
        <is>
          <t>All Programs</t>
        </is>
      </c>
    </row>
    <row r="6">
      <c r="A6" s="27" t="inlineStr">
        <is>
          <t>3. Assign the program, category, priority, owner, review date, and mapped course or activity.</t>
        </is>
      </c>
      <c r="F6" s="28" t="inlineStr">
        <is>
          <t>Data Skills Bootcamp</t>
        </is>
      </c>
      <c r="G6" s="28" t="inlineStr">
        <is>
          <t>Curriculum</t>
        </is>
      </c>
      <c r="H6" s="28" t="inlineStr">
        <is>
          <t>No</t>
        </is>
      </c>
      <c r="I6" s="28" t="inlineStr">
        <is>
          <t>Medium</t>
        </is>
      </c>
      <c r="J6" s="28" t="inlineStr">
        <is>
          <t>Curriculum Team</t>
        </is>
      </c>
      <c r="K6" s="28" t="inlineStr">
        <is>
          <t>Activity Guide</t>
        </is>
      </c>
      <c r="L6" s="28" t="inlineStr">
        <is>
          <t>Pending Review</t>
        </is>
      </c>
      <c r="M6" s="28" t="inlineStr">
        <is>
          <t>Applied Leadership Certificate</t>
        </is>
      </c>
    </row>
    <row r="7">
      <c r="A7" s="27" t="inlineStr">
        <is>
          <t>4. Add one row in the Evidence Log for each supporting evidence item.</t>
        </is>
      </c>
      <c r="F7" s="28" t="inlineStr">
        <is>
          <t>Customer Service Academy</t>
        </is>
      </c>
      <c r="G7" s="28" t="inlineStr">
        <is>
          <t>Assessment</t>
        </is>
      </c>
      <c r="I7" s="28" t="inlineStr">
        <is>
          <t>Low</t>
        </is>
      </c>
      <c r="J7" s="28" t="inlineStr">
        <is>
          <t>Assessment Team</t>
        </is>
      </c>
      <c r="K7" s="28" t="inlineStr">
        <is>
          <t>Assessment Rubric</t>
        </is>
      </c>
      <c r="L7" s="28" t="inlineStr">
        <is>
          <t>Rejected</t>
        </is>
      </c>
      <c r="M7" s="28" t="inlineStr">
        <is>
          <t>Data Skills Bootcamp</t>
        </is>
      </c>
    </row>
    <row r="8">
      <c r="A8" s="27" t="inlineStr">
        <is>
          <t>5. Use the Dashboard program selector to review readiness and exceptions.</t>
        </is>
      </c>
      <c r="F8" s="28" t="inlineStr">
        <is>
          <t>Project Coordination Series</t>
        </is>
      </c>
      <c r="G8" s="28" t="inlineStr">
        <is>
          <t>Delivery</t>
        </is>
      </c>
      <c r="J8" s="28" t="inlineStr">
        <is>
          <t>Delivery Operations</t>
        </is>
      </c>
      <c r="K8" s="28" t="inlineStr">
        <is>
          <t>Review Record</t>
        </is>
      </c>
      <c r="M8" s="28" t="inlineStr">
        <is>
          <t>Customer Service Academy</t>
        </is>
      </c>
    </row>
    <row r="9">
      <c r="A9" s="27" t="inlineStr">
        <is>
          <t>6. Replace or delete the fictional examples before using the workbook for active operations.</t>
        </is>
      </c>
      <c r="F9" s="28" t="inlineStr">
        <is>
          <t>Workplace Writing Program</t>
        </is>
      </c>
      <c r="G9" s="28" t="inlineStr">
        <is>
          <t>Learner Support</t>
        </is>
      </c>
      <c r="J9" s="28" t="inlineStr">
        <is>
          <t>Learner Support Team</t>
        </is>
      </c>
      <c r="K9" s="28" t="inlineStr">
        <is>
          <t>Feedback Summary</t>
        </is>
      </c>
      <c r="M9" s="28" t="inlineStr">
        <is>
          <t>Project Coordination Series</t>
        </is>
      </c>
    </row>
    <row r="10">
      <c r="G10" s="28" t="inlineStr">
        <is>
          <t>Technology</t>
        </is>
      </c>
      <c r="J10" s="28" t="inlineStr">
        <is>
          <t>Learning Technology Team</t>
        </is>
      </c>
      <c r="K10" s="28" t="inlineStr">
        <is>
          <t>Other</t>
        </is>
      </c>
      <c r="M10" s="28" t="inlineStr">
        <is>
          <t>Workplace Writing Program</t>
        </is>
      </c>
    </row>
    <row r="11">
      <c r="A11" s="29" t="inlineStr">
        <is>
          <t>Cell Colors</t>
        </is>
      </c>
      <c r="G11" s="28" t="inlineStr">
        <is>
          <t>Quality Review</t>
        </is>
      </c>
      <c r="J11" s="28" t="inlineStr">
        <is>
          <t>Quality Review Team</t>
        </is>
      </c>
    </row>
    <row r="12">
      <c r="A12" s="7" t="inlineStr">
        <is>
          <t>Color</t>
        </is>
      </c>
      <c r="B12" s="7" t="inlineStr">
        <is>
          <t>Meaning</t>
        </is>
      </c>
      <c r="G12" s="28" t="inlineStr">
        <is>
          <t>Other</t>
        </is>
      </c>
    </row>
    <row r="13">
      <c r="A13" s="5" t="inlineStr">
        <is>
          <t>Light blue</t>
        </is>
      </c>
      <c r="B13" s="27" t="inlineStr">
        <is>
          <t>User entry</t>
        </is>
      </c>
    </row>
    <row r="14">
      <c r="A14" s="30" t="inlineStr">
        <is>
          <t>Light gray</t>
        </is>
      </c>
      <c r="B14" s="27" t="inlineStr">
        <is>
          <t>Calculated field</t>
        </is>
      </c>
    </row>
    <row r="15">
      <c r="A15" s="31" t="inlineStr">
        <is>
          <t>Green</t>
        </is>
      </c>
      <c r="B15" s="27" t="inlineStr">
        <is>
          <t>Complete or current</t>
        </is>
      </c>
    </row>
    <row r="16">
      <c r="A16" s="32" t="inlineStr">
        <is>
          <t>Yellow</t>
        </is>
      </c>
      <c r="B16" s="27" t="inlineStr">
        <is>
          <t>Due soon or missing review information</t>
        </is>
      </c>
    </row>
    <row r="17">
      <c r="A17" s="33" t="inlineStr">
        <is>
          <t>Orange</t>
        </is>
      </c>
      <c r="B17" s="27" t="inlineStr">
        <is>
          <t>Pending review or in progress</t>
        </is>
      </c>
    </row>
    <row r="18">
      <c r="A18" s="34" t="inlineStr">
        <is>
          <t>Red</t>
        </is>
      </c>
      <c r="B18" s="27" t="inlineStr">
        <is>
          <t>Gap, overdue item, invalid duplicate, or expired evidence</t>
        </is>
      </c>
    </row>
    <row r="20">
      <c r="A20" s="29" t="inlineStr">
        <is>
          <t>Status Definitions</t>
        </is>
      </c>
    </row>
    <row r="21">
      <c r="A21" s="7" t="inlineStr">
        <is>
          <t>Status</t>
        </is>
      </c>
      <c r="B21" s="7" t="inlineStr">
        <is>
          <t>Definition</t>
        </is>
      </c>
    </row>
    <row r="22">
      <c r="A22" s="35" t="inlineStr">
        <is>
          <t>Met</t>
        </is>
      </c>
      <c r="B22" s="27" t="inlineStr">
        <is>
          <t>Required item has a mapping, is not review overdue, and has current approved evidence when evidence is required.</t>
        </is>
      </c>
    </row>
    <row r="23">
      <c r="A23" s="35" t="inlineStr">
        <is>
          <t>In Progress</t>
        </is>
      </c>
      <c r="B23" s="27" t="inlineStr">
        <is>
          <t>Required item is mapped and its evidence is pending review.</t>
        </is>
      </c>
    </row>
    <row r="24">
      <c r="A24" s="35" t="inlineStr">
        <is>
          <t>Gap</t>
        </is>
      </c>
      <c r="B24" s="27" t="inlineStr">
        <is>
          <t>Required item lacks a mapping or current approved evidence.</t>
        </is>
      </c>
    </row>
    <row r="25">
      <c r="A25" s="35" t="inlineStr">
        <is>
          <t>Review Overdue</t>
        </is>
      </c>
      <c r="B25" s="27" t="inlineStr">
        <is>
          <t>Required item has a next review date earlier than today.</t>
        </is>
      </c>
    </row>
    <row r="26">
      <c r="A26" s="35" t="inlineStr">
        <is>
          <t>Not Applicable</t>
        </is>
      </c>
      <c r="B26" s="27" t="inlineStr">
        <is>
          <t>The requirement is marked No in Required?.</t>
        </is>
      </c>
    </row>
    <row r="27">
      <c r="A27" s="35" t="inlineStr">
        <is>
          <t>Complete</t>
        </is>
      </c>
      <c r="B27" s="27" t="inlineStr">
        <is>
          <t>At least one linked evidence item is approved and current.</t>
        </is>
      </c>
    </row>
    <row r="28">
      <c r="A28" s="35" t="inlineStr">
        <is>
          <t>Missing</t>
        </is>
      </c>
      <c r="B28" s="27" t="inlineStr">
        <is>
          <t>No linked evidence item is both approved and current.</t>
        </is>
      </c>
    </row>
    <row r="30">
      <c r="A30" s="29" t="inlineStr">
        <is>
          <t>Review Notes</t>
        </is>
      </c>
    </row>
    <row r="31">
      <c r="A31" s="27" t="inlineStr">
        <is>
          <t>This workbook is an internal planning tool and does not establish legal, regulatory, accreditation, or contractual compliance.</t>
        </is>
      </c>
    </row>
    <row r="32">
      <c r="A32" s="27" t="inlineStr">
        <is>
          <t>Do not enter sensitive student, employee, or customer information.</t>
        </is>
      </c>
    </row>
    <row r="33">
      <c r="A33" s="27" t="inlineStr">
        <is>
          <t>Use fictional or internal descriptive evidence locations rather than public links.</t>
        </is>
      </c>
    </row>
    <row r="34">
      <c r="A34" s="27" t="inlineStr">
        <is>
          <t>Formula-driven statuses depend on the computer’s current date.</t>
        </is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2026-09-06T21:13:00Z</dcterms:created>
  <dcterms:modified xmlns:dcterms="http://purl.org/dc/terms/" xmlns:xsi="http://www.w3.org/2001/XMLSchema-instance" xsi:type="dcterms:W3CDTF">2026-09-06T21:13:02+00:00Z</dcterms:modified>
</cp:coreProperties>
</file>