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quiries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83B4E"/>
      <sz val="11"/>
    </font>
    <font>
      <name val="Calibri"/>
      <b val="1"/>
      <color rgb="00000000"/>
      <sz val="10"/>
    </font>
    <font>
      <name val="Calibri"/>
      <b val="1"/>
      <color rgb="00FFFFFF"/>
      <sz val="10"/>
    </font>
    <font>
      <name val="Calibri"/>
      <b val="1"/>
      <color rgb="00183B4E"/>
      <sz val="18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9EAF7"/>
      </patternFill>
    </fill>
    <fill>
      <patternFill patternType="solid">
        <fgColor rgb="00FFF1C9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pivotButton="0" quotePrefix="0" xfId="0"/>
    <xf numFmtId="164" fontId="0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4" fillId="5" borderId="1" pivotButton="0" quotePrefix="0" xfId="0"/>
    <xf numFmtId="0" fontId="0" fillId="5" borderId="1" pivotButton="0" quotePrefix="0" xfId="0"/>
    <xf numFmtId="1" fontId="5" fillId="6" borderId="1" applyAlignment="1" pivotButton="0" quotePrefix="0" xfId="0">
      <alignment horizontal="center" vertical="center"/>
    </xf>
    <xf numFmtId="0" fontId="0" fillId="6" borderId="1" pivotButton="0" quotePrefix="0" xfId="0"/>
    <xf numFmtId="165" fontId="5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Continuous" vertical="center"/>
    </xf>
    <xf numFmtId="0" fontId="4" fillId="5" borderId="1" applyAlignment="1" pivotButton="0" quotePrefix="0" xfId="0">
      <alignment horizontal="center" vertical="center"/>
    </xf>
    <xf numFmtId="0" fontId="0" fillId="7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0" fontId="0" fillId="8" borderId="1" pivotButton="0" quotePrefix="0" xfId="0"/>
    <xf numFmtId="0" fontId="4" fillId="2" borderId="0" pivotButton="0" quotePrefix="0" xfId="0"/>
    <xf numFmtId="0" fontId="3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4" fontId="0" fillId="4" borderId="1" pivotButton="0" quotePrefix="0" xfId="0"/>
  </cellXfs>
  <cellStyles count="1">
    <cellStyle name="Normal" xfId="0" builtinId="0" hidden="0"/>
  </cellStyles>
  <dxfs count="5"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000000"/>
        <sz val="10"/>
      </font>
      <fill>
        <patternFill patternType="solid">
          <fgColor rgb="00FFF2CC"/>
        </patternFill>
      </fill>
    </dxf>
    <dxf>
      <font>
        <name val="Calibri"/>
        <b val="1"/>
        <color rgb="00000000"/>
        <sz val="10"/>
      </font>
      <fill>
        <patternFill patternType="solid">
          <fgColor rgb="00FCE4D6"/>
        </patternFill>
      </fill>
    </dxf>
    <dxf>
      <font>
        <name val="Calibri"/>
        <color rgb="00000000"/>
        <sz val="10"/>
      </font>
      <fill>
        <patternFill patternType="solid">
          <fgColor rgb="00FFF2CC"/>
        </patternFill>
      </fill>
    </dxf>
    <dxf>
      <font>
        <name val="Calibri"/>
        <b val="1"/>
        <color rgb="002F7D5B"/>
        <sz val="10"/>
      </font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Inquiries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'Dashboard'!$A$17:$A$23</f>
            </numRef>
          </cat>
          <val>
            <numRef>
              <f>'Dashboard'!$B$17:$B$23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Inquiry Sources During Reporting Period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'Dashboard'!$A$28:$A$35</f>
            </numRef>
          </cat>
          <val>
            <numRef>
              <f>'Dashboard'!$B$28:$B$35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15</row>
      <rowOff>0</rowOff>
    </from>
    <ext cx="460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30</row>
      <rowOff>0</rowOff>
    </from>
    <ext cx="4608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quiries" displayName="tblInquiries" ref="A1:U501" headerRowCount="1">
  <autoFilter ref="A1:U501"/>
  <tableColumns count="21">
    <tableColumn id="1" name="Inquiry ID"/>
    <tableColumn id="2" name="Date Received"/>
    <tableColumn id="3" name="Prospect Name"/>
    <tableColumn id="4" name="Contact Reference"/>
    <tableColumn id="5" name="Program Interest"/>
    <tableColumn id="6" name="Start Term"/>
    <tableColumn id="7" name="Inquiry Source"/>
    <tableColumn id="8" name="Assigned To"/>
    <tableColumn id="9" name="Contact Preference"/>
    <tableColumn id="10" name="Current Stage"/>
    <tableColumn id="11" name="Priority"/>
    <tableColumn id="12" name="Last Contact Date"/>
    <tableColumn id="13" name="Next Follow-Up Date"/>
    <tableColumn id="14" name="Closed Date"/>
    <tableColumn id="15" name="Outcome"/>
    <tableColumn id="16" name="Notes"/>
    <tableColumn id="17" name="Days Open"/>
    <tableColumn id="18" name="Follow-Up Status"/>
    <tableColumn id="19" name="Data Quality Check"/>
    <tableColumn id="20" name="Reporting Month"/>
    <tableColumn id="21" name="Open Fl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22" customWidth="1" min="3" max="3"/>
    <col width="17" customWidth="1" min="4" max="4"/>
    <col width="22" customWidth="1" min="5" max="5"/>
    <col width="17" customWidth="1" min="6" max="6"/>
    <col width="22" customWidth="1" min="7" max="7"/>
    <col width="17" customWidth="1" min="8" max="8"/>
  </cols>
  <sheetData>
    <row r="1" ht="26" customHeight="1">
      <c r="A1" s="1" t="inlineStr">
        <is>
          <t>Prospective Student Inquiry Dashboard</t>
        </is>
      </c>
    </row>
    <row r="2">
      <c r="A2" s="2" t="inlineStr">
        <is>
          <t>Review date and reporting period</t>
        </is>
      </c>
    </row>
    <row r="3">
      <c r="A3" s="3" t="inlineStr">
        <is>
          <t>As of Date</t>
        </is>
      </c>
      <c r="B3" s="24" t="n">
        <v>46270</v>
      </c>
      <c r="D3" s="5" t="inlineStr">
        <is>
          <t>KPIs use the As of Date. Volume and source summaries use the reporting period.</t>
        </is>
      </c>
      <c r="E3" s="6" t="n"/>
      <c r="F3" s="6" t="n"/>
      <c r="G3" s="6" t="n"/>
      <c r="H3" s="6" t="n"/>
    </row>
    <row r="4">
      <c r="A4" s="3" t="inlineStr">
        <is>
          <t>Report Start</t>
        </is>
      </c>
      <c r="B4" s="24" t="n">
        <v>46235</v>
      </c>
      <c r="D4" s="6" t="n"/>
      <c r="E4" s="6" t="n"/>
      <c r="F4" s="6" t="n"/>
      <c r="G4" s="6" t="n"/>
      <c r="H4" s="6" t="n"/>
    </row>
    <row r="5">
      <c r="A5" s="3" t="inlineStr">
        <is>
          <t>Report End</t>
        </is>
      </c>
      <c r="B5" s="24" t="n">
        <v>46270</v>
      </c>
      <c r="D5" s="6" t="n"/>
      <c r="E5" s="6" t="n"/>
      <c r="F5" s="6" t="n"/>
      <c r="G5" s="6" t="n"/>
      <c r="H5" s="6" t="n"/>
    </row>
    <row r="6"/>
    <row r="7">
      <c r="A7" s="7" t="inlineStr">
        <is>
          <t>Inquiries Received</t>
        </is>
      </c>
      <c r="B7" s="8" t="n"/>
      <c r="C7" s="7" t="inlineStr">
        <is>
          <t>Open Inquiries</t>
        </is>
      </c>
      <c r="D7" s="8" t="n"/>
      <c r="E7" s="7" t="inlineStr">
        <is>
          <t>Due or Overdue</t>
        </is>
      </c>
      <c r="F7" s="8" t="n"/>
      <c r="G7" s="7" t="inlineStr">
        <is>
          <t>Unassigned Open</t>
        </is>
      </c>
      <c r="H7" s="8" t="n"/>
    </row>
    <row r="8">
      <c r="A8" s="9">
        <f>IF(OR($B$4="",$B$5="",$B$5&lt;$B$4),"",COUNTIFS(tblInquiries[Inquiry ID],"&lt;&gt;",tblInquiries[Date Received],"&gt;="&amp;$B$4,tblInquiries[Date Received],"&lt;="&amp;$B$5))</f>
        <v/>
      </c>
      <c r="B8" s="10" t="n"/>
      <c r="C8" s="9">
        <f>IF($B$3="","",COUNTIFS(tblInquiries[Inquiry ID],"&lt;&gt;",tblInquiries[Date Received],"&lt;="&amp;$B$3,tblInquiries[Current Stage],"&lt;&gt;Enrolled",tblInquiries[Current Stage],"&lt;&gt;Closed"))</f>
        <v/>
      </c>
      <c r="D8" s="10" t="n"/>
      <c r="E8" s="9">
        <f>IF($B$3="","",COUNTIF(tblInquiries[Follow-Up Status],"Overdue")+COUNTIF(tblInquiries[Follow-Up Status],"Due today"))</f>
        <v/>
      </c>
      <c r="F8" s="10" t="n"/>
      <c r="G8" s="9">
        <f>IF($B$3="","",COUNTIFS(tblInquiries[Inquiry ID],"&lt;&gt;",tblInquiries[Date Received],"&lt;="&amp;$B$3,tblInquiries[Current Stage],"&lt;&gt;Enrolled",tblInquiries[Current Stage],"&lt;&gt;Closed",tblInquiries[Assigned To],""))</f>
        <v/>
      </c>
      <c r="H8" s="10" t="n"/>
    </row>
    <row r="9"/>
    <row r="10">
      <c r="A10" s="7" t="inlineStr">
        <is>
          <t>Enrolled</t>
        </is>
      </c>
      <c r="B10" s="8" t="n"/>
      <c r="C10" s="7" t="inlineStr">
        <is>
          <t>Enrollment Rate</t>
        </is>
      </c>
      <c r="D10" s="8" t="n"/>
      <c r="E10" s="7" t="inlineStr">
        <is>
          <t>Average Days Open</t>
        </is>
      </c>
      <c r="F10" s="8" t="n"/>
      <c r="G10" s="7" t="inlineStr">
        <is>
          <t>Data Quality Alerts</t>
        </is>
      </c>
      <c r="H10" s="8" t="n"/>
    </row>
    <row r="11">
      <c r="A11" s="9">
        <f>IF($B$3="","",COUNTIFS(tblInquiries[Inquiry ID],"&lt;&gt;",tblInquiries[Outcome],"Enrolled",tblInquiries[Closed Date],"&lt;="&amp;$B$3))</f>
        <v/>
      </c>
      <c r="B11" s="10" t="n"/>
      <c r="C11" s="25">
        <f>IF($B$3="","",IFERROR(COUNTIFS(tblInquiries[Outcome],"Enrolled",tblInquiries[Closed Date],"&lt;="&amp;$B$3)/COUNTIFS(tblInquiries[Outcome],"&lt;&gt;",tblInquiries[Closed Date],"&lt;="&amp;$B$3),0))</f>
        <v/>
      </c>
      <c r="D11" s="10" t="n"/>
      <c r="E11" s="9">
        <f>IF($B$3="","",IFERROR(AVERAGEIFS(tblInquiries[Days Open],tblInquiries[Inquiry ID],"&lt;&gt;",tblInquiries[Date Received],"&lt;="&amp;$B$3,tblInquiries[Current Stage],"&lt;&gt;Enrolled",tblInquiries[Current Stage],"&lt;&gt;Closed"),0))</f>
        <v/>
      </c>
      <c r="F11" s="10" t="n"/>
      <c r="G11" s="9">
        <f>COUNTIFS(tblInquiries[Inquiry ID],"&lt;&gt;",tblInquiries[Data Quality Check],"&lt;&gt;OK")</f>
        <v/>
      </c>
      <c r="H11" s="10" t="n"/>
    </row>
    <row r="12"/>
    <row r="13">
      <c r="A13" s="12">
        <f>IF($B$3="","Enter an As of Date.",IF($B$5&lt;$B$4,"Report End must be on or after Report Start.",IF(COUNTIFS(tblInquiries[Inquiry ID],"&lt;&gt;",tblInquiries[Data Quality Check],"&lt;&gt;OK")&gt;0,"Review data quality alerts on the Inquiries sheet.",IF(COUNTIF(tblInquiries[Follow-Up Status],"Overdue")&gt;0,"Overdue follow-up requires attention.","No dashboard alerts."))))</f>
        <v/>
      </c>
      <c r="B13" s="6" t="n"/>
      <c r="C13" s="6" t="n"/>
      <c r="D13" s="6" t="n"/>
      <c r="E13" s="6" t="n"/>
      <c r="F13" s="6" t="n"/>
      <c r="G13" s="6" t="n"/>
      <c r="H13" s="6" t="n"/>
    </row>
    <row r="14">
      <c r="A14">
        <f>""</f>
        <v/>
      </c>
    </row>
    <row r="15">
      <c r="A15">
        <f>""</f>
        <v/>
      </c>
    </row>
    <row r="16">
      <c r="A16" s="13" t="inlineStr">
        <is>
          <t>Open Pipeline by Stage</t>
        </is>
      </c>
      <c r="B16" s="13" t="inlineStr">
        <is>
          <t>Count</t>
        </is>
      </c>
    </row>
    <row r="17">
      <c r="A17" s="14" t="inlineStr">
        <is>
          <t>New</t>
        </is>
      </c>
      <c r="B17" s="14">
        <f>IF($B$3="","",COUNTIFS(tblInquiries[Inquiry ID],"&lt;&gt;",tblInquiries[Date Received],"&lt;="&amp;$B$3,tblInquiries[Current Stage],A17))</f>
        <v/>
      </c>
    </row>
    <row r="18">
      <c r="A18" s="10" t="inlineStr">
        <is>
          <t>Attempting Contact</t>
        </is>
      </c>
      <c r="B18" s="10">
        <f>IF($B$3="","",COUNTIFS(tblInquiries[Inquiry ID],"&lt;&gt;",tblInquiries[Date Received],"&lt;="&amp;$B$3,tblInquiries[Current Stage],A18))</f>
        <v/>
      </c>
    </row>
    <row r="19">
      <c r="A19" s="14" t="inlineStr">
        <is>
          <t>Connected</t>
        </is>
      </c>
      <c r="B19" s="14">
        <f>IF($B$3="","",COUNTIFS(tblInquiries[Inquiry ID],"&lt;&gt;",tblInquiries[Date Received],"&lt;="&amp;$B$3,tblInquiries[Current Stage],A19))</f>
        <v/>
      </c>
    </row>
    <row r="20">
      <c r="A20" s="10" t="inlineStr">
        <is>
          <t>Application Started</t>
        </is>
      </c>
      <c r="B20" s="10">
        <f>IF($B$3="","",COUNTIFS(tblInquiries[Inquiry ID],"&lt;&gt;",tblInquiries[Date Received],"&lt;="&amp;$B$3,tblInquiries[Current Stage],A20))</f>
        <v/>
      </c>
    </row>
    <row r="21">
      <c r="A21" s="14" t="inlineStr">
        <is>
          <t>Applied</t>
        </is>
      </c>
      <c r="B21" s="14">
        <f>IF($B$3="","",COUNTIFS(tblInquiries[Inquiry ID],"&lt;&gt;",tblInquiries[Date Received],"&lt;="&amp;$B$3,tblInquiries[Current Stage],A21))</f>
        <v/>
      </c>
    </row>
    <row r="22">
      <c r="A22" s="10" t="inlineStr">
        <is>
          <t>Admitted</t>
        </is>
      </c>
      <c r="B22" s="10">
        <f>IF($B$3="","",COUNTIFS(tblInquiries[Inquiry ID],"&lt;&gt;",tblInquiries[Date Received],"&lt;="&amp;$B$3,tblInquiries[Current Stage],A22))</f>
        <v/>
      </c>
    </row>
    <row r="23">
      <c r="A23" s="14" t="inlineStr">
        <is>
          <t>Other Open</t>
        </is>
      </c>
      <c r="B23" s="14">
        <f>IF($B$3="","",SUMPRODUCT(--(tblInquiries[Inquiry ID]&lt;&gt;""),--(tblInquiries[Date Received]&lt;=$B$3),--(tblInquiries[Current Stage]&lt;&gt;"Enrolled"),--(tblInquiries[Current Stage]&lt;&gt;"Closed"),--ISNA(MATCH(tblInquiries[Current Stage],$A$17:$A$22,0))))</f>
        <v/>
      </c>
    </row>
    <row r="24">
      <c r="A24">
        <f>""</f>
        <v/>
      </c>
    </row>
    <row r="25">
      <c r="A25">
        <f>""</f>
        <v/>
      </c>
    </row>
    <row r="26">
      <c r="A26">
        <f>""</f>
        <v/>
      </c>
    </row>
    <row r="27">
      <c r="A27" s="7" t="inlineStr">
        <is>
          <t>Inquiries by Source</t>
        </is>
      </c>
      <c r="B27" s="7" t="inlineStr">
        <is>
          <t>Count</t>
        </is>
      </c>
    </row>
    <row r="28">
      <c r="A28" s="10" t="inlineStr">
        <is>
          <t>Website Form</t>
        </is>
      </c>
      <c r="B28" s="10">
        <f>IF(OR($B$4="",$B$5="",$B$5&lt;$B$4),"",COUNTIFS(tblInquiries[Inquiry ID],"&lt;&gt;",tblInquiries[Date Received],"&gt;="&amp;$B$4,tblInquiries[Date Received],"&lt;="&amp;$B$5,tblInquiries[Inquiry Source],A28))</f>
        <v/>
      </c>
    </row>
    <row r="29">
      <c r="A29" s="14" t="inlineStr">
        <is>
          <t>Phone</t>
        </is>
      </c>
      <c r="B29" s="14">
        <f>IF(OR($B$4="",$B$5="",$B$5&lt;$B$4),"",COUNTIFS(tblInquiries[Inquiry ID],"&lt;&gt;",tblInquiries[Date Received],"&gt;="&amp;$B$4,tblInquiries[Date Received],"&lt;="&amp;$B$5,tblInquiries[Inquiry Source],A29))</f>
        <v/>
      </c>
    </row>
    <row r="30">
      <c r="A30" s="10" t="inlineStr">
        <is>
          <t>Email</t>
        </is>
      </c>
      <c r="B30" s="10">
        <f>IF(OR($B$4="",$B$5="",$B$5&lt;$B$4),"",COUNTIFS(tblInquiries[Inquiry ID],"&lt;&gt;",tblInquiries[Date Received],"&gt;="&amp;$B$4,tblInquiries[Date Received],"&lt;="&amp;$B$5,tblInquiries[Inquiry Source],A30))</f>
        <v/>
      </c>
    </row>
    <row r="31">
      <c r="A31" s="14" t="inlineStr">
        <is>
          <t>Walk-In</t>
        </is>
      </c>
      <c r="B31" s="14">
        <f>IF(OR($B$4="",$B$5="",$B$5&lt;$B$4),"",COUNTIFS(tblInquiries[Inquiry ID],"&lt;&gt;",tblInquiries[Date Received],"&gt;="&amp;$B$4,tblInquiries[Date Received],"&lt;="&amp;$B$5,tblInquiries[Inquiry Source],A31))</f>
        <v/>
      </c>
    </row>
    <row r="32">
      <c r="A32" s="10" t="inlineStr">
        <is>
          <t>Education Fair</t>
        </is>
      </c>
      <c r="B32" s="10">
        <f>IF(OR($B$4="",$B$5="",$B$5&lt;$B$4),"",COUNTIFS(tblInquiries[Inquiry ID],"&lt;&gt;",tblInquiries[Date Received],"&gt;="&amp;$B$4,tblInquiries[Date Received],"&lt;="&amp;$B$5,tblInquiries[Inquiry Source],A32))</f>
        <v/>
      </c>
    </row>
    <row r="33">
      <c r="A33" s="14" t="inlineStr">
        <is>
          <t>Employer Referral</t>
        </is>
      </c>
      <c r="B33" s="14">
        <f>IF(OR($B$4="",$B$5="",$B$5&lt;$B$4),"",COUNTIFS(tblInquiries[Inquiry ID],"&lt;&gt;",tblInquiries[Date Received],"&gt;="&amp;$B$4,tblInquiries[Date Received],"&lt;="&amp;$B$5,tblInquiries[Inquiry Source],A33))</f>
        <v/>
      </c>
    </row>
    <row r="34">
      <c r="A34" s="10" t="inlineStr">
        <is>
          <t>Community Partner</t>
        </is>
      </c>
      <c r="B34" s="10">
        <f>IF(OR($B$4="",$B$5="",$B$5&lt;$B$4),"",COUNTIFS(tblInquiries[Inquiry ID],"&lt;&gt;",tblInquiries[Date Received],"&gt;="&amp;$B$4,tblInquiries[Date Received],"&lt;="&amp;$B$5,tblInquiries[Inquiry Source],A34))</f>
        <v/>
      </c>
    </row>
    <row r="35">
      <c r="A35" s="14" t="inlineStr">
        <is>
          <t>Other</t>
        </is>
      </c>
      <c r="B35" s="14">
        <f>IF(OR($B$4="",$B$5="",$B$5&lt;$B$4),"",COUNTIFS(tblInquiries[Inquiry ID],"&lt;&gt;",tblInquiries[Date Received],"&gt;="&amp;$B$4,tblInquiries[Date Received],"&lt;="&amp;$B$5,tblInquiries[Inquiry Source],A35))</f>
        <v/>
      </c>
    </row>
    <row r="36">
      <c r="A36">
        <f>""</f>
        <v/>
      </c>
    </row>
    <row r="37">
      <c r="A37">
        <f>""</f>
        <v/>
      </c>
    </row>
    <row r="38">
      <c r="A38">
        <f>""</f>
        <v/>
      </c>
    </row>
    <row r="39">
      <c r="A39" s="3" t="inlineStr">
        <is>
          <t>Overdue Follow-Ups</t>
        </is>
      </c>
      <c r="B39" s="10">
        <f>COUNTIF(tblInquiries[Follow-Up Status],"Overdue")</f>
        <v/>
      </c>
    </row>
    <row r="40">
      <c r="A40" s="3" t="inlineStr">
        <is>
          <t>Missing Follow-Up Date</t>
        </is>
      </c>
      <c r="B40" s="10">
        <f>COUNTIF(tblInquiries[Follow-Up Status],"Missing date")</f>
        <v/>
      </c>
    </row>
    <row r="41">
      <c r="A41" s="3" t="inlineStr">
        <is>
          <t>High-Priority Open</t>
        </is>
      </c>
      <c r="B41" s="10">
        <f>IF($B$3="","",COUNTIFS(tblInquiries[Inquiry ID],"&lt;&gt;",tblInquiries[Priority],"High",tblInquiries[Current Stage],"&lt;&gt;Enrolled",tblInquiries[Current Stage],"&lt;&gt;Closed"))</f>
        <v/>
      </c>
    </row>
    <row r="42">
      <c r="A42" s="3" t="inlineStr">
        <is>
          <t>Blank Program Interest</t>
        </is>
      </c>
      <c r="B42" s="10">
        <f>COUNTIFS(tblInquiries[Inquiry ID],"&lt;&gt;",tblInquiries[Program Interest],"")</f>
        <v/>
      </c>
    </row>
    <row r="43">
      <c r="A43" s="3" t="inlineStr">
        <is>
          <t>Blank Assigned To</t>
        </is>
      </c>
      <c r="B43" s="10">
        <f>COUNTIFS(tblInquiries[Inquiry ID],"&lt;&gt;",tblInquiries[Assigned To],"")</f>
        <v/>
      </c>
    </row>
    <row r="44">
      <c r="A44">
        <f>""</f>
        <v/>
      </c>
      <c r="B44">
        <f>""</f>
        <v/>
      </c>
    </row>
    <row r="45">
      <c r="A45">
        <f>""</f>
        <v/>
      </c>
      <c r="B45">
        <f>""</f>
        <v/>
      </c>
    </row>
    <row r="46">
      <c r="A46">
        <f>""</f>
        <v/>
      </c>
      <c r="B46">
        <f>""</f>
        <v/>
      </c>
    </row>
    <row r="47">
      <c r="A47">
        <f>""</f>
        <v/>
      </c>
      <c r="B47">
        <f>""</f>
        <v/>
      </c>
    </row>
    <row r="48">
      <c r="A48">
        <f>""</f>
        <v/>
      </c>
      <c r="B48">
        <f>""</f>
        <v/>
      </c>
    </row>
    <row r="49">
      <c r="A49">
        <f>""</f>
        <v/>
      </c>
      <c r="B49">
        <f>""</f>
        <v/>
      </c>
    </row>
    <row r="50">
      <c r="A50">
        <f>""</f>
        <v/>
      </c>
      <c r="B50">
        <f>""</f>
        <v/>
      </c>
    </row>
    <row r="51">
      <c r="A51">
        <f>""</f>
        <v/>
      </c>
      <c r="B51">
        <f>""</f>
        <v/>
      </c>
    </row>
    <row r="52">
      <c r="A52">
        <f>""</f>
        <v/>
      </c>
      <c r="B52">
        <f>""</f>
        <v/>
      </c>
    </row>
    <row r="53">
      <c r="A53">
        <f>""</f>
        <v/>
      </c>
      <c r="B53">
        <f>""</f>
        <v/>
      </c>
    </row>
    <row r="54">
      <c r="A54">
        <f>""</f>
        <v/>
      </c>
      <c r="B54">
        <f>""</f>
        <v/>
      </c>
    </row>
    <row r="55">
      <c r="A55">
        <f>""</f>
        <v/>
      </c>
      <c r="B55">
        <f>""</f>
        <v/>
      </c>
    </row>
    <row r="56">
      <c r="A56">
        <f>""</f>
        <v/>
      </c>
      <c r="B56">
        <f>""</f>
        <v/>
      </c>
    </row>
    <row r="57">
      <c r="A57">
        <f>""</f>
        <v/>
      </c>
      <c r="B57">
        <f>""</f>
        <v/>
      </c>
    </row>
    <row r="58">
      <c r="A58">
        <f>""</f>
        <v/>
      </c>
      <c r="B58">
        <f>""</f>
        <v/>
      </c>
    </row>
    <row r="59">
      <c r="A59">
        <f>""</f>
        <v/>
      </c>
      <c r="B59">
        <f>""</f>
        <v/>
      </c>
    </row>
    <row r="60">
      <c r="A60">
        <f>""</f>
        <v/>
      </c>
      <c r="B60">
        <f>""</f>
        <v/>
      </c>
    </row>
    <row r="61">
      <c r="A61">
        <f>""</f>
        <v/>
      </c>
      <c r="B61">
        <f>""</f>
        <v/>
      </c>
    </row>
    <row r="62">
      <c r="A62">
        <f>""</f>
        <v/>
      </c>
      <c r="B62">
        <f>""</f>
        <v/>
      </c>
    </row>
    <row r="63">
      <c r="A63">
        <f>""</f>
        <v/>
      </c>
      <c r="B63">
        <f>""</f>
        <v/>
      </c>
    </row>
    <row r="64">
      <c r="A64">
        <f>""</f>
        <v/>
      </c>
      <c r="B64">
        <f>""</f>
        <v/>
      </c>
    </row>
    <row r="65">
      <c r="A65">
        <f>""</f>
        <v/>
      </c>
      <c r="B65">
        <f>""</f>
        <v/>
      </c>
    </row>
    <row r="66">
      <c r="A66">
        <f>""</f>
        <v/>
      </c>
      <c r="B66">
        <f>""</f>
        <v/>
      </c>
    </row>
    <row r="67">
      <c r="A67">
        <f>""</f>
        <v/>
      </c>
      <c r="B67">
        <f>""</f>
        <v/>
      </c>
    </row>
    <row r="68">
      <c r="A68">
        <f>""</f>
        <v/>
      </c>
      <c r="B68">
        <f>""</f>
        <v/>
      </c>
    </row>
    <row r="69">
      <c r="A69">
        <f>""</f>
        <v/>
      </c>
      <c r="B69">
        <f>""</f>
        <v/>
      </c>
    </row>
    <row r="70">
      <c r="A70">
        <f>""</f>
        <v/>
      </c>
      <c r="B70">
        <f>""</f>
        <v/>
      </c>
    </row>
    <row r="71">
      <c r="A71">
        <f>""</f>
        <v/>
      </c>
      <c r="B71">
        <f>""</f>
        <v/>
      </c>
    </row>
    <row r="72">
      <c r="A72">
        <f>""</f>
        <v/>
      </c>
      <c r="B72">
        <f>""</f>
        <v/>
      </c>
    </row>
    <row r="73">
      <c r="A73">
        <f>""</f>
        <v/>
      </c>
      <c r="B73">
        <f>""</f>
        <v/>
      </c>
    </row>
    <row r="74">
      <c r="A74">
        <f>""</f>
        <v/>
      </c>
      <c r="B74">
        <f>""</f>
        <v/>
      </c>
    </row>
    <row r="75">
      <c r="A75">
        <f>""</f>
        <v/>
      </c>
      <c r="B75">
        <f>""</f>
        <v/>
      </c>
    </row>
    <row r="76">
      <c r="A76">
        <f>""</f>
        <v/>
      </c>
      <c r="B76">
        <f>""</f>
        <v/>
      </c>
    </row>
    <row r="77">
      <c r="A77">
        <f>""</f>
        <v/>
      </c>
      <c r="B77">
        <f>""</f>
        <v/>
      </c>
    </row>
    <row r="78">
      <c r="A78">
        <f>""</f>
        <v/>
      </c>
      <c r="B78">
        <f>""</f>
        <v/>
      </c>
    </row>
    <row r="79">
      <c r="A79">
        <f>""</f>
        <v/>
      </c>
      <c r="B79">
        <f>""</f>
        <v/>
      </c>
    </row>
    <row r="80">
      <c r="A80">
        <f>""</f>
        <v/>
      </c>
      <c r="B80">
        <f>""</f>
        <v/>
      </c>
    </row>
    <row r="81">
      <c r="A81">
        <f>""</f>
        <v/>
      </c>
      <c r="B81">
        <f>""</f>
        <v/>
      </c>
    </row>
    <row r="82">
      <c r="A82">
        <f>""</f>
        <v/>
      </c>
      <c r="B82">
        <f>""</f>
        <v/>
      </c>
    </row>
    <row r="83">
      <c r="A83">
        <f>""</f>
        <v/>
      </c>
      <c r="B83">
        <f>""</f>
        <v/>
      </c>
    </row>
    <row r="84">
      <c r="A84">
        <f>""</f>
        <v/>
      </c>
      <c r="B84">
        <f>""</f>
        <v/>
      </c>
    </row>
    <row r="85">
      <c r="A85">
        <f>""</f>
        <v/>
      </c>
      <c r="B85">
        <f>""</f>
        <v/>
      </c>
    </row>
    <row r="86">
      <c r="A86">
        <f>""</f>
        <v/>
      </c>
      <c r="B86">
        <f>""</f>
        <v/>
      </c>
    </row>
    <row r="87">
      <c r="A87">
        <f>""</f>
        <v/>
      </c>
      <c r="B87">
        <f>""</f>
        <v/>
      </c>
    </row>
    <row r="88">
      <c r="A88">
        <f>""</f>
        <v/>
      </c>
      <c r="B88">
        <f>""</f>
        <v/>
      </c>
    </row>
    <row r="89">
      <c r="A89">
        <f>""</f>
        <v/>
      </c>
      <c r="B89">
        <f>""</f>
        <v/>
      </c>
    </row>
    <row r="90">
      <c r="A90">
        <f>""</f>
        <v/>
      </c>
      <c r="B90">
        <f>""</f>
        <v/>
      </c>
    </row>
    <row r="91">
      <c r="A91">
        <f>""</f>
        <v/>
      </c>
      <c r="B91">
        <f>""</f>
        <v/>
      </c>
    </row>
    <row r="92">
      <c r="A92">
        <f>""</f>
        <v/>
      </c>
      <c r="B92">
        <f>""</f>
        <v/>
      </c>
    </row>
    <row r="93">
      <c r="A93">
        <f>""</f>
        <v/>
      </c>
      <c r="B93">
        <f>""</f>
        <v/>
      </c>
    </row>
    <row r="94">
      <c r="A94">
        <f>""</f>
        <v/>
      </c>
      <c r="B94">
        <f>""</f>
        <v/>
      </c>
    </row>
    <row r="95">
      <c r="A95">
        <f>""</f>
        <v/>
      </c>
      <c r="B95">
        <f>""</f>
        <v/>
      </c>
    </row>
    <row r="96">
      <c r="A96">
        <f>""</f>
        <v/>
      </c>
      <c r="B96">
        <f>""</f>
        <v/>
      </c>
    </row>
    <row r="97">
      <c r="A97">
        <f>""</f>
        <v/>
      </c>
      <c r="B97">
        <f>""</f>
        <v/>
      </c>
    </row>
    <row r="98">
      <c r="A98">
        <f>""</f>
        <v/>
      </c>
      <c r="B98">
        <f>""</f>
        <v/>
      </c>
    </row>
    <row r="99">
      <c r="A99">
        <f>""</f>
        <v/>
      </c>
      <c r="B99">
        <f>""</f>
        <v/>
      </c>
    </row>
    <row r="100">
      <c r="A100">
        <f>""</f>
        <v/>
      </c>
      <c r="B100">
        <f>""</f>
        <v/>
      </c>
    </row>
    <row r="101">
      <c r="A101">
        <f>""</f>
        <v/>
      </c>
      <c r="B101">
        <f>""</f>
        <v/>
      </c>
    </row>
  </sheetData>
  <mergeCells count="1">
    <mergeCell ref="A1:H1"/>
  </mergeCells>
  <conditionalFormatting sqref="B5">
    <cfRule type="expression" priority="1" dxfId="0">
      <formula>B5&lt;B4</formula>
    </cfRule>
  </conditionalFormatting>
  <conditionalFormatting sqref="B3">
    <cfRule type="expression" priority="2" dxfId="1">
      <formula>B3=""</formula>
    </cfRule>
  </conditionalFormatting>
  <dataValidations count="1">
    <dataValidation sqref="B3:B5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2" customWidth="1" min="3" max="3"/>
    <col width="18" customWidth="1" min="4" max="4"/>
    <col width="24" customWidth="1" min="5" max="5"/>
    <col width="16" customWidth="1" min="6" max="6"/>
    <col width="20" customWidth="1" min="7" max="7"/>
    <col width="18" customWidth="1" min="8" max="8"/>
    <col width="18" customWidth="1" min="9" max="9"/>
    <col width="22" customWidth="1" min="10" max="10"/>
    <col width="11" customWidth="1" min="11" max="11"/>
    <col width="15" customWidth="1" min="12" max="12"/>
    <col width="15" customWidth="1" min="13" max="13"/>
    <col width="15" customWidth="1" min="14" max="14"/>
    <col width="22" customWidth="1" min="15" max="15"/>
    <col width="38" customWidth="1" min="16" max="16"/>
    <col width="11" customWidth="1" min="17" max="17"/>
    <col width="17" customWidth="1" min="18" max="18"/>
    <col width="40" customWidth="1" min="19" max="19"/>
    <col width="16" customWidth="1" min="20" max="20"/>
    <col width="11" customWidth="1" min="21" max="21"/>
  </cols>
  <sheetData>
    <row r="1">
      <c r="A1" s="15" t="inlineStr">
        <is>
          <t>Inquiry ID</t>
        </is>
      </c>
      <c r="B1" s="15" t="inlineStr">
        <is>
          <t>Date Received</t>
        </is>
      </c>
      <c r="C1" s="15" t="inlineStr">
        <is>
          <t>Prospect Name</t>
        </is>
      </c>
      <c r="D1" s="15" t="inlineStr">
        <is>
          <t>Contact Reference</t>
        </is>
      </c>
      <c r="E1" s="15" t="inlineStr">
        <is>
          <t>Program Interest</t>
        </is>
      </c>
      <c r="F1" s="15" t="inlineStr">
        <is>
          <t>Start Term</t>
        </is>
      </c>
      <c r="G1" s="15" t="inlineStr">
        <is>
          <t>Inquiry Source</t>
        </is>
      </c>
      <c r="H1" s="15" t="inlineStr">
        <is>
          <t>Assigned To</t>
        </is>
      </c>
      <c r="I1" s="15" t="inlineStr">
        <is>
          <t>Contact Preference</t>
        </is>
      </c>
      <c r="J1" s="15" t="inlineStr">
        <is>
          <t>Current Stage</t>
        </is>
      </c>
      <c r="K1" s="15" t="inlineStr">
        <is>
          <t>Priority</t>
        </is>
      </c>
      <c r="L1" s="15" t="inlineStr">
        <is>
          <t>Last Contact Date</t>
        </is>
      </c>
      <c r="M1" s="15" t="inlineStr">
        <is>
          <t>Next Follow-Up Date</t>
        </is>
      </c>
      <c r="N1" s="15" t="inlineStr">
        <is>
          <t>Closed Date</t>
        </is>
      </c>
      <c r="O1" s="15" t="inlineStr">
        <is>
          <t>Outcome</t>
        </is>
      </c>
      <c r="P1" s="15" t="inlineStr">
        <is>
          <t>Notes</t>
        </is>
      </c>
      <c r="Q1" s="15" t="inlineStr">
        <is>
          <t>Days Open</t>
        </is>
      </c>
      <c r="R1" s="15" t="inlineStr">
        <is>
          <t>Follow-Up Status</t>
        </is>
      </c>
      <c r="S1" s="15" t="inlineStr">
        <is>
          <t>Data Quality Check</t>
        </is>
      </c>
      <c r="T1" s="15" t="inlineStr">
        <is>
          <t>Reporting Month</t>
        </is>
      </c>
      <c r="U1" s="15" t="inlineStr">
        <is>
          <t>Open Flag</t>
        </is>
      </c>
    </row>
    <row r="2">
      <c r="A2" s="16" t="inlineStr">
        <is>
          <t>INQ-260901</t>
        </is>
      </c>
      <c r="B2" s="26" t="n">
        <v>46252</v>
      </c>
      <c r="C2" s="16" t="inlineStr">
        <is>
          <t>Avery Bennett</t>
        </is>
      </c>
      <c r="D2" s="16" t="inlineStr">
        <is>
          <t>CRM-FX-1041</t>
        </is>
      </c>
      <c r="E2" s="16" t="inlineStr">
        <is>
          <t>Medical Assistant Certificate</t>
        </is>
      </c>
      <c r="F2" s="16" t="inlineStr">
        <is>
          <t>Fall 2026</t>
        </is>
      </c>
      <c r="G2" s="16" t="inlineStr">
        <is>
          <t>Website Form</t>
        </is>
      </c>
      <c r="H2" s="16" t="inlineStr">
        <is>
          <t>Jordan Lee</t>
        </is>
      </c>
      <c r="I2" s="16" t="inlineStr">
        <is>
          <t>Email</t>
        </is>
      </c>
      <c r="J2" s="16" t="inlineStr">
        <is>
          <t>Connected</t>
        </is>
      </c>
      <c r="K2" s="16" t="inlineStr">
        <is>
          <t>Medium</t>
        </is>
      </c>
      <c r="L2" s="26" t="n">
        <v>46266</v>
      </c>
      <c r="M2" s="26" t="n">
        <v>46270</v>
      </c>
      <c r="N2" s="26" t="n"/>
      <c r="O2" s="16" t="n"/>
      <c r="P2" s="16" t="inlineStr">
        <is>
          <t>Requested evening schedule details.</t>
        </is>
      </c>
      <c r="Q2" s="18">
        <f>IF(OR([@[Inquiry ID]]="",[@[Date Received]]=""),"",MAX(0,IF([@[Closed Date]]="",IF(Dashboard!$B$3="",[@[Date Received]],Dashboard!$B$3),[@[Closed Date]])-[@[Date Received]]))</f>
        <v/>
      </c>
      <c r="R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" s="18">
        <f>IF([@[Date Received]]="","",TEXT([@[Date Received]],"mmm yyyy"))</f>
        <v/>
      </c>
      <c r="U2" s="18">
        <f>IF([@[Inquiry ID]]="","",IF(AND(Dashboard!$B$3&lt;&gt;"",[@[Date Received]]&lt;=Dashboard!$B$3,[@[Current Stage]]&lt;&gt;"Enrolled",[@[Current Stage]]&lt;&gt;"Closed"),"Open","Closed"))</f>
        <v/>
      </c>
    </row>
    <row r="3">
      <c r="A3" s="16" t="inlineStr">
        <is>
          <t>INQ-260902</t>
        </is>
      </c>
      <c r="B3" s="26" t="n">
        <v>46254</v>
      </c>
      <c r="C3" s="16" t="inlineStr">
        <is>
          <t>Cameron Ortiz</t>
        </is>
      </c>
      <c r="D3" s="16" t="inlineStr">
        <is>
          <t>CRM-FX-1042</t>
        </is>
      </c>
      <c r="E3" s="16" t="inlineStr">
        <is>
          <t>Information Technology Support</t>
        </is>
      </c>
      <c r="F3" s="16" t="inlineStr">
        <is>
          <t>Fall 2026</t>
        </is>
      </c>
      <c r="G3" s="16" t="inlineStr">
        <is>
          <t>Education Fair</t>
        </is>
      </c>
      <c r="H3" s="16" t="inlineStr">
        <is>
          <t>Morgan Price</t>
        </is>
      </c>
      <c r="I3" s="16" t="inlineStr">
        <is>
          <t>Phone</t>
        </is>
      </c>
      <c r="J3" s="16" t="inlineStr">
        <is>
          <t>Application Started</t>
        </is>
      </c>
      <c r="K3" s="16" t="inlineStr">
        <is>
          <t>High</t>
        </is>
      </c>
      <c r="L3" s="26" t="n">
        <v>46263</v>
      </c>
      <c r="M3" s="26" t="n">
        <v>46268</v>
      </c>
      <c r="N3" s="26" t="n"/>
      <c r="O3" s="16" t="n"/>
      <c r="P3" s="16" t="inlineStr">
        <is>
          <t>Application checklist sent.</t>
        </is>
      </c>
      <c r="Q3" s="18">
        <f>IF(OR([@[Inquiry ID]]="",[@[Date Received]]=""),"",MAX(0,IF([@[Closed Date]]="",IF(Dashboard!$B$3="",[@[Date Received]],Dashboard!$B$3),[@[Closed Date]])-[@[Date Received]]))</f>
        <v/>
      </c>
      <c r="R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" s="18">
        <f>IF([@[Date Received]]="","",TEXT([@[Date Received]],"mmm yyyy"))</f>
        <v/>
      </c>
      <c r="U3" s="18">
        <f>IF([@[Inquiry ID]]="","",IF(AND(Dashboard!$B$3&lt;&gt;"",[@[Date Received]]&lt;=Dashboard!$B$3,[@[Current Stage]]&lt;&gt;"Enrolled",[@[Current Stage]]&lt;&gt;"Closed"),"Open","Closed"))</f>
        <v/>
      </c>
    </row>
    <row r="4">
      <c r="A4" s="16" t="inlineStr">
        <is>
          <t>INQ-260903</t>
        </is>
      </c>
      <c r="B4" s="26" t="n">
        <v>46256</v>
      </c>
      <c r="C4" s="16" t="inlineStr">
        <is>
          <t>Riley Chen</t>
        </is>
      </c>
      <c r="D4" s="16" t="inlineStr">
        <is>
          <t>CRM-FX-1043</t>
        </is>
      </c>
      <c r="E4" s="16" t="inlineStr">
        <is>
          <t>Business Administration</t>
        </is>
      </c>
      <c r="F4" s="16" t="inlineStr">
        <is>
          <t>Spring 2027</t>
        </is>
      </c>
      <c r="G4" s="16" t="inlineStr">
        <is>
          <t>Community Partner</t>
        </is>
      </c>
      <c r="H4" s="16" t="inlineStr">
        <is>
          <t>Taylor Brooks</t>
        </is>
      </c>
      <c r="I4" s="16" t="inlineStr">
        <is>
          <t>Email</t>
        </is>
      </c>
      <c r="J4" s="16" t="inlineStr">
        <is>
          <t>New</t>
        </is>
      </c>
      <c r="K4" s="16" t="inlineStr">
        <is>
          <t>Medium</t>
        </is>
      </c>
      <c r="L4" s="26" t="n"/>
      <c r="M4" s="26" t="n">
        <v>46273</v>
      </c>
      <c r="N4" s="26" t="n"/>
      <c r="O4" s="16" t="n"/>
      <c r="P4" s="16" t="inlineStr">
        <is>
          <t>Referred by a fictional community organization.</t>
        </is>
      </c>
      <c r="Q4" s="18">
        <f>IF(OR([@[Inquiry ID]]="",[@[Date Received]]=""),"",MAX(0,IF([@[Closed Date]]="",IF(Dashboard!$B$3="",[@[Date Received]],Dashboard!$B$3),[@[Closed Date]])-[@[Date Received]]))</f>
        <v/>
      </c>
      <c r="R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" s="18">
        <f>IF([@[Date Received]]="","",TEXT([@[Date Received]],"mmm yyyy"))</f>
        <v/>
      </c>
      <c r="U4" s="18">
        <f>IF([@[Inquiry ID]]="","",IF(AND(Dashboard!$B$3&lt;&gt;"",[@[Date Received]]&lt;=Dashboard!$B$3,[@[Current Stage]]&lt;&gt;"Enrolled",[@[Current Stage]]&lt;&gt;"Closed"),"Open","Closed"))</f>
        <v/>
      </c>
    </row>
    <row r="5">
      <c r="A5" s="16" t="inlineStr">
        <is>
          <t>INQ-260904</t>
        </is>
      </c>
      <c r="B5" s="26" t="n">
        <v>46258</v>
      </c>
      <c r="C5" s="16" t="inlineStr">
        <is>
          <t>Jordan Patel</t>
        </is>
      </c>
      <c r="D5" s="16" t="inlineStr">
        <is>
          <t>CRM-FX-1044</t>
        </is>
      </c>
      <c r="E5" s="16" t="inlineStr">
        <is>
          <t>Cybersecurity Fundamentals</t>
        </is>
      </c>
      <c r="F5" s="16" t="inlineStr">
        <is>
          <t>Fall 2026</t>
        </is>
      </c>
      <c r="G5" s="16" t="inlineStr">
        <is>
          <t>Phone</t>
        </is>
      </c>
      <c r="H5" s="16" t="inlineStr">
        <is>
          <t>Casey Morgan</t>
        </is>
      </c>
      <c r="I5" s="16" t="inlineStr">
        <is>
          <t>Phone</t>
        </is>
      </c>
      <c r="J5" s="16" t="inlineStr">
        <is>
          <t>Applied</t>
        </is>
      </c>
      <c r="K5" s="16" t="inlineStr">
        <is>
          <t>High</t>
        </is>
      </c>
      <c r="L5" s="26" t="n">
        <v>46267</v>
      </c>
      <c r="M5" s="26" t="n">
        <v>46271</v>
      </c>
      <c r="N5" s="26" t="n"/>
      <c r="O5" s="16" t="n"/>
      <c r="P5" s="16" t="inlineStr">
        <is>
          <t>Application received; documents pending.</t>
        </is>
      </c>
      <c r="Q5" s="18">
        <f>IF(OR([@[Inquiry ID]]="",[@[Date Received]]=""),"",MAX(0,IF([@[Closed Date]]="",IF(Dashboard!$B$3="",[@[Date Received]],Dashboard!$B$3),[@[Closed Date]])-[@[Date Received]]))</f>
        <v/>
      </c>
      <c r="R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" s="18">
        <f>IF([@[Date Received]]="","",TEXT([@[Date Received]],"mmm yyyy"))</f>
        <v/>
      </c>
      <c r="U5" s="18">
        <f>IF([@[Inquiry ID]]="","",IF(AND(Dashboard!$B$3&lt;&gt;"",[@[Date Received]]&lt;=Dashboard!$B$3,[@[Current Stage]]&lt;&gt;"Enrolled",[@[Current Stage]]&lt;&gt;"Closed"),"Open","Closed"))</f>
        <v/>
      </c>
    </row>
    <row r="6">
      <c r="A6" s="16" t="inlineStr">
        <is>
          <t>INQ-260905</t>
        </is>
      </c>
      <c r="B6" s="26" t="n">
        <v>46259</v>
      </c>
      <c r="C6" s="16" t="inlineStr">
        <is>
          <t>Skyler Monroe</t>
        </is>
      </c>
      <c r="D6" s="16" t="inlineStr">
        <is>
          <t>CRM-FX-1045</t>
        </is>
      </c>
      <c r="E6" s="16" t="inlineStr">
        <is>
          <t>Early Childhood Education</t>
        </is>
      </c>
      <c r="F6" s="16" t="inlineStr">
        <is>
          <t>Spring 2027</t>
        </is>
      </c>
      <c r="G6" s="16" t="inlineStr">
        <is>
          <t>Website Form</t>
        </is>
      </c>
      <c r="H6" s="16" t="n"/>
      <c r="I6" s="16" t="inlineStr">
        <is>
          <t>Text Message</t>
        </is>
      </c>
      <c r="J6" s="16" t="inlineStr">
        <is>
          <t>Attempting Contact</t>
        </is>
      </c>
      <c r="K6" s="16" t="inlineStr">
        <is>
          <t>High</t>
        </is>
      </c>
      <c r="L6" s="26" t="n">
        <v>46261</v>
      </c>
      <c r="M6" s="26" t="n">
        <v>46269</v>
      </c>
      <c r="N6" s="26" t="n"/>
      <c r="O6" s="16" t="n"/>
      <c r="P6" s="16" t="inlineStr">
        <is>
          <t>Assignment needed.</t>
        </is>
      </c>
      <c r="Q6" s="18">
        <f>IF(OR([@[Inquiry ID]]="",[@[Date Received]]=""),"",MAX(0,IF([@[Closed Date]]="",IF(Dashboard!$B$3="",[@[Date Received]],Dashboard!$B$3),[@[Closed Date]])-[@[Date Received]]))</f>
        <v/>
      </c>
      <c r="R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" s="18">
        <f>IF([@[Date Received]]="","",TEXT([@[Date Received]],"mmm yyyy"))</f>
        <v/>
      </c>
      <c r="U6" s="18">
        <f>IF([@[Inquiry ID]]="","",IF(AND(Dashboard!$B$3&lt;&gt;"",[@[Date Received]]&lt;=Dashboard!$B$3,[@[Current Stage]]&lt;&gt;"Enrolled",[@[Current Stage]]&lt;&gt;"Closed"),"Open","Closed"))</f>
        <v/>
      </c>
    </row>
    <row r="7">
      <c r="A7" s="16" t="inlineStr">
        <is>
          <t>INQ-260906</t>
        </is>
      </c>
      <c r="B7" s="26" t="n">
        <v>46261</v>
      </c>
      <c r="C7" s="16" t="inlineStr">
        <is>
          <t>Quinn Wallace</t>
        </is>
      </c>
      <c r="D7" s="16" t="inlineStr">
        <is>
          <t>CRM-FX-1046</t>
        </is>
      </c>
      <c r="E7" s="16" t="inlineStr">
        <is>
          <t>Welding Technology</t>
        </is>
      </c>
      <c r="F7" s="16" t="inlineStr">
        <is>
          <t>Fall 2026</t>
        </is>
      </c>
      <c r="G7" s="16" t="inlineStr">
        <is>
          <t>Employer Referral</t>
        </is>
      </c>
      <c r="H7" s="16" t="inlineStr">
        <is>
          <t>Jordan Lee</t>
        </is>
      </c>
      <c r="I7" s="16" t="inlineStr">
        <is>
          <t>Phone</t>
        </is>
      </c>
      <c r="J7" s="16" t="inlineStr">
        <is>
          <t>Enrolled</t>
        </is>
      </c>
      <c r="K7" s="16" t="inlineStr">
        <is>
          <t>Medium</t>
        </is>
      </c>
      <c r="L7" s="26" t="n">
        <v>46266</v>
      </c>
      <c r="M7" s="26" t="n"/>
      <c r="N7" s="26" t="n">
        <v>46267</v>
      </c>
      <c r="O7" s="16" t="inlineStr">
        <is>
          <t>Enrolled</t>
        </is>
      </c>
      <c r="P7" s="16" t="inlineStr">
        <is>
          <t>Referred by a fictional employer.</t>
        </is>
      </c>
      <c r="Q7" s="18">
        <f>IF(OR([@[Inquiry ID]]="",[@[Date Received]]=""),"",MAX(0,IF([@[Closed Date]]="",IF(Dashboard!$B$3="",[@[Date Received]],Dashboard!$B$3),[@[Closed Date]])-[@[Date Received]]))</f>
        <v/>
      </c>
      <c r="R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" s="18">
        <f>IF([@[Date Received]]="","",TEXT([@[Date Received]],"mmm yyyy"))</f>
        <v/>
      </c>
      <c r="U7" s="18">
        <f>IF([@[Inquiry ID]]="","",IF(AND(Dashboard!$B$3&lt;&gt;"",[@[Date Received]]&lt;=Dashboard!$B$3,[@[Current Stage]]&lt;&gt;"Enrolled",[@[Current Stage]]&lt;&gt;"Closed"),"Open","Closed"))</f>
        <v/>
      </c>
    </row>
    <row r="8">
      <c r="A8" s="16" t="inlineStr">
        <is>
          <t>INQ-260907</t>
        </is>
      </c>
      <c r="B8" s="26" t="n">
        <v>46263</v>
      </c>
      <c r="C8" s="16" t="inlineStr">
        <is>
          <t>Emerson Davis</t>
        </is>
      </c>
      <c r="D8" s="16" t="inlineStr">
        <is>
          <t>CRM-FX-1047</t>
        </is>
      </c>
      <c r="E8" s="16" t="inlineStr">
        <is>
          <t>Medical Billing and Coding</t>
        </is>
      </c>
      <c r="F8" s="16" t="inlineStr">
        <is>
          <t>Spring 2027</t>
        </is>
      </c>
      <c r="G8" s="16" t="inlineStr">
        <is>
          <t>Email</t>
        </is>
      </c>
      <c r="H8" s="16" t="inlineStr">
        <is>
          <t>Morgan Price</t>
        </is>
      </c>
      <c r="I8" s="16" t="inlineStr">
        <is>
          <t>Email</t>
        </is>
      </c>
      <c r="J8" s="16" t="inlineStr">
        <is>
          <t>Closed</t>
        </is>
      </c>
      <c r="K8" s="16" t="inlineStr">
        <is>
          <t>Low</t>
        </is>
      </c>
      <c r="L8" s="26" t="n">
        <v>46268</v>
      </c>
      <c r="M8" s="26" t="n"/>
      <c r="N8" s="26" t="n">
        <v>46268</v>
      </c>
      <c r="O8" s="16" t="inlineStr">
        <is>
          <t>Not Interested</t>
        </is>
      </c>
      <c r="P8" s="16" t="inlineStr">
        <is>
          <t>Chose to postpone training.</t>
        </is>
      </c>
      <c r="Q8" s="18">
        <f>IF(OR([@[Inquiry ID]]="",[@[Date Received]]=""),"",MAX(0,IF([@[Closed Date]]="",IF(Dashboard!$B$3="",[@[Date Received]],Dashboard!$B$3),[@[Closed Date]])-[@[Date Received]]))</f>
        <v/>
      </c>
      <c r="R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" s="18">
        <f>IF([@[Date Received]]="","",TEXT([@[Date Received]],"mmm yyyy"))</f>
        <v/>
      </c>
      <c r="U8" s="18">
        <f>IF([@[Inquiry ID]]="","",IF(AND(Dashboard!$B$3&lt;&gt;"",[@[Date Received]]&lt;=Dashboard!$B$3,[@[Current Stage]]&lt;&gt;"Enrolled",[@[Current Stage]]&lt;&gt;"Closed"),"Open","Closed"))</f>
        <v/>
      </c>
    </row>
    <row r="9">
      <c r="A9" s="16" t="inlineStr">
        <is>
          <t>INQ-260908</t>
        </is>
      </c>
      <c r="B9" s="26" t="n">
        <v>46266</v>
      </c>
      <c r="C9" s="16" t="inlineStr">
        <is>
          <t>Parker Grant</t>
        </is>
      </c>
      <c r="D9" s="16" t="inlineStr">
        <is>
          <t>CRM-FX-1048</t>
        </is>
      </c>
      <c r="E9" s="16" t="inlineStr">
        <is>
          <t>Information Technology Support</t>
        </is>
      </c>
      <c r="F9" s="16" t="inlineStr">
        <is>
          <t>Spring 2027</t>
        </is>
      </c>
      <c r="G9" s="16" t="inlineStr">
        <is>
          <t>Walk-In</t>
        </is>
      </c>
      <c r="H9" s="16" t="inlineStr">
        <is>
          <t>Taylor Brooks</t>
        </is>
      </c>
      <c r="I9" s="16" t="inlineStr">
        <is>
          <t>In Person</t>
        </is>
      </c>
      <c r="J9" s="16" t="inlineStr">
        <is>
          <t>Admitted</t>
        </is>
      </c>
      <c r="K9" s="16" t="inlineStr">
        <is>
          <t>High</t>
        </is>
      </c>
      <c r="L9" s="26" t="n">
        <v>46269</v>
      </c>
      <c r="M9" s="26" t="n">
        <v>46275</v>
      </c>
      <c r="N9" s="26" t="n"/>
      <c r="O9" s="16" t="n"/>
      <c r="P9" s="16" t="inlineStr">
        <is>
          <t>Reviewing start-date options.</t>
        </is>
      </c>
      <c r="Q9" s="18">
        <f>IF(OR([@[Inquiry ID]]="",[@[Date Received]]=""),"",MAX(0,IF([@[Closed Date]]="",IF(Dashboard!$B$3="",[@[Date Received]],Dashboard!$B$3),[@[Closed Date]])-[@[Date Received]]))</f>
        <v/>
      </c>
      <c r="R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" s="18">
        <f>IF([@[Date Received]]="","",TEXT([@[Date Received]],"mmm yyyy"))</f>
        <v/>
      </c>
      <c r="U9" s="18">
        <f>IF([@[Inquiry ID]]="","",IF(AND(Dashboard!$B$3&lt;&gt;"",[@[Date Received]]&lt;=Dashboard!$B$3,[@[Current Stage]]&lt;&gt;"Enrolled",[@[Current Stage]]&lt;&gt;"Closed"),"Open","Closed"))</f>
        <v/>
      </c>
    </row>
    <row r="10">
      <c r="A10" s="16" t="inlineStr">
        <is>
          <t>INQ-260909</t>
        </is>
      </c>
      <c r="B10" s="26" t="n">
        <v>46268</v>
      </c>
      <c r="C10" s="16" t="inlineStr">
        <is>
          <t>Rowan Ellis</t>
        </is>
      </c>
      <c r="D10" s="16" t="inlineStr">
        <is>
          <t>CRM-FX-1049</t>
        </is>
      </c>
      <c r="E10" s="16" t="inlineStr">
        <is>
          <t>Business Administration</t>
        </is>
      </c>
      <c r="F10" s="16" t="inlineStr">
        <is>
          <t>Fall 2026</t>
        </is>
      </c>
      <c r="G10" s="16" t="inlineStr">
        <is>
          <t>Website Form</t>
        </is>
      </c>
      <c r="H10" s="16" t="inlineStr">
        <is>
          <t>Casey Morgan</t>
        </is>
      </c>
      <c r="I10" s="16" t="inlineStr">
        <is>
          <t>Email</t>
        </is>
      </c>
      <c r="J10" s="16" t="inlineStr">
        <is>
          <t>Attempting Contact</t>
        </is>
      </c>
      <c r="K10" s="16" t="inlineStr">
        <is>
          <t>Medium</t>
        </is>
      </c>
      <c r="L10" s="26" t="n">
        <v>46268</v>
      </c>
      <c r="M10" s="26" t="n"/>
      <c r="N10" s="26" t="n"/>
      <c r="O10" s="16" t="n"/>
      <c r="P10" s="16" t="inlineStr">
        <is>
          <t>Follow-up date needs to be scheduled.</t>
        </is>
      </c>
      <c r="Q10" s="18">
        <f>IF(OR([@[Inquiry ID]]="",[@[Date Received]]=""),"",MAX(0,IF([@[Closed Date]]="",IF(Dashboard!$B$3="",[@[Date Received]],Dashboard!$B$3),[@[Closed Date]])-[@[Date Received]]))</f>
        <v/>
      </c>
      <c r="R1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" s="18">
        <f>IF([@[Date Received]]="","",TEXT([@[Date Received]],"mmm yyyy"))</f>
        <v/>
      </c>
      <c r="U10" s="18">
        <f>IF([@[Inquiry ID]]="","",IF(AND(Dashboard!$B$3&lt;&gt;"",[@[Date Received]]&lt;=Dashboard!$B$3,[@[Current Stage]]&lt;&gt;"Enrolled",[@[Current Stage]]&lt;&gt;"Closed"),"Open","Closed"))</f>
        <v/>
      </c>
    </row>
    <row r="11">
      <c r="A11" s="16" t="inlineStr">
        <is>
          <t>INQ-260910</t>
        </is>
      </c>
      <c r="B11" s="26" t="n">
        <v>46270</v>
      </c>
      <c r="C11" s="16" t="inlineStr">
        <is>
          <t>Finley Harper</t>
        </is>
      </c>
      <c r="D11" s="16" t="inlineStr">
        <is>
          <t>CRM-FX-1050</t>
        </is>
      </c>
      <c r="E11" s="16" t="inlineStr">
        <is>
          <t>Cybersecurity Fundamentals</t>
        </is>
      </c>
      <c r="F11" s="16" t="inlineStr">
        <is>
          <t>Spring 2027</t>
        </is>
      </c>
      <c r="G11" s="16" t="inlineStr">
        <is>
          <t>Other</t>
        </is>
      </c>
      <c r="H11" s="16" t="inlineStr">
        <is>
          <t>Jordan Lee</t>
        </is>
      </c>
      <c r="I11" s="16" t="inlineStr">
        <is>
          <t>Email</t>
        </is>
      </c>
      <c r="J11" s="16" t="inlineStr">
        <is>
          <t>New</t>
        </is>
      </c>
      <c r="K11" s="16" t="inlineStr">
        <is>
          <t>Low</t>
        </is>
      </c>
      <c r="L11" s="26" t="n"/>
      <c r="M11" s="26" t="n">
        <v>46277</v>
      </c>
      <c r="N11" s="26" t="n"/>
      <c r="O11" s="16" t="n"/>
      <c r="P11" s="16" t="inlineStr">
        <is>
          <t>Asked for the program overview.</t>
        </is>
      </c>
      <c r="Q11" s="18">
        <f>IF(OR([@[Inquiry ID]]="",[@[Date Received]]=""),"",MAX(0,IF([@[Closed Date]]="",IF(Dashboard!$B$3="",[@[Date Received]],Dashboard!$B$3),[@[Closed Date]])-[@[Date Received]]))</f>
        <v/>
      </c>
      <c r="R1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" s="18">
        <f>IF([@[Date Received]]="","",TEXT([@[Date Received]],"mmm yyyy"))</f>
        <v/>
      </c>
      <c r="U11" s="18">
        <f>IF([@[Inquiry ID]]="","",IF(AND(Dashboard!$B$3&lt;&gt;"",[@[Date Received]]&lt;=Dashboard!$B$3,[@[Current Stage]]&lt;&gt;"Enrolled",[@[Current Stage]]&lt;&gt;"Closed"),"Open","Closed"))</f>
        <v/>
      </c>
    </row>
    <row r="12">
      <c r="A12" s="16" t="n"/>
      <c r="B12" s="2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26" t="n"/>
      <c r="M12" s="26" t="n"/>
      <c r="N12" s="26" t="n"/>
      <c r="O12" s="16" t="n"/>
      <c r="P12" s="16" t="n"/>
      <c r="Q12" s="18">
        <f>IF(OR([@[Inquiry ID]]="",[@[Date Received]]=""),"",MAX(0,IF([@[Closed Date]]="",IF(Dashboard!$B$3="",[@[Date Received]],Dashboard!$B$3),[@[Closed Date]])-[@[Date Received]]))</f>
        <v/>
      </c>
      <c r="R1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" s="18">
        <f>IF([@[Date Received]]="","",TEXT([@[Date Received]],"mmm yyyy"))</f>
        <v/>
      </c>
      <c r="U12" s="18">
        <f>IF([@[Inquiry ID]]="","",IF(AND(Dashboard!$B$3&lt;&gt;"",[@[Date Received]]&lt;=Dashboard!$B$3,[@[Current Stage]]&lt;&gt;"Enrolled",[@[Current Stage]]&lt;&gt;"Closed"),"Open","Closed"))</f>
        <v/>
      </c>
    </row>
    <row r="13">
      <c r="A13" s="16" t="n"/>
      <c r="B13" s="2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26" t="n"/>
      <c r="M13" s="26" t="n"/>
      <c r="N13" s="26" t="n"/>
      <c r="O13" s="16" t="n"/>
      <c r="P13" s="16" t="n"/>
      <c r="Q13" s="18">
        <f>IF(OR([@[Inquiry ID]]="",[@[Date Received]]=""),"",MAX(0,IF([@[Closed Date]]="",IF(Dashboard!$B$3="",[@[Date Received]],Dashboard!$B$3),[@[Closed Date]])-[@[Date Received]]))</f>
        <v/>
      </c>
      <c r="R1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" s="18">
        <f>IF([@[Date Received]]="","",TEXT([@[Date Received]],"mmm yyyy"))</f>
        <v/>
      </c>
      <c r="U13" s="18">
        <f>IF([@[Inquiry ID]]="","",IF(AND(Dashboard!$B$3&lt;&gt;"",[@[Date Received]]&lt;=Dashboard!$B$3,[@[Current Stage]]&lt;&gt;"Enrolled",[@[Current Stage]]&lt;&gt;"Closed"),"Open","Closed"))</f>
        <v/>
      </c>
    </row>
    <row r="14">
      <c r="A14" s="16" t="n"/>
      <c r="B14" s="2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26" t="n"/>
      <c r="M14" s="26" t="n"/>
      <c r="N14" s="26" t="n"/>
      <c r="O14" s="16" t="n"/>
      <c r="P14" s="16" t="n"/>
      <c r="Q14" s="18">
        <f>IF(OR([@[Inquiry ID]]="",[@[Date Received]]=""),"",MAX(0,IF([@[Closed Date]]="",IF(Dashboard!$B$3="",[@[Date Received]],Dashboard!$B$3),[@[Closed Date]])-[@[Date Received]]))</f>
        <v/>
      </c>
      <c r="R1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" s="18">
        <f>IF([@[Date Received]]="","",TEXT([@[Date Received]],"mmm yyyy"))</f>
        <v/>
      </c>
      <c r="U14" s="18">
        <f>IF([@[Inquiry ID]]="","",IF(AND(Dashboard!$B$3&lt;&gt;"",[@[Date Received]]&lt;=Dashboard!$B$3,[@[Current Stage]]&lt;&gt;"Enrolled",[@[Current Stage]]&lt;&gt;"Closed"),"Open","Closed"))</f>
        <v/>
      </c>
    </row>
    <row r="15">
      <c r="A15" s="16" t="n"/>
      <c r="B15" s="2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26" t="n"/>
      <c r="M15" s="26" t="n"/>
      <c r="N15" s="26" t="n"/>
      <c r="O15" s="16" t="n"/>
      <c r="P15" s="16" t="n"/>
      <c r="Q15" s="18">
        <f>IF(OR([@[Inquiry ID]]="",[@[Date Received]]=""),"",MAX(0,IF([@[Closed Date]]="",IF(Dashboard!$B$3="",[@[Date Received]],Dashboard!$B$3),[@[Closed Date]])-[@[Date Received]]))</f>
        <v/>
      </c>
      <c r="R1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" s="18">
        <f>IF([@[Date Received]]="","",TEXT([@[Date Received]],"mmm yyyy"))</f>
        <v/>
      </c>
      <c r="U15" s="18">
        <f>IF([@[Inquiry ID]]="","",IF(AND(Dashboard!$B$3&lt;&gt;"",[@[Date Received]]&lt;=Dashboard!$B$3,[@[Current Stage]]&lt;&gt;"Enrolled",[@[Current Stage]]&lt;&gt;"Closed"),"Open","Closed"))</f>
        <v/>
      </c>
    </row>
    <row r="16">
      <c r="A16" s="16" t="n"/>
      <c r="B16" s="2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26" t="n"/>
      <c r="M16" s="26" t="n"/>
      <c r="N16" s="26" t="n"/>
      <c r="O16" s="16" t="n"/>
      <c r="P16" s="16" t="n"/>
      <c r="Q16" s="18">
        <f>IF(OR([@[Inquiry ID]]="",[@[Date Received]]=""),"",MAX(0,IF([@[Closed Date]]="",IF(Dashboard!$B$3="",[@[Date Received]],Dashboard!$B$3),[@[Closed Date]])-[@[Date Received]]))</f>
        <v/>
      </c>
      <c r="R1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" s="18">
        <f>IF([@[Date Received]]="","",TEXT([@[Date Received]],"mmm yyyy"))</f>
        <v/>
      </c>
      <c r="U16" s="18">
        <f>IF([@[Inquiry ID]]="","",IF(AND(Dashboard!$B$3&lt;&gt;"",[@[Date Received]]&lt;=Dashboard!$B$3,[@[Current Stage]]&lt;&gt;"Enrolled",[@[Current Stage]]&lt;&gt;"Closed"),"Open","Closed"))</f>
        <v/>
      </c>
    </row>
    <row r="17">
      <c r="A17" s="16" t="n"/>
      <c r="B17" s="2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26" t="n"/>
      <c r="M17" s="26" t="n"/>
      <c r="N17" s="26" t="n"/>
      <c r="O17" s="16" t="n"/>
      <c r="P17" s="16" t="n"/>
      <c r="Q17" s="18">
        <f>IF(OR([@[Inquiry ID]]="",[@[Date Received]]=""),"",MAX(0,IF([@[Closed Date]]="",IF(Dashboard!$B$3="",[@[Date Received]],Dashboard!$B$3),[@[Closed Date]])-[@[Date Received]]))</f>
        <v/>
      </c>
      <c r="R1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" s="18">
        <f>IF([@[Date Received]]="","",TEXT([@[Date Received]],"mmm yyyy"))</f>
        <v/>
      </c>
      <c r="U17" s="18">
        <f>IF([@[Inquiry ID]]="","",IF(AND(Dashboard!$B$3&lt;&gt;"",[@[Date Received]]&lt;=Dashboard!$B$3,[@[Current Stage]]&lt;&gt;"Enrolled",[@[Current Stage]]&lt;&gt;"Closed"),"Open","Closed"))</f>
        <v/>
      </c>
    </row>
    <row r="18">
      <c r="A18" s="16" t="n"/>
      <c r="B18" s="2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26" t="n"/>
      <c r="M18" s="26" t="n"/>
      <c r="N18" s="26" t="n"/>
      <c r="O18" s="16" t="n"/>
      <c r="P18" s="16" t="n"/>
      <c r="Q18" s="18">
        <f>IF(OR([@[Inquiry ID]]="",[@[Date Received]]=""),"",MAX(0,IF([@[Closed Date]]="",IF(Dashboard!$B$3="",[@[Date Received]],Dashboard!$B$3),[@[Closed Date]])-[@[Date Received]]))</f>
        <v/>
      </c>
      <c r="R1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" s="18">
        <f>IF([@[Date Received]]="","",TEXT([@[Date Received]],"mmm yyyy"))</f>
        <v/>
      </c>
      <c r="U18" s="18">
        <f>IF([@[Inquiry ID]]="","",IF(AND(Dashboard!$B$3&lt;&gt;"",[@[Date Received]]&lt;=Dashboard!$B$3,[@[Current Stage]]&lt;&gt;"Enrolled",[@[Current Stage]]&lt;&gt;"Closed"),"Open","Closed"))</f>
        <v/>
      </c>
    </row>
    <row r="19">
      <c r="A19" s="16" t="n"/>
      <c r="B19" s="2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26" t="n"/>
      <c r="M19" s="26" t="n"/>
      <c r="N19" s="26" t="n"/>
      <c r="O19" s="16" t="n"/>
      <c r="P19" s="16" t="n"/>
      <c r="Q19" s="18">
        <f>IF(OR([@[Inquiry ID]]="",[@[Date Received]]=""),"",MAX(0,IF([@[Closed Date]]="",IF(Dashboard!$B$3="",[@[Date Received]],Dashboard!$B$3),[@[Closed Date]])-[@[Date Received]]))</f>
        <v/>
      </c>
      <c r="R1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" s="18">
        <f>IF([@[Date Received]]="","",TEXT([@[Date Received]],"mmm yyyy"))</f>
        <v/>
      </c>
      <c r="U19" s="18">
        <f>IF([@[Inquiry ID]]="","",IF(AND(Dashboard!$B$3&lt;&gt;"",[@[Date Received]]&lt;=Dashboard!$B$3,[@[Current Stage]]&lt;&gt;"Enrolled",[@[Current Stage]]&lt;&gt;"Closed"),"Open","Closed"))</f>
        <v/>
      </c>
    </row>
    <row r="20">
      <c r="A20" s="16" t="n"/>
      <c r="B20" s="2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26" t="n"/>
      <c r="M20" s="26" t="n"/>
      <c r="N20" s="26" t="n"/>
      <c r="O20" s="16" t="n"/>
      <c r="P20" s="16" t="n"/>
      <c r="Q20" s="18">
        <f>IF(OR([@[Inquiry ID]]="",[@[Date Received]]=""),"",MAX(0,IF([@[Closed Date]]="",IF(Dashboard!$B$3="",[@[Date Received]],Dashboard!$B$3),[@[Closed Date]])-[@[Date Received]]))</f>
        <v/>
      </c>
      <c r="R2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" s="18">
        <f>IF([@[Date Received]]="","",TEXT([@[Date Received]],"mmm yyyy"))</f>
        <v/>
      </c>
      <c r="U20" s="18">
        <f>IF([@[Inquiry ID]]="","",IF(AND(Dashboard!$B$3&lt;&gt;"",[@[Date Received]]&lt;=Dashboard!$B$3,[@[Current Stage]]&lt;&gt;"Enrolled",[@[Current Stage]]&lt;&gt;"Closed"),"Open","Closed"))</f>
        <v/>
      </c>
    </row>
    <row r="21">
      <c r="A21" s="16" t="n"/>
      <c r="B21" s="2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26" t="n"/>
      <c r="M21" s="26" t="n"/>
      <c r="N21" s="26" t="n"/>
      <c r="O21" s="16" t="n"/>
      <c r="P21" s="16" t="n"/>
      <c r="Q21" s="18">
        <f>IF(OR([@[Inquiry ID]]="",[@[Date Received]]=""),"",MAX(0,IF([@[Closed Date]]="",IF(Dashboard!$B$3="",[@[Date Received]],Dashboard!$B$3),[@[Closed Date]])-[@[Date Received]]))</f>
        <v/>
      </c>
      <c r="R2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" s="18">
        <f>IF([@[Date Received]]="","",TEXT([@[Date Received]],"mmm yyyy"))</f>
        <v/>
      </c>
      <c r="U21" s="18">
        <f>IF([@[Inquiry ID]]="","",IF(AND(Dashboard!$B$3&lt;&gt;"",[@[Date Received]]&lt;=Dashboard!$B$3,[@[Current Stage]]&lt;&gt;"Enrolled",[@[Current Stage]]&lt;&gt;"Closed"),"Open","Closed"))</f>
        <v/>
      </c>
    </row>
    <row r="22">
      <c r="A22" s="16" t="n"/>
      <c r="B22" s="2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26" t="n"/>
      <c r="M22" s="26" t="n"/>
      <c r="N22" s="26" t="n"/>
      <c r="O22" s="16" t="n"/>
      <c r="P22" s="16" t="n"/>
      <c r="Q22" s="18">
        <f>IF(OR([@[Inquiry ID]]="",[@[Date Received]]=""),"",MAX(0,IF([@[Closed Date]]="",IF(Dashboard!$B$3="",[@[Date Received]],Dashboard!$B$3),[@[Closed Date]])-[@[Date Received]]))</f>
        <v/>
      </c>
      <c r="R2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" s="18">
        <f>IF([@[Date Received]]="","",TEXT([@[Date Received]],"mmm yyyy"))</f>
        <v/>
      </c>
      <c r="U22" s="18">
        <f>IF([@[Inquiry ID]]="","",IF(AND(Dashboard!$B$3&lt;&gt;"",[@[Date Received]]&lt;=Dashboard!$B$3,[@[Current Stage]]&lt;&gt;"Enrolled",[@[Current Stage]]&lt;&gt;"Closed"),"Open","Closed"))</f>
        <v/>
      </c>
    </row>
    <row r="23">
      <c r="A23" s="16" t="n"/>
      <c r="B23" s="2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26" t="n"/>
      <c r="M23" s="26" t="n"/>
      <c r="N23" s="26" t="n"/>
      <c r="O23" s="16" t="n"/>
      <c r="P23" s="16" t="n"/>
      <c r="Q23" s="18">
        <f>IF(OR([@[Inquiry ID]]="",[@[Date Received]]=""),"",MAX(0,IF([@[Closed Date]]="",IF(Dashboard!$B$3="",[@[Date Received]],Dashboard!$B$3),[@[Closed Date]])-[@[Date Received]]))</f>
        <v/>
      </c>
      <c r="R2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" s="18">
        <f>IF([@[Date Received]]="","",TEXT([@[Date Received]],"mmm yyyy"))</f>
        <v/>
      </c>
      <c r="U23" s="18">
        <f>IF([@[Inquiry ID]]="","",IF(AND(Dashboard!$B$3&lt;&gt;"",[@[Date Received]]&lt;=Dashboard!$B$3,[@[Current Stage]]&lt;&gt;"Enrolled",[@[Current Stage]]&lt;&gt;"Closed"),"Open","Closed"))</f>
        <v/>
      </c>
    </row>
    <row r="24">
      <c r="A24" s="16" t="n"/>
      <c r="B24" s="2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26" t="n"/>
      <c r="M24" s="26" t="n"/>
      <c r="N24" s="26" t="n"/>
      <c r="O24" s="16" t="n"/>
      <c r="P24" s="16" t="n"/>
      <c r="Q24" s="18">
        <f>IF(OR([@[Inquiry ID]]="",[@[Date Received]]=""),"",MAX(0,IF([@[Closed Date]]="",IF(Dashboard!$B$3="",[@[Date Received]],Dashboard!$B$3),[@[Closed Date]])-[@[Date Received]]))</f>
        <v/>
      </c>
      <c r="R2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" s="18">
        <f>IF([@[Date Received]]="","",TEXT([@[Date Received]],"mmm yyyy"))</f>
        <v/>
      </c>
      <c r="U24" s="18">
        <f>IF([@[Inquiry ID]]="","",IF(AND(Dashboard!$B$3&lt;&gt;"",[@[Date Received]]&lt;=Dashboard!$B$3,[@[Current Stage]]&lt;&gt;"Enrolled",[@[Current Stage]]&lt;&gt;"Closed"),"Open","Closed"))</f>
        <v/>
      </c>
    </row>
    <row r="25">
      <c r="A25" s="16" t="n"/>
      <c r="B25" s="2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26" t="n"/>
      <c r="M25" s="26" t="n"/>
      <c r="N25" s="26" t="n"/>
      <c r="O25" s="16" t="n"/>
      <c r="P25" s="16" t="n"/>
      <c r="Q25" s="18">
        <f>IF(OR([@[Inquiry ID]]="",[@[Date Received]]=""),"",MAX(0,IF([@[Closed Date]]="",IF(Dashboard!$B$3="",[@[Date Received]],Dashboard!$B$3),[@[Closed Date]])-[@[Date Received]]))</f>
        <v/>
      </c>
      <c r="R2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" s="18">
        <f>IF([@[Date Received]]="","",TEXT([@[Date Received]],"mmm yyyy"))</f>
        <v/>
      </c>
      <c r="U25" s="18">
        <f>IF([@[Inquiry ID]]="","",IF(AND(Dashboard!$B$3&lt;&gt;"",[@[Date Received]]&lt;=Dashboard!$B$3,[@[Current Stage]]&lt;&gt;"Enrolled",[@[Current Stage]]&lt;&gt;"Closed"),"Open","Closed"))</f>
        <v/>
      </c>
    </row>
    <row r="26">
      <c r="A26" s="16" t="n"/>
      <c r="B26" s="2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26" t="n"/>
      <c r="M26" s="26" t="n"/>
      <c r="N26" s="26" t="n"/>
      <c r="O26" s="16" t="n"/>
      <c r="P26" s="16" t="n"/>
      <c r="Q26" s="18">
        <f>IF(OR([@[Inquiry ID]]="",[@[Date Received]]=""),"",MAX(0,IF([@[Closed Date]]="",IF(Dashboard!$B$3="",[@[Date Received]],Dashboard!$B$3),[@[Closed Date]])-[@[Date Received]]))</f>
        <v/>
      </c>
      <c r="R2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" s="18">
        <f>IF([@[Date Received]]="","",TEXT([@[Date Received]],"mmm yyyy"))</f>
        <v/>
      </c>
      <c r="U26" s="18">
        <f>IF([@[Inquiry ID]]="","",IF(AND(Dashboard!$B$3&lt;&gt;"",[@[Date Received]]&lt;=Dashboard!$B$3,[@[Current Stage]]&lt;&gt;"Enrolled",[@[Current Stage]]&lt;&gt;"Closed"),"Open","Closed"))</f>
        <v/>
      </c>
    </row>
    <row r="27">
      <c r="A27" s="16" t="n"/>
      <c r="B27" s="2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26" t="n"/>
      <c r="M27" s="26" t="n"/>
      <c r="N27" s="26" t="n"/>
      <c r="O27" s="16" t="n"/>
      <c r="P27" s="16" t="n"/>
      <c r="Q27" s="18">
        <f>IF(OR([@[Inquiry ID]]="",[@[Date Received]]=""),"",MAX(0,IF([@[Closed Date]]="",IF(Dashboard!$B$3="",[@[Date Received]],Dashboard!$B$3),[@[Closed Date]])-[@[Date Received]]))</f>
        <v/>
      </c>
      <c r="R2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" s="18">
        <f>IF([@[Date Received]]="","",TEXT([@[Date Received]],"mmm yyyy"))</f>
        <v/>
      </c>
      <c r="U27" s="18">
        <f>IF([@[Inquiry ID]]="","",IF(AND(Dashboard!$B$3&lt;&gt;"",[@[Date Received]]&lt;=Dashboard!$B$3,[@[Current Stage]]&lt;&gt;"Enrolled",[@[Current Stage]]&lt;&gt;"Closed"),"Open","Closed"))</f>
        <v/>
      </c>
    </row>
    <row r="28">
      <c r="A28" s="16" t="n"/>
      <c r="B28" s="2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26" t="n"/>
      <c r="M28" s="26" t="n"/>
      <c r="N28" s="26" t="n"/>
      <c r="O28" s="16" t="n"/>
      <c r="P28" s="16" t="n"/>
      <c r="Q28" s="18">
        <f>IF(OR([@[Inquiry ID]]="",[@[Date Received]]=""),"",MAX(0,IF([@[Closed Date]]="",IF(Dashboard!$B$3="",[@[Date Received]],Dashboard!$B$3),[@[Closed Date]])-[@[Date Received]]))</f>
        <v/>
      </c>
      <c r="R2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" s="18">
        <f>IF([@[Date Received]]="","",TEXT([@[Date Received]],"mmm yyyy"))</f>
        <v/>
      </c>
      <c r="U28" s="18">
        <f>IF([@[Inquiry ID]]="","",IF(AND(Dashboard!$B$3&lt;&gt;"",[@[Date Received]]&lt;=Dashboard!$B$3,[@[Current Stage]]&lt;&gt;"Enrolled",[@[Current Stage]]&lt;&gt;"Closed"),"Open","Closed"))</f>
        <v/>
      </c>
    </row>
    <row r="29">
      <c r="A29" s="16" t="n"/>
      <c r="B29" s="2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26" t="n"/>
      <c r="M29" s="26" t="n"/>
      <c r="N29" s="26" t="n"/>
      <c r="O29" s="16" t="n"/>
      <c r="P29" s="16" t="n"/>
      <c r="Q29" s="18">
        <f>IF(OR([@[Inquiry ID]]="",[@[Date Received]]=""),"",MAX(0,IF([@[Closed Date]]="",IF(Dashboard!$B$3="",[@[Date Received]],Dashboard!$B$3),[@[Closed Date]])-[@[Date Received]]))</f>
        <v/>
      </c>
      <c r="R2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" s="18">
        <f>IF([@[Date Received]]="","",TEXT([@[Date Received]],"mmm yyyy"))</f>
        <v/>
      </c>
      <c r="U29" s="18">
        <f>IF([@[Inquiry ID]]="","",IF(AND(Dashboard!$B$3&lt;&gt;"",[@[Date Received]]&lt;=Dashboard!$B$3,[@[Current Stage]]&lt;&gt;"Enrolled",[@[Current Stage]]&lt;&gt;"Closed"),"Open","Closed"))</f>
        <v/>
      </c>
    </row>
    <row r="30">
      <c r="A30" s="16" t="n"/>
      <c r="B30" s="2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26" t="n"/>
      <c r="M30" s="26" t="n"/>
      <c r="N30" s="26" t="n"/>
      <c r="O30" s="16" t="n"/>
      <c r="P30" s="16" t="n"/>
      <c r="Q30" s="18">
        <f>IF(OR([@[Inquiry ID]]="",[@[Date Received]]=""),"",MAX(0,IF([@[Closed Date]]="",IF(Dashboard!$B$3="",[@[Date Received]],Dashboard!$B$3),[@[Closed Date]])-[@[Date Received]]))</f>
        <v/>
      </c>
      <c r="R3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" s="18">
        <f>IF([@[Date Received]]="","",TEXT([@[Date Received]],"mmm yyyy"))</f>
        <v/>
      </c>
      <c r="U30" s="18">
        <f>IF([@[Inquiry ID]]="","",IF(AND(Dashboard!$B$3&lt;&gt;"",[@[Date Received]]&lt;=Dashboard!$B$3,[@[Current Stage]]&lt;&gt;"Enrolled",[@[Current Stage]]&lt;&gt;"Closed"),"Open","Closed"))</f>
        <v/>
      </c>
    </row>
    <row r="31">
      <c r="A31" s="16" t="n"/>
      <c r="B31" s="2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26" t="n"/>
      <c r="M31" s="26" t="n"/>
      <c r="N31" s="26" t="n"/>
      <c r="O31" s="16" t="n"/>
      <c r="P31" s="16" t="n"/>
      <c r="Q31" s="18">
        <f>IF(OR([@[Inquiry ID]]="",[@[Date Received]]=""),"",MAX(0,IF([@[Closed Date]]="",IF(Dashboard!$B$3="",[@[Date Received]],Dashboard!$B$3),[@[Closed Date]])-[@[Date Received]]))</f>
        <v/>
      </c>
      <c r="R3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" s="18">
        <f>IF([@[Date Received]]="","",TEXT([@[Date Received]],"mmm yyyy"))</f>
        <v/>
      </c>
      <c r="U31" s="18">
        <f>IF([@[Inquiry ID]]="","",IF(AND(Dashboard!$B$3&lt;&gt;"",[@[Date Received]]&lt;=Dashboard!$B$3,[@[Current Stage]]&lt;&gt;"Enrolled",[@[Current Stage]]&lt;&gt;"Closed"),"Open","Closed"))</f>
        <v/>
      </c>
    </row>
    <row r="32">
      <c r="A32" s="16" t="n"/>
      <c r="B32" s="2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26" t="n"/>
      <c r="M32" s="26" t="n"/>
      <c r="N32" s="26" t="n"/>
      <c r="O32" s="16" t="n"/>
      <c r="P32" s="16" t="n"/>
      <c r="Q32" s="18">
        <f>IF(OR([@[Inquiry ID]]="",[@[Date Received]]=""),"",MAX(0,IF([@[Closed Date]]="",IF(Dashboard!$B$3="",[@[Date Received]],Dashboard!$B$3),[@[Closed Date]])-[@[Date Received]]))</f>
        <v/>
      </c>
      <c r="R3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" s="18">
        <f>IF([@[Date Received]]="","",TEXT([@[Date Received]],"mmm yyyy"))</f>
        <v/>
      </c>
      <c r="U32" s="18">
        <f>IF([@[Inquiry ID]]="","",IF(AND(Dashboard!$B$3&lt;&gt;"",[@[Date Received]]&lt;=Dashboard!$B$3,[@[Current Stage]]&lt;&gt;"Enrolled",[@[Current Stage]]&lt;&gt;"Closed"),"Open","Closed"))</f>
        <v/>
      </c>
    </row>
    <row r="33">
      <c r="A33" s="16" t="n"/>
      <c r="B33" s="2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26" t="n"/>
      <c r="M33" s="26" t="n"/>
      <c r="N33" s="26" t="n"/>
      <c r="O33" s="16" t="n"/>
      <c r="P33" s="16" t="n"/>
      <c r="Q33" s="18">
        <f>IF(OR([@[Inquiry ID]]="",[@[Date Received]]=""),"",MAX(0,IF([@[Closed Date]]="",IF(Dashboard!$B$3="",[@[Date Received]],Dashboard!$B$3),[@[Closed Date]])-[@[Date Received]]))</f>
        <v/>
      </c>
      <c r="R3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" s="18">
        <f>IF([@[Date Received]]="","",TEXT([@[Date Received]],"mmm yyyy"))</f>
        <v/>
      </c>
      <c r="U33" s="18">
        <f>IF([@[Inquiry ID]]="","",IF(AND(Dashboard!$B$3&lt;&gt;"",[@[Date Received]]&lt;=Dashboard!$B$3,[@[Current Stage]]&lt;&gt;"Enrolled",[@[Current Stage]]&lt;&gt;"Closed"),"Open","Closed"))</f>
        <v/>
      </c>
    </row>
    <row r="34">
      <c r="A34" s="16" t="n"/>
      <c r="B34" s="2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26" t="n"/>
      <c r="M34" s="26" t="n"/>
      <c r="N34" s="26" t="n"/>
      <c r="O34" s="16" t="n"/>
      <c r="P34" s="16" t="n"/>
      <c r="Q34" s="18">
        <f>IF(OR([@[Inquiry ID]]="",[@[Date Received]]=""),"",MAX(0,IF([@[Closed Date]]="",IF(Dashboard!$B$3="",[@[Date Received]],Dashboard!$B$3),[@[Closed Date]])-[@[Date Received]]))</f>
        <v/>
      </c>
      <c r="R3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" s="18">
        <f>IF([@[Date Received]]="","",TEXT([@[Date Received]],"mmm yyyy"))</f>
        <v/>
      </c>
      <c r="U34" s="18">
        <f>IF([@[Inquiry ID]]="","",IF(AND(Dashboard!$B$3&lt;&gt;"",[@[Date Received]]&lt;=Dashboard!$B$3,[@[Current Stage]]&lt;&gt;"Enrolled",[@[Current Stage]]&lt;&gt;"Closed"),"Open","Closed"))</f>
        <v/>
      </c>
    </row>
    <row r="35">
      <c r="A35" s="16" t="n"/>
      <c r="B35" s="2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26" t="n"/>
      <c r="M35" s="26" t="n"/>
      <c r="N35" s="26" t="n"/>
      <c r="O35" s="16" t="n"/>
      <c r="P35" s="16" t="n"/>
      <c r="Q35" s="18">
        <f>IF(OR([@[Inquiry ID]]="",[@[Date Received]]=""),"",MAX(0,IF([@[Closed Date]]="",IF(Dashboard!$B$3="",[@[Date Received]],Dashboard!$B$3),[@[Closed Date]])-[@[Date Received]]))</f>
        <v/>
      </c>
      <c r="R3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" s="18">
        <f>IF([@[Date Received]]="","",TEXT([@[Date Received]],"mmm yyyy"))</f>
        <v/>
      </c>
      <c r="U35" s="18">
        <f>IF([@[Inquiry ID]]="","",IF(AND(Dashboard!$B$3&lt;&gt;"",[@[Date Received]]&lt;=Dashboard!$B$3,[@[Current Stage]]&lt;&gt;"Enrolled",[@[Current Stage]]&lt;&gt;"Closed"),"Open","Closed"))</f>
        <v/>
      </c>
    </row>
    <row r="36">
      <c r="A36" s="16" t="n"/>
      <c r="B36" s="2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26" t="n"/>
      <c r="M36" s="26" t="n"/>
      <c r="N36" s="26" t="n"/>
      <c r="O36" s="16" t="n"/>
      <c r="P36" s="16" t="n"/>
      <c r="Q36" s="18">
        <f>IF(OR([@[Inquiry ID]]="",[@[Date Received]]=""),"",MAX(0,IF([@[Closed Date]]="",IF(Dashboard!$B$3="",[@[Date Received]],Dashboard!$B$3),[@[Closed Date]])-[@[Date Received]]))</f>
        <v/>
      </c>
      <c r="R3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" s="18">
        <f>IF([@[Date Received]]="","",TEXT([@[Date Received]],"mmm yyyy"))</f>
        <v/>
      </c>
      <c r="U36" s="18">
        <f>IF([@[Inquiry ID]]="","",IF(AND(Dashboard!$B$3&lt;&gt;"",[@[Date Received]]&lt;=Dashboard!$B$3,[@[Current Stage]]&lt;&gt;"Enrolled",[@[Current Stage]]&lt;&gt;"Closed"),"Open","Closed"))</f>
        <v/>
      </c>
    </row>
    <row r="37">
      <c r="A37" s="16" t="n"/>
      <c r="B37" s="2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26" t="n"/>
      <c r="M37" s="26" t="n"/>
      <c r="N37" s="26" t="n"/>
      <c r="O37" s="16" t="n"/>
      <c r="P37" s="16" t="n"/>
      <c r="Q37" s="18">
        <f>IF(OR([@[Inquiry ID]]="",[@[Date Received]]=""),"",MAX(0,IF([@[Closed Date]]="",IF(Dashboard!$B$3="",[@[Date Received]],Dashboard!$B$3),[@[Closed Date]])-[@[Date Received]]))</f>
        <v/>
      </c>
      <c r="R3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" s="18">
        <f>IF([@[Date Received]]="","",TEXT([@[Date Received]],"mmm yyyy"))</f>
        <v/>
      </c>
      <c r="U37" s="18">
        <f>IF([@[Inquiry ID]]="","",IF(AND(Dashboard!$B$3&lt;&gt;"",[@[Date Received]]&lt;=Dashboard!$B$3,[@[Current Stage]]&lt;&gt;"Enrolled",[@[Current Stage]]&lt;&gt;"Closed"),"Open","Closed"))</f>
        <v/>
      </c>
    </row>
    <row r="38">
      <c r="A38" s="16" t="n"/>
      <c r="B38" s="2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26" t="n"/>
      <c r="M38" s="26" t="n"/>
      <c r="N38" s="26" t="n"/>
      <c r="O38" s="16" t="n"/>
      <c r="P38" s="16" t="n"/>
      <c r="Q38" s="18">
        <f>IF(OR([@[Inquiry ID]]="",[@[Date Received]]=""),"",MAX(0,IF([@[Closed Date]]="",IF(Dashboard!$B$3="",[@[Date Received]],Dashboard!$B$3),[@[Closed Date]])-[@[Date Received]]))</f>
        <v/>
      </c>
      <c r="R3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" s="18">
        <f>IF([@[Date Received]]="","",TEXT([@[Date Received]],"mmm yyyy"))</f>
        <v/>
      </c>
      <c r="U38" s="18">
        <f>IF([@[Inquiry ID]]="","",IF(AND(Dashboard!$B$3&lt;&gt;"",[@[Date Received]]&lt;=Dashboard!$B$3,[@[Current Stage]]&lt;&gt;"Enrolled",[@[Current Stage]]&lt;&gt;"Closed"),"Open","Closed"))</f>
        <v/>
      </c>
    </row>
    <row r="39">
      <c r="A39" s="16" t="n"/>
      <c r="B39" s="2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26" t="n"/>
      <c r="M39" s="26" t="n"/>
      <c r="N39" s="26" t="n"/>
      <c r="O39" s="16" t="n"/>
      <c r="P39" s="16" t="n"/>
      <c r="Q39" s="18">
        <f>IF(OR([@[Inquiry ID]]="",[@[Date Received]]=""),"",MAX(0,IF([@[Closed Date]]="",IF(Dashboard!$B$3="",[@[Date Received]],Dashboard!$B$3),[@[Closed Date]])-[@[Date Received]]))</f>
        <v/>
      </c>
      <c r="R3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" s="18">
        <f>IF([@[Date Received]]="","",TEXT([@[Date Received]],"mmm yyyy"))</f>
        <v/>
      </c>
      <c r="U39" s="18">
        <f>IF([@[Inquiry ID]]="","",IF(AND(Dashboard!$B$3&lt;&gt;"",[@[Date Received]]&lt;=Dashboard!$B$3,[@[Current Stage]]&lt;&gt;"Enrolled",[@[Current Stage]]&lt;&gt;"Closed"),"Open","Closed"))</f>
        <v/>
      </c>
    </row>
    <row r="40">
      <c r="A40" s="16" t="n"/>
      <c r="B40" s="2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26" t="n"/>
      <c r="M40" s="26" t="n"/>
      <c r="N40" s="26" t="n"/>
      <c r="O40" s="16" t="n"/>
      <c r="P40" s="16" t="n"/>
      <c r="Q40" s="18">
        <f>IF(OR([@[Inquiry ID]]="",[@[Date Received]]=""),"",MAX(0,IF([@[Closed Date]]="",IF(Dashboard!$B$3="",[@[Date Received]],Dashboard!$B$3),[@[Closed Date]])-[@[Date Received]]))</f>
        <v/>
      </c>
      <c r="R4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" s="18">
        <f>IF([@[Date Received]]="","",TEXT([@[Date Received]],"mmm yyyy"))</f>
        <v/>
      </c>
      <c r="U40" s="18">
        <f>IF([@[Inquiry ID]]="","",IF(AND(Dashboard!$B$3&lt;&gt;"",[@[Date Received]]&lt;=Dashboard!$B$3,[@[Current Stage]]&lt;&gt;"Enrolled",[@[Current Stage]]&lt;&gt;"Closed"),"Open","Closed"))</f>
        <v/>
      </c>
    </row>
    <row r="41">
      <c r="A41" s="16" t="n"/>
      <c r="B41" s="2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26" t="n"/>
      <c r="M41" s="26" t="n"/>
      <c r="N41" s="26" t="n"/>
      <c r="O41" s="16" t="n"/>
      <c r="P41" s="16" t="n"/>
      <c r="Q41" s="18">
        <f>IF(OR([@[Inquiry ID]]="",[@[Date Received]]=""),"",MAX(0,IF([@[Closed Date]]="",IF(Dashboard!$B$3="",[@[Date Received]],Dashboard!$B$3),[@[Closed Date]])-[@[Date Received]]))</f>
        <v/>
      </c>
      <c r="R4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" s="18">
        <f>IF([@[Date Received]]="","",TEXT([@[Date Received]],"mmm yyyy"))</f>
        <v/>
      </c>
      <c r="U41" s="18">
        <f>IF([@[Inquiry ID]]="","",IF(AND(Dashboard!$B$3&lt;&gt;"",[@[Date Received]]&lt;=Dashboard!$B$3,[@[Current Stage]]&lt;&gt;"Enrolled",[@[Current Stage]]&lt;&gt;"Closed"),"Open","Closed"))</f>
        <v/>
      </c>
    </row>
    <row r="42">
      <c r="A42" s="16" t="n"/>
      <c r="B42" s="2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26" t="n"/>
      <c r="M42" s="26" t="n"/>
      <c r="N42" s="26" t="n"/>
      <c r="O42" s="16" t="n"/>
      <c r="P42" s="16" t="n"/>
      <c r="Q42" s="18">
        <f>IF(OR([@[Inquiry ID]]="",[@[Date Received]]=""),"",MAX(0,IF([@[Closed Date]]="",IF(Dashboard!$B$3="",[@[Date Received]],Dashboard!$B$3),[@[Closed Date]])-[@[Date Received]]))</f>
        <v/>
      </c>
      <c r="R4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" s="18">
        <f>IF([@[Date Received]]="","",TEXT([@[Date Received]],"mmm yyyy"))</f>
        <v/>
      </c>
      <c r="U42" s="18">
        <f>IF([@[Inquiry ID]]="","",IF(AND(Dashboard!$B$3&lt;&gt;"",[@[Date Received]]&lt;=Dashboard!$B$3,[@[Current Stage]]&lt;&gt;"Enrolled",[@[Current Stage]]&lt;&gt;"Closed"),"Open","Closed"))</f>
        <v/>
      </c>
    </row>
    <row r="43">
      <c r="A43" s="16" t="n"/>
      <c r="B43" s="2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26" t="n"/>
      <c r="M43" s="26" t="n"/>
      <c r="N43" s="26" t="n"/>
      <c r="O43" s="16" t="n"/>
      <c r="P43" s="16" t="n"/>
      <c r="Q43" s="18">
        <f>IF(OR([@[Inquiry ID]]="",[@[Date Received]]=""),"",MAX(0,IF([@[Closed Date]]="",IF(Dashboard!$B$3="",[@[Date Received]],Dashboard!$B$3),[@[Closed Date]])-[@[Date Received]]))</f>
        <v/>
      </c>
      <c r="R4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" s="18">
        <f>IF([@[Date Received]]="","",TEXT([@[Date Received]],"mmm yyyy"))</f>
        <v/>
      </c>
      <c r="U43" s="18">
        <f>IF([@[Inquiry ID]]="","",IF(AND(Dashboard!$B$3&lt;&gt;"",[@[Date Received]]&lt;=Dashboard!$B$3,[@[Current Stage]]&lt;&gt;"Enrolled",[@[Current Stage]]&lt;&gt;"Closed"),"Open","Closed"))</f>
        <v/>
      </c>
    </row>
    <row r="44">
      <c r="A44" s="16" t="n"/>
      <c r="B44" s="2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26" t="n"/>
      <c r="M44" s="26" t="n"/>
      <c r="N44" s="26" t="n"/>
      <c r="O44" s="16" t="n"/>
      <c r="P44" s="16" t="n"/>
      <c r="Q44" s="18">
        <f>IF(OR([@[Inquiry ID]]="",[@[Date Received]]=""),"",MAX(0,IF([@[Closed Date]]="",IF(Dashboard!$B$3="",[@[Date Received]],Dashboard!$B$3),[@[Closed Date]])-[@[Date Received]]))</f>
        <v/>
      </c>
      <c r="R4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" s="18">
        <f>IF([@[Date Received]]="","",TEXT([@[Date Received]],"mmm yyyy"))</f>
        <v/>
      </c>
      <c r="U44" s="18">
        <f>IF([@[Inquiry ID]]="","",IF(AND(Dashboard!$B$3&lt;&gt;"",[@[Date Received]]&lt;=Dashboard!$B$3,[@[Current Stage]]&lt;&gt;"Enrolled",[@[Current Stage]]&lt;&gt;"Closed"),"Open","Closed"))</f>
        <v/>
      </c>
    </row>
    <row r="45">
      <c r="A45" s="16" t="n"/>
      <c r="B45" s="2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26" t="n"/>
      <c r="M45" s="26" t="n"/>
      <c r="N45" s="26" t="n"/>
      <c r="O45" s="16" t="n"/>
      <c r="P45" s="16" t="n"/>
      <c r="Q45" s="18">
        <f>IF(OR([@[Inquiry ID]]="",[@[Date Received]]=""),"",MAX(0,IF([@[Closed Date]]="",IF(Dashboard!$B$3="",[@[Date Received]],Dashboard!$B$3),[@[Closed Date]])-[@[Date Received]]))</f>
        <v/>
      </c>
      <c r="R4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" s="18">
        <f>IF([@[Date Received]]="","",TEXT([@[Date Received]],"mmm yyyy"))</f>
        <v/>
      </c>
      <c r="U45" s="18">
        <f>IF([@[Inquiry ID]]="","",IF(AND(Dashboard!$B$3&lt;&gt;"",[@[Date Received]]&lt;=Dashboard!$B$3,[@[Current Stage]]&lt;&gt;"Enrolled",[@[Current Stage]]&lt;&gt;"Closed"),"Open","Closed"))</f>
        <v/>
      </c>
    </row>
    <row r="46">
      <c r="A46" s="16" t="n"/>
      <c r="B46" s="2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26" t="n"/>
      <c r="M46" s="26" t="n"/>
      <c r="N46" s="26" t="n"/>
      <c r="O46" s="16" t="n"/>
      <c r="P46" s="16" t="n"/>
      <c r="Q46" s="18">
        <f>IF(OR([@[Inquiry ID]]="",[@[Date Received]]=""),"",MAX(0,IF([@[Closed Date]]="",IF(Dashboard!$B$3="",[@[Date Received]],Dashboard!$B$3),[@[Closed Date]])-[@[Date Received]]))</f>
        <v/>
      </c>
      <c r="R4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" s="18">
        <f>IF([@[Date Received]]="","",TEXT([@[Date Received]],"mmm yyyy"))</f>
        <v/>
      </c>
      <c r="U46" s="18">
        <f>IF([@[Inquiry ID]]="","",IF(AND(Dashboard!$B$3&lt;&gt;"",[@[Date Received]]&lt;=Dashboard!$B$3,[@[Current Stage]]&lt;&gt;"Enrolled",[@[Current Stage]]&lt;&gt;"Closed"),"Open","Closed"))</f>
        <v/>
      </c>
    </row>
    <row r="47">
      <c r="A47" s="16" t="n"/>
      <c r="B47" s="2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26" t="n"/>
      <c r="M47" s="26" t="n"/>
      <c r="N47" s="26" t="n"/>
      <c r="O47" s="16" t="n"/>
      <c r="P47" s="16" t="n"/>
      <c r="Q47" s="18">
        <f>IF(OR([@[Inquiry ID]]="",[@[Date Received]]=""),"",MAX(0,IF([@[Closed Date]]="",IF(Dashboard!$B$3="",[@[Date Received]],Dashboard!$B$3),[@[Closed Date]])-[@[Date Received]]))</f>
        <v/>
      </c>
      <c r="R4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" s="18">
        <f>IF([@[Date Received]]="","",TEXT([@[Date Received]],"mmm yyyy"))</f>
        <v/>
      </c>
      <c r="U47" s="18">
        <f>IF([@[Inquiry ID]]="","",IF(AND(Dashboard!$B$3&lt;&gt;"",[@[Date Received]]&lt;=Dashboard!$B$3,[@[Current Stage]]&lt;&gt;"Enrolled",[@[Current Stage]]&lt;&gt;"Closed"),"Open","Closed"))</f>
        <v/>
      </c>
    </row>
    <row r="48">
      <c r="A48" s="16" t="n"/>
      <c r="B48" s="2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26" t="n"/>
      <c r="M48" s="26" t="n"/>
      <c r="N48" s="26" t="n"/>
      <c r="O48" s="16" t="n"/>
      <c r="P48" s="16" t="n"/>
      <c r="Q48" s="18">
        <f>IF(OR([@[Inquiry ID]]="",[@[Date Received]]=""),"",MAX(0,IF([@[Closed Date]]="",IF(Dashboard!$B$3="",[@[Date Received]],Dashboard!$B$3),[@[Closed Date]])-[@[Date Received]]))</f>
        <v/>
      </c>
      <c r="R4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" s="18">
        <f>IF([@[Date Received]]="","",TEXT([@[Date Received]],"mmm yyyy"))</f>
        <v/>
      </c>
      <c r="U48" s="18">
        <f>IF([@[Inquiry ID]]="","",IF(AND(Dashboard!$B$3&lt;&gt;"",[@[Date Received]]&lt;=Dashboard!$B$3,[@[Current Stage]]&lt;&gt;"Enrolled",[@[Current Stage]]&lt;&gt;"Closed"),"Open","Closed"))</f>
        <v/>
      </c>
    </row>
    <row r="49">
      <c r="A49" s="16" t="n"/>
      <c r="B49" s="2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26" t="n"/>
      <c r="M49" s="26" t="n"/>
      <c r="N49" s="26" t="n"/>
      <c r="O49" s="16" t="n"/>
      <c r="P49" s="16" t="n"/>
      <c r="Q49" s="18">
        <f>IF(OR([@[Inquiry ID]]="",[@[Date Received]]=""),"",MAX(0,IF([@[Closed Date]]="",IF(Dashboard!$B$3="",[@[Date Received]],Dashboard!$B$3),[@[Closed Date]])-[@[Date Received]]))</f>
        <v/>
      </c>
      <c r="R4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" s="18">
        <f>IF([@[Date Received]]="","",TEXT([@[Date Received]],"mmm yyyy"))</f>
        <v/>
      </c>
      <c r="U49" s="18">
        <f>IF([@[Inquiry ID]]="","",IF(AND(Dashboard!$B$3&lt;&gt;"",[@[Date Received]]&lt;=Dashboard!$B$3,[@[Current Stage]]&lt;&gt;"Enrolled",[@[Current Stage]]&lt;&gt;"Closed"),"Open","Closed"))</f>
        <v/>
      </c>
    </row>
    <row r="50">
      <c r="A50" s="16" t="n"/>
      <c r="B50" s="2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26" t="n"/>
      <c r="M50" s="26" t="n"/>
      <c r="N50" s="26" t="n"/>
      <c r="O50" s="16" t="n"/>
      <c r="P50" s="16" t="n"/>
      <c r="Q50" s="18">
        <f>IF(OR([@[Inquiry ID]]="",[@[Date Received]]=""),"",MAX(0,IF([@[Closed Date]]="",IF(Dashboard!$B$3="",[@[Date Received]],Dashboard!$B$3),[@[Closed Date]])-[@[Date Received]]))</f>
        <v/>
      </c>
      <c r="R5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0" s="18">
        <f>IF([@[Date Received]]="","",TEXT([@[Date Received]],"mmm yyyy"))</f>
        <v/>
      </c>
      <c r="U50" s="18">
        <f>IF([@[Inquiry ID]]="","",IF(AND(Dashboard!$B$3&lt;&gt;"",[@[Date Received]]&lt;=Dashboard!$B$3,[@[Current Stage]]&lt;&gt;"Enrolled",[@[Current Stage]]&lt;&gt;"Closed"),"Open","Closed"))</f>
        <v/>
      </c>
    </row>
    <row r="51">
      <c r="A51" s="16" t="n"/>
      <c r="B51" s="2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26" t="n"/>
      <c r="M51" s="26" t="n"/>
      <c r="N51" s="26" t="n"/>
      <c r="O51" s="16" t="n"/>
      <c r="P51" s="16" t="n"/>
      <c r="Q51" s="18">
        <f>IF(OR([@[Inquiry ID]]="",[@[Date Received]]=""),"",MAX(0,IF([@[Closed Date]]="",IF(Dashboard!$B$3="",[@[Date Received]],Dashboard!$B$3),[@[Closed Date]])-[@[Date Received]]))</f>
        <v/>
      </c>
      <c r="R5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1" s="18">
        <f>IF([@[Date Received]]="","",TEXT([@[Date Received]],"mmm yyyy"))</f>
        <v/>
      </c>
      <c r="U51" s="18">
        <f>IF([@[Inquiry ID]]="","",IF(AND(Dashboard!$B$3&lt;&gt;"",[@[Date Received]]&lt;=Dashboard!$B$3,[@[Current Stage]]&lt;&gt;"Enrolled",[@[Current Stage]]&lt;&gt;"Closed"),"Open","Closed"))</f>
        <v/>
      </c>
    </row>
    <row r="52">
      <c r="A52" s="16" t="n"/>
      <c r="B52" s="2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26" t="n"/>
      <c r="M52" s="26" t="n"/>
      <c r="N52" s="26" t="n"/>
      <c r="O52" s="16" t="n"/>
      <c r="P52" s="16" t="n"/>
      <c r="Q52" s="18">
        <f>IF(OR([@[Inquiry ID]]="",[@[Date Received]]=""),"",MAX(0,IF([@[Closed Date]]="",IF(Dashboard!$B$3="",[@[Date Received]],Dashboard!$B$3),[@[Closed Date]])-[@[Date Received]]))</f>
        <v/>
      </c>
      <c r="R5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2" s="18">
        <f>IF([@[Date Received]]="","",TEXT([@[Date Received]],"mmm yyyy"))</f>
        <v/>
      </c>
      <c r="U52" s="18">
        <f>IF([@[Inquiry ID]]="","",IF(AND(Dashboard!$B$3&lt;&gt;"",[@[Date Received]]&lt;=Dashboard!$B$3,[@[Current Stage]]&lt;&gt;"Enrolled",[@[Current Stage]]&lt;&gt;"Closed"),"Open","Closed"))</f>
        <v/>
      </c>
    </row>
    <row r="53">
      <c r="A53" s="16" t="n"/>
      <c r="B53" s="2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26" t="n"/>
      <c r="M53" s="26" t="n"/>
      <c r="N53" s="26" t="n"/>
      <c r="O53" s="16" t="n"/>
      <c r="P53" s="16" t="n"/>
      <c r="Q53" s="18">
        <f>IF(OR([@[Inquiry ID]]="",[@[Date Received]]=""),"",MAX(0,IF([@[Closed Date]]="",IF(Dashboard!$B$3="",[@[Date Received]],Dashboard!$B$3),[@[Closed Date]])-[@[Date Received]]))</f>
        <v/>
      </c>
      <c r="R5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3" s="18">
        <f>IF([@[Date Received]]="","",TEXT([@[Date Received]],"mmm yyyy"))</f>
        <v/>
      </c>
      <c r="U53" s="18">
        <f>IF([@[Inquiry ID]]="","",IF(AND(Dashboard!$B$3&lt;&gt;"",[@[Date Received]]&lt;=Dashboard!$B$3,[@[Current Stage]]&lt;&gt;"Enrolled",[@[Current Stage]]&lt;&gt;"Closed"),"Open","Closed"))</f>
        <v/>
      </c>
    </row>
    <row r="54">
      <c r="A54" s="16" t="n"/>
      <c r="B54" s="2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26" t="n"/>
      <c r="M54" s="26" t="n"/>
      <c r="N54" s="26" t="n"/>
      <c r="O54" s="16" t="n"/>
      <c r="P54" s="16" t="n"/>
      <c r="Q54" s="18">
        <f>IF(OR([@[Inquiry ID]]="",[@[Date Received]]=""),"",MAX(0,IF([@[Closed Date]]="",IF(Dashboard!$B$3="",[@[Date Received]],Dashboard!$B$3),[@[Closed Date]])-[@[Date Received]]))</f>
        <v/>
      </c>
      <c r="R5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4" s="18">
        <f>IF([@[Date Received]]="","",TEXT([@[Date Received]],"mmm yyyy"))</f>
        <v/>
      </c>
      <c r="U54" s="18">
        <f>IF([@[Inquiry ID]]="","",IF(AND(Dashboard!$B$3&lt;&gt;"",[@[Date Received]]&lt;=Dashboard!$B$3,[@[Current Stage]]&lt;&gt;"Enrolled",[@[Current Stage]]&lt;&gt;"Closed"),"Open","Closed"))</f>
        <v/>
      </c>
    </row>
    <row r="55">
      <c r="A55" s="16" t="n"/>
      <c r="B55" s="2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26" t="n"/>
      <c r="M55" s="26" t="n"/>
      <c r="N55" s="26" t="n"/>
      <c r="O55" s="16" t="n"/>
      <c r="P55" s="16" t="n"/>
      <c r="Q55" s="18">
        <f>IF(OR([@[Inquiry ID]]="",[@[Date Received]]=""),"",MAX(0,IF([@[Closed Date]]="",IF(Dashboard!$B$3="",[@[Date Received]],Dashboard!$B$3),[@[Closed Date]])-[@[Date Received]]))</f>
        <v/>
      </c>
      <c r="R5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5" s="18">
        <f>IF([@[Date Received]]="","",TEXT([@[Date Received]],"mmm yyyy"))</f>
        <v/>
      </c>
      <c r="U55" s="18">
        <f>IF([@[Inquiry ID]]="","",IF(AND(Dashboard!$B$3&lt;&gt;"",[@[Date Received]]&lt;=Dashboard!$B$3,[@[Current Stage]]&lt;&gt;"Enrolled",[@[Current Stage]]&lt;&gt;"Closed"),"Open","Closed"))</f>
        <v/>
      </c>
    </row>
    <row r="56">
      <c r="A56" s="16" t="n"/>
      <c r="B56" s="2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26" t="n"/>
      <c r="M56" s="26" t="n"/>
      <c r="N56" s="26" t="n"/>
      <c r="O56" s="16" t="n"/>
      <c r="P56" s="16" t="n"/>
      <c r="Q56" s="18">
        <f>IF(OR([@[Inquiry ID]]="",[@[Date Received]]=""),"",MAX(0,IF([@[Closed Date]]="",IF(Dashboard!$B$3="",[@[Date Received]],Dashboard!$B$3),[@[Closed Date]])-[@[Date Received]]))</f>
        <v/>
      </c>
      <c r="R5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6" s="18">
        <f>IF([@[Date Received]]="","",TEXT([@[Date Received]],"mmm yyyy"))</f>
        <v/>
      </c>
      <c r="U56" s="18">
        <f>IF([@[Inquiry ID]]="","",IF(AND(Dashboard!$B$3&lt;&gt;"",[@[Date Received]]&lt;=Dashboard!$B$3,[@[Current Stage]]&lt;&gt;"Enrolled",[@[Current Stage]]&lt;&gt;"Closed"),"Open","Closed"))</f>
        <v/>
      </c>
    </row>
    <row r="57">
      <c r="A57" s="16" t="n"/>
      <c r="B57" s="2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26" t="n"/>
      <c r="M57" s="26" t="n"/>
      <c r="N57" s="26" t="n"/>
      <c r="O57" s="16" t="n"/>
      <c r="P57" s="16" t="n"/>
      <c r="Q57" s="18">
        <f>IF(OR([@[Inquiry ID]]="",[@[Date Received]]=""),"",MAX(0,IF([@[Closed Date]]="",IF(Dashboard!$B$3="",[@[Date Received]],Dashboard!$B$3),[@[Closed Date]])-[@[Date Received]]))</f>
        <v/>
      </c>
      <c r="R5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7" s="18">
        <f>IF([@[Date Received]]="","",TEXT([@[Date Received]],"mmm yyyy"))</f>
        <v/>
      </c>
      <c r="U57" s="18">
        <f>IF([@[Inquiry ID]]="","",IF(AND(Dashboard!$B$3&lt;&gt;"",[@[Date Received]]&lt;=Dashboard!$B$3,[@[Current Stage]]&lt;&gt;"Enrolled",[@[Current Stage]]&lt;&gt;"Closed"),"Open","Closed"))</f>
        <v/>
      </c>
    </row>
    <row r="58">
      <c r="A58" s="16" t="n"/>
      <c r="B58" s="2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26" t="n"/>
      <c r="M58" s="26" t="n"/>
      <c r="N58" s="26" t="n"/>
      <c r="O58" s="16" t="n"/>
      <c r="P58" s="16" t="n"/>
      <c r="Q58" s="18">
        <f>IF(OR([@[Inquiry ID]]="",[@[Date Received]]=""),"",MAX(0,IF([@[Closed Date]]="",IF(Dashboard!$B$3="",[@[Date Received]],Dashboard!$B$3),[@[Closed Date]])-[@[Date Received]]))</f>
        <v/>
      </c>
      <c r="R5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8" s="18">
        <f>IF([@[Date Received]]="","",TEXT([@[Date Received]],"mmm yyyy"))</f>
        <v/>
      </c>
      <c r="U58" s="18">
        <f>IF([@[Inquiry ID]]="","",IF(AND(Dashboard!$B$3&lt;&gt;"",[@[Date Received]]&lt;=Dashboard!$B$3,[@[Current Stage]]&lt;&gt;"Enrolled",[@[Current Stage]]&lt;&gt;"Closed"),"Open","Closed"))</f>
        <v/>
      </c>
    </row>
    <row r="59">
      <c r="A59" s="16" t="n"/>
      <c r="B59" s="2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26" t="n"/>
      <c r="M59" s="26" t="n"/>
      <c r="N59" s="26" t="n"/>
      <c r="O59" s="16" t="n"/>
      <c r="P59" s="16" t="n"/>
      <c r="Q59" s="18">
        <f>IF(OR([@[Inquiry ID]]="",[@[Date Received]]=""),"",MAX(0,IF([@[Closed Date]]="",IF(Dashboard!$B$3="",[@[Date Received]],Dashboard!$B$3),[@[Closed Date]])-[@[Date Received]]))</f>
        <v/>
      </c>
      <c r="R5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9" s="18">
        <f>IF([@[Date Received]]="","",TEXT([@[Date Received]],"mmm yyyy"))</f>
        <v/>
      </c>
      <c r="U59" s="18">
        <f>IF([@[Inquiry ID]]="","",IF(AND(Dashboard!$B$3&lt;&gt;"",[@[Date Received]]&lt;=Dashboard!$B$3,[@[Current Stage]]&lt;&gt;"Enrolled",[@[Current Stage]]&lt;&gt;"Closed"),"Open","Closed"))</f>
        <v/>
      </c>
    </row>
    <row r="60">
      <c r="A60" s="16" t="n"/>
      <c r="B60" s="2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26" t="n"/>
      <c r="M60" s="26" t="n"/>
      <c r="N60" s="26" t="n"/>
      <c r="O60" s="16" t="n"/>
      <c r="P60" s="16" t="n"/>
      <c r="Q60" s="18">
        <f>IF(OR([@[Inquiry ID]]="",[@[Date Received]]=""),"",MAX(0,IF([@[Closed Date]]="",IF(Dashboard!$B$3="",[@[Date Received]],Dashboard!$B$3),[@[Closed Date]])-[@[Date Received]]))</f>
        <v/>
      </c>
      <c r="R6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0" s="18">
        <f>IF([@[Date Received]]="","",TEXT([@[Date Received]],"mmm yyyy"))</f>
        <v/>
      </c>
      <c r="U60" s="18">
        <f>IF([@[Inquiry ID]]="","",IF(AND(Dashboard!$B$3&lt;&gt;"",[@[Date Received]]&lt;=Dashboard!$B$3,[@[Current Stage]]&lt;&gt;"Enrolled",[@[Current Stage]]&lt;&gt;"Closed"),"Open","Closed"))</f>
        <v/>
      </c>
    </row>
    <row r="61">
      <c r="A61" s="16" t="n"/>
      <c r="B61" s="2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26" t="n"/>
      <c r="M61" s="26" t="n"/>
      <c r="N61" s="26" t="n"/>
      <c r="O61" s="16" t="n"/>
      <c r="P61" s="16" t="n"/>
      <c r="Q61" s="18">
        <f>IF(OR([@[Inquiry ID]]="",[@[Date Received]]=""),"",MAX(0,IF([@[Closed Date]]="",IF(Dashboard!$B$3="",[@[Date Received]],Dashboard!$B$3),[@[Closed Date]])-[@[Date Received]]))</f>
        <v/>
      </c>
      <c r="R6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1" s="18">
        <f>IF([@[Date Received]]="","",TEXT([@[Date Received]],"mmm yyyy"))</f>
        <v/>
      </c>
      <c r="U61" s="18">
        <f>IF([@[Inquiry ID]]="","",IF(AND(Dashboard!$B$3&lt;&gt;"",[@[Date Received]]&lt;=Dashboard!$B$3,[@[Current Stage]]&lt;&gt;"Enrolled",[@[Current Stage]]&lt;&gt;"Closed"),"Open","Closed"))</f>
        <v/>
      </c>
    </row>
    <row r="62">
      <c r="A62" s="16" t="n"/>
      <c r="B62" s="2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26" t="n"/>
      <c r="M62" s="26" t="n"/>
      <c r="N62" s="26" t="n"/>
      <c r="O62" s="16" t="n"/>
      <c r="P62" s="16" t="n"/>
      <c r="Q62" s="18">
        <f>IF(OR([@[Inquiry ID]]="",[@[Date Received]]=""),"",MAX(0,IF([@[Closed Date]]="",IF(Dashboard!$B$3="",[@[Date Received]],Dashboard!$B$3),[@[Closed Date]])-[@[Date Received]]))</f>
        <v/>
      </c>
      <c r="R6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2" s="18">
        <f>IF([@[Date Received]]="","",TEXT([@[Date Received]],"mmm yyyy"))</f>
        <v/>
      </c>
      <c r="U62" s="18">
        <f>IF([@[Inquiry ID]]="","",IF(AND(Dashboard!$B$3&lt;&gt;"",[@[Date Received]]&lt;=Dashboard!$B$3,[@[Current Stage]]&lt;&gt;"Enrolled",[@[Current Stage]]&lt;&gt;"Closed"),"Open","Closed"))</f>
        <v/>
      </c>
    </row>
    <row r="63">
      <c r="A63" s="16" t="n"/>
      <c r="B63" s="2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26" t="n"/>
      <c r="M63" s="26" t="n"/>
      <c r="N63" s="26" t="n"/>
      <c r="O63" s="16" t="n"/>
      <c r="P63" s="16" t="n"/>
      <c r="Q63" s="18">
        <f>IF(OR([@[Inquiry ID]]="",[@[Date Received]]=""),"",MAX(0,IF([@[Closed Date]]="",IF(Dashboard!$B$3="",[@[Date Received]],Dashboard!$B$3),[@[Closed Date]])-[@[Date Received]]))</f>
        <v/>
      </c>
      <c r="R6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3" s="18">
        <f>IF([@[Date Received]]="","",TEXT([@[Date Received]],"mmm yyyy"))</f>
        <v/>
      </c>
      <c r="U63" s="18">
        <f>IF([@[Inquiry ID]]="","",IF(AND(Dashboard!$B$3&lt;&gt;"",[@[Date Received]]&lt;=Dashboard!$B$3,[@[Current Stage]]&lt;&gt;"Enrolled",[@[Current Stage]]&lt;&gt;"Closed"),"Open","Closed"))</f>
        <v/>
      </c>
    </row>
    <row r="64">
      <c r="A64" s="16" t="n"/>
      <c r="B64" s="2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26" t="n"/>
      <c r="M64" s="26" t="n"/>
      <c r="N64" s="26" t="n"/>
      <c r="O64" s="16" t="n"/>
      <c r="P64" s="16" t="n"/>
      <c r="Q64" s="18">
        <f>IF(OR([@[Inquiry ID]]="",[@[Date Received]]=""),"",MAX(0,IF([@[Closed Date]]="",IF(Dashboard!$B$3="",[@[Date Received]],Dashboard!$B$3),[@[Closed Date]])-[@[Date Received]]))</f>
        <v/>
      </c>
      <c r="R6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4" s="18">
        <f>IF([@[Date Received]]="","",TEXT([@[Date Received]],"mmm yyyy"))</f>
        <v/>
      </c>
      <c r="U64" s="18">
        <f>IF([@[Inquiry ID]]="","",IF(AND(Dashboard!$B$3&lt;&gt;"",[@[Date Received]]&lt;=Dashboard!$B$3,[@[Current Stage]]&lt;&gt;"Enrolled",[@[Current Stage]]&lt;&gt;"Closed"),"Open","Closed"))</f>
        <v/>
      </c>
    </row>
    <row r="65">
      <c r="A65" s="16" t="n"/>
      <c r="B65" s="2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26" t="n"/>
      <c r="M65" s="26" t="n"/>
      <c r="N65" s="26" t="n"/>
      <c r="O65" s="16" t="n"/>
      <c r="P65" s="16" t="n"/>
      <c r="Q65" s="18">
        <f>IF(OR([@[Inquiry ID]]="",[@[Date Received]]=""),"",MAX(0,IF([@[Closed Date]]="",IF(Dashboard!$B$3="",[@[Date Received]],Dashboard!$B$3),[@[Closed Date]])-[@[Date Received]]))</f>
        <v/>
      </c>
      <c r="R6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5" s="18">
        <f>IF([@[Date Received]]="","",TEXT([@[Date Received]],"mmm yyyy"))</f>
        <v/>
      </c>
      <c r="U65" s="18">
        <f>IF([@[Inquiry ID]]="","",IF(AND(Dashboard!$B$3&lt;&gt;"",[@[Date Received]]&lt;=Dashboard!$B$3,[@[Current Stage]]&lt;&gt;"Enrolled",[@[Current Stage]]&lt;&gt;"Closed"),"Open","Closed"))</f>
        <v/>
      </c>
    </row>
    <row r="66">
      <c r="A66" s="16" t="n"/>
      <c r="B66" s="2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26" t="n"/>
      <c r="M66" s="26" t="n"/>
      <c r="N66" s="26" t="n"/>
      <c r="O66" s="16" t="n"/>
      <c r="P66" s="16" t="n"/>
      <c r="Q66" s="18">
        <f>IF(OR([@[Inquiry ID]]="",[@[Date Received]]=""),"",MAX(0,IF([@[Closed Date]]="",IF(Dashboard!$B$3="",[@[Date Received]],Dashboard!$B$3),[@[Closed Date]])-[@[Date Received]]))</f>
        <v/>
      </c>
      <c r="R6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6" s="18">
        <f>IF([@[Date Received]]="","",TEXT([@[Date Received]],"mmm yyyy"))</f>
        <v/>
      </c>
      <c r="U66" s="18">
        <f>IF([@[Inquiry ID]]="","",IF(AND(Dashboard!$B$3&lt;&gt;"",[@[Date Received]]&lt;=Dashboard!$B$3,[@[Current Stage]]&lt;&gt;"Enrolled",[@[Current Stage]]&lt;&gt;"Closed"),"Open","Closed"))</f>
        <v/>
      </c>
    </row>
    <row r="67">
      <c r="A67" s="16" t="n"/>
      <c r="B67" s="2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26" t="n"/>
      <c r="M67" s="26" t="n"/>
      <c r="N67" s="26" t="n"/>
      <c r="O67" s="16" t="n"/>
      <c r="P67" s="16" t="n"/>
      <c r="Q67" s="18">
        <f>IF(OR([@[Inquiry ID]]="",[@[Date Received]]=""),"",MAX(0,IF([@[Closed Date]]="",IF(Dashboard!$B$3="",[@[Date Received]],Dashboard!$B$3),[@[Closed Date]])-[@[Date Received]]))</f>
        <v/>
      </c>
      <c r="R6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7" s="18">
        <f>IF([@[Date Received]]="","",TEXT([@[Date Received]],"mmm yyyy"))</f>
        <v/>
      </c>
      <c r="U67" s="18">
        <f>IF([@[Inquiry ID]]="","",IF(AND(Dashboard!$B$3&lt;&gt;"",[@[Date Received]]&lt;=Dashboard!$B$3,[@[Current Stage]]&lt;&gt;"Enrolled",[@[Current Stage]]&lt;&gt;"Closed"),"Open","Closed"))</f>
        <v/>
      </c>
    </row>
    <row r="68">
      <c r="A68" s="16" t="n"/>
      <c r="B68" s="2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26" t="n"/>
      <c r="M68" s="26" t="n"/>
      <c r="N68" s="26" t="n"/>
      <c r="O68" s="16" t="n"/>
      <c r="P68" s="16" t="n"/>
      <c r="Q68" s="18">
        <f>IF(OR([@[Inquiry ID]]="",[@[Date Received]]=""),"",MAX(0,IF([@[Closed Date]]="",IF(Dashboard!$B$3="",[@[Date Received]],Dashboard!$B$3),[@[Closed Date]])-[@[Date Received]]))</f>
        <v/>
      </c>
      <c r="R6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8" s="18">
        <f>IF([@[Date Received]]="","",TEXT([@[Date Received]],"mmm yyyy"))</f>
        <v/>
      </c>
      <c r="U68" s="18">
        <f>IF([@[Inquiry ID]]="","",IF(AND(Dashboard!$B$3&lt;&gt;"",[@[Date Received]]&lt;=Dashboard!$B$3,[@[Current Stage]]&lt;&gt;"Enrolled",[@[Current Stage]]&lt;&gt;"Closed"),"Open","Closed"))</f>
        <v/>
      </c>
    </row>
    <row r="69">
      <c r="A69" s="16" t="n"/>
      <c r="B69" s="2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26" t="n"/>
      <c r="M69" s="26" t="n"/>
      <c r="N69" s="26" t="n"/>
      <c r="O69" s="16" t="n"/>
      <c r="P69" s="16" t="n"/>
      <c r="Q69" s="18">
        <f>IF(OR([@[Inquiry ID]]="",[@[Date Received]]=""),"",MAX(0,IF([@[Closed Date]]="",IF(Dashboard!$B$3="",[@[Date Received]],Dashboard!$B$3),[@[Closed Date]])-[@[Date Received]]))</f>
        <v/>
      </c>
      <c r="R6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6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69" s="18">
        <f>IF([@[Date Received]]="","",TEXT([@[Date Received]],"mmm yyyy"))</f>
        <v/>
      </c>
      <c r="U69" s="18">
        <f>IF([@[Inquiry ID]]="","",IF(AND(Dashboard!$B$3&lt;&gt;"",[@[Date Received]]&lt;=Dashboard!$B$3,[@[Current Stage]]&lt;&gt;"Enrolled",[@[Current Stage]]&lt;&gt;"Closed"),"Open","Closed"))</f>
        <v/>
      </c>
    </row>
    <row r="70">
      <c r="A70" s="16" t="n"/>
      <c r="B70" s="2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26" t="n"/>
      <c r="M70" s="26" t="n"/>
      <c r="N70" s="26" t="n"/>
      <c r="O70" s="16" t="n"/>
      <c r="P70" s="16" t="n"/>
      <c r="Q70" s="18">
        <f>IF(OR([@[Inquiry ID]]="",[@[Date Received]]=""),"",MAX(0,IF([@[Closed Date]]="",IF(Dashboard!$B$3="",[@[Date Received]],Dashboard!$B$3),[@[Closed Date]])-[@[Date Received]]))</f>
        <v/>
      </c>
      <c r="R7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0" s="18">
        <f>IF([@[Date Received]]="","",TEXT([@[Date Received]],"mmm yyyy"))</f>
        <v/>
      </c>
      <c r="U70" s="18">
        <f>IF([@[Inquiry ID]]="","",IF(AND(Dashboard!$B$3&lt;&gt;"",[@[Date Received]]&lt;=Dashboard!$B$3,[@[Current Stage]]&lt;&gt;"Enrolled",[@[Current Stage]]&lt;&gt;"Closed"),"Open","Closed"))</f>
        <v/>
      </c>
    </row>
    <row r="71">
      <c r="A71" s="16" t="n"/>
      <c r="B71" s="2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26" t="n"/>
      <c r="M71" s="26" t="n"/>
      <c r="N71" s="26" t="n"/>
      <c r="O71" s="16" t="n"/>
      <c r="P71" s="16" t="n"/>
      <c r="Q71" s="18">
        <f>IF(OR([@[Inquiry ID]]="",[@[Date Received]]=""),"",MAX(0,IF([@[Closed Date]]="",IF(Dashboard!$B$3="",[@[Date Received]],Dashboard!$B$3),[@[Closed Date]])-[@[Date Received]]))</f>
        <v/>
      </c>
      <c r="R7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1" s="18">
        <f>IF([@[Date Received]]="","",TEXT([@[Date Received]],"mmm yyyy"))</f>
        <v/>
      </c>
      <c r="U71" s="18">
        <f>IF([@[Inquiry ID]]="","",IF(AND(Dashboard!$B$3&lt;&gt;"",[@[Date Received]]&lt;=Dashboard!$B$3,[@[Current Stage]]&lt;&gt;"Enrolled",[@[Current Stage]]&lt;&gt;"Closed"),"Open","Closed"))</f>
        <v/>
      </c>
    </row>
    <row r="72">
      <c r="A72" s="16" t="n"/>
      <c r="B72" s="2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26" t="n"/>
      <c r="M72" s="26" t="n"/>
      <c r="N72" s="26" t="n"/>
      <c r="O72" s="16" t="n"/>
      <c r="P72" s="16" t="n"/>
      <c r="Q72" s="18">
        <f>IF(OR([@[Inquiry ID]]="",[@[Date Received]]=""),"",MAX(0,IF([@[Closed Date]]="",IF(Dashboard!$B$3="",[@[Date Received]],Dashboard!$B$3),[@[Closed Date]])-[@[Date Received]]))</f>
        <v/>
      </c>
      <c r="R7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2" s="18">
        <f>IF([@[Date Received]]="","",TEXT([@[Date Received]],"mmm yyyy"))</f>
        <v/>
      </c>
      <c r="U72" s="18">
        <f>IF([@[Inquiry ID]]="","",IF(AND(Dashboard!$B$3&lt;&gt;"",[@[Date Received]]&lt;=Dashboard!$B$3,[@[Current Stage]]&lt;&gt;"Enrolled",[@[Current Stage]]&lt;&gt;"Closed"),"Open","Closed"))</f>
        <v/>
      </c>
    </row>
    <row r="73">
      <c r="A73" s="16" t="n"/>
      <c r="B73" s="2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26" t="n"/>
      <c r="M73" s="26" t="n"/>
      <c r="N73" s="26" t="n"/>
      <c r="O73" s="16" t="n"/>
      <c r="P73" s="16" t="n"/>
      <c r="Q73" s="18">
        <f>IF(OR([@[Inquiry ID]]="",[@[Date Received]]=""),"",MAX(0,IF([@[Closed Date]]="",IF(Dashboard!$B$3="",[@[Date Received]],Dashboard!$B$3),[@[Closed Date]])-[@[Date Received]]))</f>
        <v/>
      </c>
      <c r="R7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3" s="18">
        <f>IF([@[Date Received]]="","",TEXT([@[Date Received]],"mmm yyyy"))</f>
        <v/>
      </c>
      <c r="U73" s="18">
        <f>IF([@[Inquiry ID]]="","",IF(AND(Dashboard!$B$3&lt;&gt;"",[@[Date Received]]&lt;=Dashboard!$B$3,[@[Current Stage]]&lt;&gt;"Enrolled",[@[Current Stage]]&lt;&gt;"Closed"),"Open","Closed"))</f>
        <v/>
      </c>
    </row>
    <row r="74">
      <c r="A74" s="16" t="n"/>
      <c r="B74" s="2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26" t="n"/>
      <c r="M74" s="26" t="n"/>
      <c r="N74" s="26" t="n"/>
      <c r="O74" s="16" t="n"/>
      <c r="P74" s="16" t="n"/>
      <c r="Q74" s="18">
        <f>IF(OR([@[Inquiry ID]]="",[@[Date Received]]=""),"",MAX(0,IF([@[Closed Date]]="",IF(Dashboard!$B$3="",[@[Date Received]],Dashboard!$B$3),[@[Closed Date]])-[@[Date Received]]))</f>
        <v/>
      </c>
      <c r="R7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4" s="18">
        <f>IF([@[Date Received]]="","",TEXT([@[Date Received]],"mmm yyyy"))</f>
        <v/>
      </c>
      <c r="U74" s="18">
        <f>IF([@[Inquiry ID]]="","",IF(AND(Dashboard!$B$3&lt;&gt;"",[@[Date Received]]&lt;=Dashboard!$B$3,[@[Current Stage]]&lt;&gt;"Enrolled",[@[Current Stage]]&lt;&gt;"Closed"),"Open","Closed"))</f>
        <v/>
      </c>
    </row>
    <row r="75">
      <c r="A75" s="16" t="n"/>
      <c r="B75" s="2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26" t="n"/>
      <c r="M75" s="26" t="n"/>
      <c r="N75" s="26" t="n"/>
      <c r="O75" s="16" t="n"/>
      <c r="P75" s="16" t="n"/>
      <c r="Q75" s="18">
        <f>IF(OR([@[Inquiry ID]]="",[@[Date Received]]=""),"",MAX(0,IF([@[Closed Date]]="",IF(Dashboard!$B$3="",[@[Date Received]],Dashboard!$B$3),[@[Closed Date]])-[@[Date Received]]))</f>
        <v/>
      </c>
      <c r="R7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5" s="18">
        <f>IF([@[Date Received]]="","",TEXT([@[Date Received]],"mmm yyyy"))</f>
        <v/>
      </c>
      <c r="U75" s="18">
        <f>IF([@[Inquiry ID]]="","",IF(AND(Dashboard!$B$3&lt;&gt;"",[@[Date Received]]&lt;=Dashboard!$B$3,[@[Current Stage]]&lt;&gt;"Enrolled",[@[Current Stage]]&lt;&gt;"Closed"),"Open","Closed"))</f>
        <v/>
      </c>
    </row>
    <row r="76">
      <c r="A76" s="16" t="n"/>
      <c r="B76" s="2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26" t="n"/>
      <c r="M76" s="26" t="n"/>
      <c r="N76" s="26" t="n"/>
      <c r="O76" s="16" t="n"/>
      <c r="P76" s="16" t="n"/>
      <c r="Q76" s="18">
        <f>IF(OR([@[Inquiry ID]]="",[@[Date Received]]=""),"",MAX(0,IF([@[Closed Date]]="",IF(Dashboard!$B$3="",[@[Date Received]],Dashboard!$B$3),[@[Closed Date]])-[@[Date Received]]))</f>
        <v/>
      </c>
      <c r="R7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6" s="18">
        <f>IF([@[Date Received]]="","",TEXT([@[Date Received]],"mmm yyyy"))</f>
        <v/>
      </c>
      <c r="U76" s="18">
        <f>IF([@[Inquiry ID]]="","",IF(AND(Dashboard!$B$3&lt;&gt;"",[@[Date Received]]&lt;=Dashboard!$B$3,[@[Current Stage]]&lt;&gt;"Enrolled",[@[Current Stage]]&lt;&gt;"Closed"),"Open","Closed"))</f>
        <v/>
      </c>
    </row>
    <row r="77">
      <c r="A77" s="16" t="n"/>
      <c r="B77" s="2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26" t="n"/>
      <c r="M77" s="26" t="n"/>
      <c r="N77" s="26" t="n"/>
      <c r="O77" s="16" t="n"/>
      <c r="P77" s="16" t="n"/>
      <c r="Q77" s="18">
        <f>IF(OR([@[Inquiry ID]]="",[@[Date Received]]=""),"",MAX(0,IF([@[Closed Date]]="",IF(Dashboard!$B$3="",[@[Date Received]],Dashboard!$B$3),[@[Closed Date]])-[@[Date Received]]))</f>
        <v/>
      </c>
      <c r="R7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7" s="18">
        <f>IF([@[Date Received]]="","",TEXT([@[Date Received]],"mmm yyyy"))</f>
        <v/>
      </c>
      <c r="U77" s="18">
        <f>IF([@[Inquiry ID]]="","",IF(AND(Dashboard!$B$3&lt;&gt;"",[@[Date Received]]&lt;=Dashboard!$B$3,[@[Current Stage]]&lt;&gt;"Enrolled",[@[Current Stage]]&lt;&gt;"Closed"),"Open","Closed"))</f>
        <v/>
      </c>
    </row>
    <row r="78">
      <c r="A78" s="16" t="n"/>
      <c r="B78" s="2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26" t="n"/>
      <c r="M78" s="26" t="n"/>
      <c r="N78" s="26" t="n"/>
      <c r="O78" s="16" t="n"/>
      <c r="P78" s="16" t="n"/>
      <c r="Q78" s="18">
        <f>IF(OR([@[Inquiry ID]]="",[@[Date Received]]=""),"",MAX(0,IF([@[Closed Date]]="",IF(Dashboard!$B$3="",[@[Date Received]],Dashboard!$B$3),[@[Closed Date]])-[@[Date Received]]))</f>
        <v/>
      </c>
      <c r="R7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8" s="18">
        <f>IF([@[Date Received]]="","",TEXT([@[Date Received]],"mmm yyyy"))</f>
        <v/>
      </c>
      <c r="U78" s="18">
        <f>IF([@[Inquiry ID]]="","",IF(AND(Dashboard!$B$3&lt;&gt;"",[@[Date Received]]&lt;=Dashboard!$B$3,[@[Current Stage]]&lt;&gt;"Enrolled",[@[Current Stage]]&lt;&gt;"Closed"),"Open","Closed"))</f>
        <v/>
      </c>
    </row>
    <row r="79">
      <c r="A79" s="16" t="n"/>
      <c r="B79" s="2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26" t="n"/>
      <c r="M79" s="26" t="n"/>
      <c r="N79" s="26" t="n"/>
      <c r="O79" s="16" t="n"/>
      <c r="P79" s="16" t="n"/>
      <c r="Q79" s="18">
        <f>IF(OR([@[Inquiry ID]]="",[@[Date Received]]=""),"",MAX(0,IF([@[Closed Date]]="",IF(Dashboard!$B$3="",[@[Date Received]],Dashboard!$B$3),[@[Closed Date]])-[@[Date Received]]))</f>
        <v/>
      </c>
      <c r="R7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7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79" s="18">
        <f>IF([@[Date Received]]="","",TEXT([@[Date Received]],"mmm yyyy"))</f>
        <v/>
      </c>
      <c r="U79" s="18">
        <f>IF([@[Inquiry ID]]="","",IF(AND(Dashboard!$B$3&lt;&gt;"",[@[Date Received]]&lt;=Dashboard!$B$3,[@[Current Stage]]&lt;&gt;"Enrolled",[@[Current Stage]]&lt;&gt;"Closed"),"Open","Closed"))</f>
        <v/>
      </c>
    </row>
    <row r="80">
      <c r="A80" s="16" t="n"/>
      <c r="B80" s="2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26" t="n"/>
      <c r="M80" s="26" t="n"/>
      <c r="N80" s="26" t="n"/>
      <c r="O80" s="16" t="n"/>
      <c r="P80" s="16" t="n"/>
      <c r="Q80" s="18">
        <f>IF(OR([@[Inquiry ID]]="",[@[Date Received]]=""),"",MAX(0,IF([@[Closed Date]]="",IF(Dashboard!$B$3="",[@[Date Received]],Dashboard!$B$3),[@[Closed Date]])-[@[Date Received]]))</f>
        <v/>
      </c>
      <c r="R8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0" s="18">
        <f>IF([@[Date Received]]="","",TEXT([@[Date Received]],"mmm yyyy"))</f>
        <v/>
      </c>
      <c r="U80" s="18">
        <f>IF([@[Inquiry ID]]="","",IF(AND(Dashboard!$B$3&lt;&gt;"",[@[Date Received]]&lt;=Dashboard!$B$3,[@[Current Stage]]&lt;&gt;"Enrolled",[@[Current Stage]]&lt;&gt;"Closed"),"Open","Closed"))</f>
        <v/>
      </c>
    </row>
    <row r="81">
      <c r="A81" s="16" t="n"/>
      <c r="B81" s="2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26" t="n"/>
      <c r="M81" s="26" t="n"/>
      <c r="N81" s="26" t="n"/>
      <c r="O81" s="16" t="n"/>
      <c r="P81" s="16" t="n"/>
      <c r="Q81" s="18">
        <f>IF(OR([@[Inquiry ID]]="",[@[Date Received]]=""),"",MAX(0,IF([@[Closed Date]]="",IF(Dashboard!$B$3="",[@[Date Received]],Dashboard!$B$3),[@[Closed Date]])-[@[Date Received]]))</f>
        <v/>
      </c>
      <c r="R8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1" s="18">
        <f>IF([@[Date Received]]="","",TEXT([@[Date Received]],"mmm yyyy"))</f>
        <v/>
      </c>
      <c r="U81" s="18">
        <f>IF([@[Inquiry ID]]="","",IF(AND(Dashboard!$B$3&lt;&gt;"",[@[Date Received]]&lt;=Dashboard!$B$3,[@[Current Stage]]&lt;&gt;"Enrolled",[@[Current Stage]]&lt;&gt;"Closed"),"Open","Closed"))</f>
        <v/>
      </c>
    </row>
    <row r="82">
      <c r="A82" s="16" t="n"/>
      <c r="B82" s="2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26" t="n"/>
      <c r="M82" s="26" t="n"/>
      <c r="N82" s="26" t="n"/>
      <c r="O82" s="16" t="n"/>
      <c r="P82" s="16" t="n"/>
      <c r="Q82" s="18">
        <f>IF(OR([@[Inquiry ID]]="",[@[Date Received]]=""),"",MAX(0,IF([@[Closed Date]]="",IF(Dashboard!$B$3="",[@[Date Received]],Dashboard!$B$3),[@[Closed Date]])-[@[Date Received]]))</f>
        <v/>
      </c>
      <c r="R8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2" s="18">
        <f>IF([@[Date Received]]="","",TEXT([@[Date Received]],"mmm yyyy"))</f>
        <v/>
      </c>
      <c r="U82" s="18">
        <f>IF([@[Inquiry ID]]="","",IF(AND(Dashboard!$B$3&lt;&gt;"",[@[Date Received]]&lt;=Dashboard!$B$3,[@[Current Stage]]&lt;&gt;"Enrolled",[@[Current Stage]]&lt;&gt;"Closed"),"Open","Closed"))</f>
        <v/>
      </c>
    </row>
    <row r="83">
      <c r="A83" s="16" t="n"/>
      <c r="B83" s="2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26" t="n"/>
      <c r="M83" s="26" t="n"/>
      <c r="N83" s="26" t="n"/>
      <c r="O83" s="16" t="n"/>
      <c r="P83" s="16" t="n"/>
      <c r="Q83" s="18">
        <f>IF(OR([@[Inquiry ID]]="",[@[Date Received]]=""),"",MAX(0,IF([@[Closed Date]]="",IF(Dashboard!$B$3="",[@[Date Received]],Dashboard!$B$3),[@[Closed Date]])-[@[Date Received]]))</f>
        <v/>
      </c>
      <c r="R8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3" s="18">
        <f>IF([@[Date Received]]="","",TEXT([@[Date Received]],"mmm yyyy"))</f>
        <v/>
      </c>
      <c r="U83" s="18">
        <f>IF([@[Inquiry ID]]="","",IF(AND(Dashboard!$B$3&lt;&gt;"",[@[Date Received]]&lt;=Dashboard!$B$3,[@[Current Stage]]&lt;&gt;"Enrolled",[@[Current Stage]]&lt;&gt;"Closed"),"Open","Closed"))</f>
        <v/>
      </c>
    </row>
    <row r="84">
      <c r="A84" s="16" t="n"/>
      <c r="B84" s="2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26" t="n"/>
      <c r="M84" s="26" t="n"/>
      <c r="N84" s="26" t="n"/>
      <c r="O84" s="16" t="n"/>
      <c r="P84" s="16" t="n"/>
      <c r="Q84" s="18">
        <f>IF(OR([@[Inquiry ID]]="",[@[Date Received]]=""),"",MAX(0,IF([@[Closed Date]]="",IF(Dashboard!$B$3="",[@[Date Received]],Dashboard!$B$3),[@[Closed Date]])-[@[Date Received]]))</f>
        <v/>
      </c>
      <c r="R8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4" s="18">
        <f>IF([@[Date Received]]="","",TEXT([@[Date Received]],"mmm yyyy"))</f>
        <v/>
      </c>
      <c r="U84" s="18">
        <f>IF([@[Inquiry ID]]="","",IF(AND(Dashboard!$B$3&lt;&gt;"",[@[Date Received]]&lt;=Dashboard!$B$3,[@[Current Stage]]&lt;&gt;"Enrolled",[@[Current Stage]]&lt;&gt;"Closed"),"Open","Closed"))</f>
        <v/>
      </c>
    </row>
    <row r="85">
      <c r="A85" s="16" t="n"/>
      <c r="B85" s="2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26" t="n"/>
      <c r="M85" s="26" t="n"/>
      <c r="N85" s="26" t="n"/>
      <c r="O85" s="16" t="n"/>
      <c r="P85" s="16" t="n"/>
      <c r="Q85" s="18">
        <f>IF(OR([@[Inquiry ID]]="",[@[Date Received]]=""),"",MAX(0,IF([@[Closed Date]]="",IF(Dashboard!$B$3="",[@[Date Received]],Dashboard!$B$3),[@[Closed Date]])-[@[Date Received]]))</f>
        <v/>
      </c>
      <c r="R8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5" s="18">
        <f>IF([@[Date Received]]="","",TEXT([@[Date Received]],"mmm yyyy"))</f>
        <v/>
      </c>
      <c r="U85" s="18">
        <f>IF([@[Inquiry ID]]="","",IF(AND(Dashboard!$B$3&lt;&gt;"",[@[Date Received]]&lt;=Dashboard!$B$3,[@[Current Stage]]&lt;&gt;"Enrolled",[@[Current Stage]]&lt;&gt;"Closed"),"Open","Closed"))</f>
        <v/>
      </c>
    </row>
    <row r="86">
      <c r="A86" s="16" t="n"/>
      <c r="B86" s="2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26" t="n"/>
      <c r="M86" s="26" t="n"/>
      <c r="N86" s="26" t="n"/>
      <c r="O86" s="16" t="n"/>
      <c r="P86" s="16" t="n"/>
      <c r="Q86" s="18">
        <f>IF(OR([@[Inquiry ID]]="",[@[Date Received]]=""),"",MAX(0,IF([@[Closed Date]]="",IF(Dashboard!$B$3="",[@[Date Received]],Dashboard!$B$3),[@[Closed Date]])-[@[Date Received]]))</f>
        <v/>
      </c>
      <c r="R8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6" s="18">
        <f>IF([@[Date Received]]="","",TEXT([@[Date Received]],"mmm yyyy"))</f>
        <v/>
      </c>
      <c r="U86" s="18">
        <f>IF([@[Inquiry ID]]="","",IF(AND(Dashboard!$B$3&lt;&gt;"",[@[Date Received]]&lt;=Dashboard!$B$3,[@[Current Stage]]&lt;&gt;"Enrolled",[@[Current Stage]]&lt;&gt;"Closed"),"Open","Closed"))</f>
        <v/>
      </c>
    </row>
    <row r="87">
      <c r="A87" s="16" t="n"/>
      <c r="B87" s="2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26" t="n"/>
      <c r="M87" s="26" t="n"/>
      <c r="N87" s="26" t="n"/>
      <c r="O87" s="16" t="n"/>
      <c r="P87" s="16" t="n"/>
      <c r="Q87" s="18">
        <f>IF(OR([@[Inquiry ID]]="",[@[Date Received]]=""),"",MAX(0,IF([@[Closed Date]]="",IF(Dashboard!$B$3="",[@[Date Received]],Dashboard!$B$3),[@[Closed Date]])-[@[Date Received]]))</f>
        <v/>
      </c>
      <c r="R8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7" s="18">
        <f>IF([@[Date Received]]="","",TEXT([@[Date Received]],"mmm yyyy"))</f>
        <v/>
      </c>
      <c r="U87" s="18">
        <f>IF([@[Inquiry ID]]="","",IF(AND(Dashboard!$B$3&lt;&gt;"",[@[Date Received]]&lt;=Dashboard!$B$3,[@[Current Stage]]&lt;&gt;"Enrolled",[@[Current Stage]]&lt;&gt;"Closed"),"Open","Closed"))</f>
        <v/>
      </c>
    </row>
    <row r="88">
      <c r="A88" s="16" t="n"/>
      <c r="B88" s="2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26" t="n"/>
      <c r="M88" s="26" t="n"/>
      <c r="N88" s="26" t="n"/>
      <c r="O88" s="16" t="n"/>
      <c r="P88" s="16" t="n"/>
      <c r="Q88" s="18">
        <f>IF(OR([@[Inquiry ID]]="",[@[Date Received]]=""),"",MAX(0,IF([@[Closed Date]]="",IF(Dashboard!$B$3="",[@[Date Received]],Dashboard!$B$3),[@[Closed Date]])-[@[Date Received]]))</f>
        <v/>
      </c>
      <c r="R8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8" s="18">
        <f>IF([@[Date Received]]="","",TEXT([@[Date Received]],"mmm yyyy"))</f>
        <v/>
      </c>
      <c r="U88" s="18">
        <f>IF([@[Inquiry ID]]="","",IF(AND(Dashboard!$B$3&lt;&gt;"",[@[Date Received]]&lt;=Dashboard!$B$3,[@[Current Stage]]&lt;&gt;"Enrolled",[@[Current Stage]]&lt;&gt;"Closed"),"Open","Closed"))</f>
        <v/>
      </c>
    </row>
    <row r="89">
      <c r="A89" s="16" t="n"/>
      <c r="B89" s="2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26" t="n"/>
      <c r="M89" s="26" t="n"/>
      <c r="N89" s="26" t="n"/>
      <c r="O89" s="16" t="n"/>
      <c r="P89" s="16" t="n"/>
      <c r="Q89" s="18">
        <f>IF(OR([@[Inquiry ID]]="",[@[Date Received]]=""),"",MAX(0,IF([@[Closed Date]]="",IF(Dashboard!$B$3="",[@[Date Received]],Dashboard!$B$3),[@[Closed Date]])-[@[Date Received]]))</f>
        <v/>
      </c>
      <c r="R8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8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89" s="18">
        <f>IF([@[Date Received]]="","",TEXT([@[Date Received]],"mmm yyyy"))</f>
        <v/>
      </c>
      <c r="U89" s="18">
        <f>IF([@[Inquiry ID]]="","",IF(AND(Dashboard!$B$3&lt;&gt;"",[@[Date Received]]&lt;=Dashboard!$B$3,[@[Current Stage]]&lt;&gt;"Enrolled",[@[Current Stage]]&lt;&gt;"Closed"),"Open","Closed"))</f>
        <v/>
      </c>
    </row>
    <row r="90">
      <c r="A90" s="16" t="n"/>
      <c r="B90" s="2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26" t="n"/>
      <c r="M90" s="26" t="n"/>
      <c r="N90" s="26" t="n"/>
      <c r="O90" s="16" t="n"/>
      <c r="P90" s="16" t="n"/>
      <c r="Q90" s="18">
        <f>IF(OR([@[Inquiry ID]]="",[@[Date Received]]=""),"",MAX(0,IF([@[Closed Date]]="",IF(Dashboard!$B$3="",[@[Date Received]],Dashboard!$B$3),[@[Closed Date]])-[@[Date Received]]))</f>
        <v/>
      </c>
      <c r="R9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0" s="18">
        <f>IF([@[Date Received]]="","",TEXT([@[Date Received]],"mmm yyyy"))</f>
        <v/>
      </c>
      <c r="U90" s="18">
        <f>IF([@[Inquiry ID]]="","",IF(AND(Dashboard!$B$3&lt;&gt;"",[@[Date Received]]&lt;=Dashboard!$B$3,[@[Current Stage]]&lt;&gt;"Enrolled",[@[Current Stage]]&lt;&gt;"Closed"),"Open","Closed"))</f>
        <v/>
      </c>
    </row>
    <row r="91">
      <c r="A91" s="16" t="n"/>
      <c r="B91" s="2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26" t="n"/>
      <c r="M91" s="26" t="n"/>
      <c r="N91" s="26" t="n"/>
      <c r="O91" s="16" t="n"/>
      <c r="P91" s="16" t="n"/>
      <c r="Q91" s="18">
        <f>IF(OR([@[Inquiry ID]]="",[@[Date Received]]=""),"",MAX(0,IF([@[Closed Date]]="",IF(Dashboard!$B$3="",[@[Date Received]],Dashboard!$B$3),[@[Closed Date]])-[@[Date Received]]))</f>
        <v/>
      </c>
      <c r="R9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1" s="18">
        <f>IF([@[Date Received]]="","",TEXT([@[Date Received]],"mmm yyyy"))</f>
        <v/>
      </c>
      <c r="U91" s="18">
        <f>IF([@[Inquiry ID]]="","",IF(AND(Dashboard!$B$3&lt;&gt;"",[@[Date Received]]&lt;=Dashboard!$B$3,[@[Current Stage]]&lt;&gt;"Enrolled",[@[Current Stage]]&lt;&gt;"Closed"),"Open","Closed"))</f>
        <v/>
      </c>
    </row>
    <row r="92">
      <c r="A92" s="16" t="n"/>
      <c r="B92" s="2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26" t="n"/>
      <c r="M92" s="26" t="n"/>
      <c r="N92" s="26" t="n"/>
      <c r="O92" s="16" t="n"/>
      <c r="P92" s="16" t="n"/>
      <c r="Q92" s="18">
        <f>IF(OR([@[Inquiry ID]]="",[@[Date Received]]=""),"",MAX(0,IF([@[Closed Date]]="",IF(Dashboard!$B$3="",[@[Date Received]],Dashboard!$B$3),[@[Closed Date]])-[@[Date Received]]))</f>
        <v/>
      </c>
      <c r="R9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2" s="18">
        <f>IF([@[Date Received]]="","",TEXT([@[Date Received]],"mmm yyyy"))</f>
        <v/>
      </c>
      <c r="U92" s="18">
        <f>IF([@[Inquiry ID]]="","",IF(AND(Dashboard!$B$3&lt;&gt;"",[@[Date Received]]&lt;=Dashboard!$B$3,[@[Current Stage]]&lt;&gt;"Enrolled",[@[Current Stage]]&lt;&gt;"Closed"),"Open","Closed"))</f>
        <v/>
      </c>
    </row>
    <row r="93">
      <c r="A93" s="16" t="n"/>
      <c r="B93" s="2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26" t="n"/>
      <c r="M93" s="26" t="n"/>
      <c r="N93" s="26" t="n"/>
      <c r="O93" s="16" t="n"/>
      <c r="P93" s="16" t="n"/>
      <c r="Q93" s="18">
        <f>IF(OR([@[Inquiry ID]]="",[@[Date Received]]=""),"",MAX(0,IF([@[Closed Date]]="",IF(Dashboard!$B$3="",[@[Date Received]],Dashboard!$B$3),[@[Closed Date]])-[@[Date Received]]))</f>
        <v/>
      </c>
      <c r="R9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3" s="18">
        <f>IF([@[Date Received]]="","",TEXT([@[Date Received]],"mmm yyyy"))</f>
        <v/>
      </c>
      <c r="U93" s="18">
        <f>IF([@[Inquiry ID]]="","",IF(AND(Dashboard!$B$3&lt;&gt;"",[@[Date Received]]&lt;=Dashboard!$B$3,[@[Current Stage]]&lt;&gt;"Enrolled",[@[Current Stage]]&lt;&gt;"Closed"),"Open","Closed"))</f>
        <v/>
      </c>
    </row>
    <row r="94">
      <c r="A94" s="16" t="n"/>
      <c r="B94" s="2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26" t="n"/>
      <c r="M94" s="26" t="n"/>
      <c r="N94" s="26" t="n"/>
      <c r="O94" s="16" t="n"/>
      <c r="P94" s="16" t="n"/>
      <c r="Q94" s="18">
        <f>IF(OR([@[Inquiry ID]]="",[@[Date Received]]=""),"",MAX(0,IF([@[Closed Date]]="",IF(Dashboard!$B$3="",[@[Date Received]],Dashboard!$B$3),[@[Closed Date]])-[@[Date Received]]))</f>
        <v/>
      </c>
      <c r="R9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4" s="18">
        <f>IF([@[Date Received]]="","",TEXT([@[Date Received]],"mmm yyyy"))</f>
        <v/>
      </c>
      <c r="U94" s="18">
        <f>IF([@[Inquiry ID]]="","",IF(AND(Dashboard!$B$3&lt;&gt;"",[@[Date Received]]&lt;=Dashboard!$B$3,[@[Current Stage]]&lt;&gt;"Enrolled",[@[Current Stage]]&lt;&gt;"Closed"),"Open","Closed"))</f>
        <v/>
      </c>
    </row>
    <row r="95">
      <c r="A95" s="16" t="n"/>
      <c r="B95" s="2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26" t="n"/>
      <c r="M95" s="26" t="n"/>
      <c r="N95" s="26" t="n"/>
      <c r="O95" s="16" t="n"/>
      <c r="P95" s="16" t="n"/>
      <c r="Q95" s="18">
        <f>IF(OR([@[Inquiry ID]]="",[@[Date Received]]=""),"",MAX(0,IF([@[Closed Date]]="",IF(Dashboard!$B$3="",[@[Date Received]],Dashboard!$B$3),[@[Closed Date]])-[@[Date Received]]))</f>
        <v/>
      </c>
      <c r="R9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5" s="18">
        <f>IF([@[Date Received]]="","",TEXT([@[Date Received]],"mmm yyyy"))</f>
        <v/>
      </c>
      <c r="U95" s="18">
        <f>IF([@[Inquiry ID]]="","",IF(AND(Dashboard!$B$3&lt;&gt;"",[@[Date Received]]&lt;=Dashboard!$B$3,[@[Current Stage]]&lt;&gt;"Enrolled",[@[Current Stage]]&lt;&gt;"Closed"),"Open","Closed"))</f>
        <v/>
      </c>
    </row>
    <row r="96">
      <c r="A96" s="16" t="n"/>
      <c r="B96" s="2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26" t="n"/>
      <c r="M96" s="26" t="n"/>
      <c r="N96" s="26" t="n"/>
      <c r="O96" s="16" t="n"/>
      <c r="P96" s="16" t="n"/>
      <c r="Q96" s="18">
        <f>IF(OR([@[Inquiry ID]]="",[@[Date Received]]=""),"",MAX(0,IF([@[Closed Date]]="",IF(Dashboard!$B$3="",[@[Date Received]],Dashboard!$B$3),[@[Closed Date]])-[@[Date Received]]))</f>
        <v/>
      </c>
      <c r="R9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6" s="18">
        <f>IF([@[Date Received]]="","",TEXT([@[Date Received]],"mmm yyyy"))</f>
        <v/>
      </c>
      <c r="U96" s="18">
        <f>IF([@[Inquiry ID]]="","",IF(AND(Dashboard!$B$3&lt;&gt;"",[@[Date Received]]&lt;=Dashboard!$B$3,[@[Current Stage]]&lt;&gt;"Enrolled",[@[Current Stage]]&lt;&gt;"Closed"),"Open","Closed"))</f>
        <v/>
      </c>
    </row>
    <row r="97">
      <c r="A97" s="16" t="n"/>
      <c r="B97" s="2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26" t="n"/>
      <c r="M97" s="26" t="n"/>
      <c r="N97" s="26" t="n"/>
      <c r="O97" s="16" t="n"/>
      <c r="P97" s="16" t="n"/>
      <c r="Q97" s="18">
        <f>IF(OR([@[Inquiry ID]]="",[@[Date Received]]=""),"",MAX(0,IF([@[Closed Date]]="",IF(Dashboard!$B$3="",[@[Date Received]],Dashboard!$B$3),[@[Closed Date]])-[@[Date Received]]))</f>
        <v/>
      </c>
      <c r="R9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7" s="18">
        <f>IF([@[Date Received]]="","",TEXT([@[Date Received]],"mmm yyyy"))</f>
        <v/>
      </c>
      <c r="U97" s="18">
        <f>IF([@[Inquiry ID]]="","",IF(AND(Dashboard!$B$3&lt;&gt;"",[@[Date Received]]&lt;=Dashboard!$B$3,[@[Current Stage]]&lt;&gt;"Enrolled",[@[Current Stage]]&lt;&gt;"Closed"),"Open","Closed"))</f>
        <v/>
      </c>
    </row>
    <row r="98">
      <c r="A98" s="16" t="n"/>
      <c r="B98" s="2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26" t="n"/>
      <c r="M98" s="26" t="n"/>
      <c r="N98" s="26" t="n"/>
      <c r="O98" s="16" t="n"/>
      <c r="P98" s="16" t="n"/>
      <c r="Q98" s="18">
        <f>IF(OR([@[Inquiry ID]]="",[@[Date Received]]=""),"",MAX(0,IF([@[Closed Date]]="",IF(Dashboard!$B$3="",[@[Date Received]],Dashboard!$B$3),[@[Closed Date]])-[@[Date Received]]))</f>
        <v/>
      </c>
      <c r="R9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8" s="18">
        <f>IF([@[Date Received]]="","",TEXT([@[Date Received]],"mmm yyyy"))</f>
        <v/>
      </c>
      <c r="U98" s="18">
        <f>IF([@[Inquiry ID]]="","",IF(AND(Dashboard!$B$3&lt;&gt;"",[@[Date Received]]&lt;=Dashboard!$B$3,[@[Current Stage]]&lt;&gt;"Enrolled",[@[Current Stage]]&lt;&gt;"Closed"),"Open","Closed"))</f>
        <v/>
      </c>
    </row>
    <row r="99">
      <c r="A99" s="16" t="n"/>
      <c r="B99" s="2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26" t="n"/>
      <c r="M99" s="26" t="n"/>
      <c r="N99" s="26" t="n"/>
      <c r="O99" s="16" t="n"/>
      <c r="P99" s="16" t="n"/>
      <c r="Q99" s="18">
        <f>IF(OR([@[Inquiry ID]]="",[@[Date Received]]=""),"",MAX(0,IF([@[Closed Date]]="",IF(Dashboard!$B$3="",[@[Date Received]],Dashboard!$B$3),[@[Closed Date]])-[@[Date Received]]))</f>
        <v/>
      </c>
      <c r="R9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9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99" s="18">
        <f>IF([@[Date Received]]="","",TEXT([@[Date Received]],"mmm yyyy"))</f>
        <v/>
      </c>
      <c r="U99" s="18">
        <f>IF([@[Inquiry ID]]="","",IF(AND(Dashboard!$B$3&lt;&gt;"",[@[Date Received]]&lt;=Dashboard!$B$3,[@[Current Stage]]&lt;&gt;"Enrolled",[@[Current Stage]]&lt;&gt;"Closed"),"Open","Closed"))</f>
        <v/>
      </c>
    </row>
    <row r="100">
      <c r="A100" s="16" t="n"/>
      <c r="B100" s="2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26" t="n"/>
      <c r="M100" s="26" t="n"/>
      <c r="N100" s="26" t="n"/>
      <c r="O100" s="16" t="n"/>
      <c r="P100" s="16" t="n"/>
      <c r="Q100" s="18">
        <f>IF(OR([@[Inquiry ID]]="",[@[Date Received]]=""),"",MAX(0,IF([@[Closed Date]]="",IF(Dashboard!$B$3="",[@[Date Received]],Dashboard!$B$3),[@[Closed Date]])-[@[Date Received]]))</f>
        <v/>
      </c>
      <c r="R10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0" s="18">
        <f>IF([@[Date Received]]="","",TEXT([@[Date Received]],"mmm yyyy"))</f>
        <v/>
      </c>
      <c r="U100" s="18">
        <f>IF([@[Inquiry ID]]="","",IF(AND(Dashboard!$B$3&lt;&gt;"",[@[Date Received]]&lt;=Dashboard!$B$3,[@[Current Stage]]&lt;&gt;"Enrolled",[@[Current Stage]]&lt;&gt;"Closed"),"Open","Closed"))</f>
        <v/>
      </c>
    </row>
    <row r="101">
      <c r="A101" s="16" t="n"/>
      <c r="B101" s="2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26" t="n"/>
      <c r="M101" s="26" t="n"/>
      <c r="N101" s="26" t="n"/>
      <c r="O101" s="16" t="n"/>
      <c r="P101" s="16" t="n"/>
      <c r="Q101" s="18">
        <f>IF(OR([@[Inquiry ID]]="",[@[Date Received]]=""),"",MAX(0,IF([@[Closed Date]]="",IF(Dashboard!$B$3="",[@[Date Received]],Dashboard!$B$3),[@[Closed Date]])-[@[Date Received]]))</f>
        <v/>
      </c>
      <c r="R10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1" s="18">
        <f>IF([@[Date Received]]="","",TEXT([@[Date Received]],"mmm yyyy"))</f>
        <v/>
      </c>
      <c r="U101" s="18">
        <f>IF([@[Inquiry ID]]="","",IF(AND(Dashboard!$B$3&lt;&gt;"",[@[Date Received]]&lt;=Dashboard!$B$3,[@[Current Stage]]&lt;&gt;"Enrolled",[@[Current Stage]]&lt;&gt;"Closed"),"Open","Closed"))</f>
        <v/>
      </c>
    </row>
    <row r="102">
      <c r="A102" s="16" t="n"/>
      <c r="B102" s="2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26" t="n"/>
      <c r="M102" s="26" t="n"/>
      <c r="N102" s="26" t="n"/>
      <c r="O102" s="16" t="n"/>
      <c r="P102" s="16" t="n"/>
      <c r="Q102" s="18">
        <f>IF(OR([@[Inquiry ID]]="",[@[Date Received]]=""),"",MAX(0,IF([@[Closed Date]]="",IF(Dashboard!$B$3="",[@[Date Received]],Dashboard!$B$3),[@[Closed Date]])-[@[Date Received]]))</f>
        <v/>
      </c>
      <c r="R10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2" s="18">
        <f>IF([@[Date Received]]="","",TEXT([@[Date Received]],"mmm yyyy"))</f>
        <v/>
      </c>
      <c r="U102" s="18">
        <f>IF([@[Inquiry ID]]="","",IF(AND(Dashboard!$B$3&lt;&gt;"",[@[Date Received]]&lt;=Dashboard!$B$3,[@[Current Stage]]&lt;&gt;"Enrolled",[@[Current Stage]]&lt;&gt;"Closed"),"Open","Closed"))</f>
        <v/>
      </c>
    </row>
    <row r="103">
      <c r="A103" s="16" t="n"/>
      <c r="B103" s="2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26" t="n"/>
      <c r="M103" s="26" t="n"/>
      <c r="N103" s="26" t="n"/>
      <c r="O103" s="16" t="n"/>
      <c r="P103" s="16" t="n"/>
      <c r="Q103" s="18">
        <f>IF(OR([@[Inquiry ID]]="",[@[Date Received]]=""),"",MAX(0,IF([@[Closed Date]]="",IF(Dashboard!$B$3="",[@[Date Received]],Dashboard!$B$3),[@[Closed Date]])-[@[Date Received]]))</f>
        <v/>
      </c>
      <c r="R10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3" s="18">
        <f>IF([@[Date Received]]="","",TEXT([@[Date Received]],"mmm yyyy"))</f>
        <v/>
      </c>
      <c r="U103" s="18">
        <f>IF([@[Inquiry ID]]="","",IF(AND(Dashboard!$B$3&lt;&gt;"",[@[Date Received]]&lt;=Dashboard!$B$3,[@[Current Stage]]&lt;&gt;"Enrolled",[@[Current Stage]]&lt;&gt;"Closed"),"Open","Closed"))</f>
        <v/>
      </c>
    </row>
    <row r="104">
      <c r="A104" s="16" t="n"/>
      <c r="B104" s="2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26" t="n"/>
      <c r="M104" s="26" t="n"/>
      <c r="N104" s="26" t="n"/>
      <c r="O104" s="16" t="n"/>
      <c r="P104" s="16" t="n"/>
      <c r="Q104" s="18">
        <f>IF(OR([@[Inquiry ID]]="",[@[Date Received]]=""),"",MAX(0,IF([@[Closed Date]]="",IF(Dashboard!$B$3="",[@[Date Received]],Dashboard!$B$3),[@[Closed Date]])-[@[Date Received]]))</f>
        <v/>
      </c>
      <c r="R10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4" s="18">
        <f>IF([@[Date Received]]="","",TEXT([@[Date Received]],"mmm yyyy"))</f>
        <v/>
      </c>
      <c r="U104" s="18">
        <f>IF([@[Inquiry ID]]="","",IF(AND(Dashboard!$B$3&lt;&gt;"",[@[Date Received]]&lt;=Dashboard!$B$3,[@[Current Stage]]&lt;&gt;"Enrolled",[@[Current Stage]]&lt;&gt;"Closed"),"Open","Closed"))</f>
        <v/>
      </c>
    </row>
    <row r="105">
      <c r="A105" s="16" t="n"/>
      <c r="B105" s="2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26" t="n"/>
      <c r="M105" s="26" t="n"/>
      <c r="N105" s="26" t="n"/>
      <c r="O105" s="16" t="n"/>
      <c r="P105" s="16" t="n"/>
      <c r="Q105" s="18">
        <f>IF(OR([@[Inquiry ID]]="",[@[Date Received]]=""),"",MAX(0,IF([@[Closed Date]]="",IF(Dashboard!$B$3="",[@[Date Received]],Dashboard!$B$3),[@[Closed Date]])-[@[Date Received]]))</f>
        <v/>
      </c>
      <c r="R10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5" s="18">
        <f>IF([@[Date Received]]="","",TEXT([@[Date Received]],"mmm yyyy"))</f>
        <v/>
      </c>
      <c r="U105" s="18">
        <f>IF([@[Inquiry ID]]="","",IF(AND(Dashboard!$B$3&lt;&gt;"",[@[Date Received]]&lt;=Dashboard!$B$3,[@[Current Stage]]&lt;&gt;"Enrolled",[@[Current Stage]]&lt;&gt;"Closed"),"Open","Closed"))</f>
        <v/>
      </c>
    </row>
    <row r="106">
      <c r="A106" s="16" t="n"/>
      <c r="B106" s="2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26" t="n"/>
      <c r="M106" s="26" t="n"/>
      <c r="N106" s="26" t="n"/>
      <c r="O106" s="16" t="n"/>
      <c r="P106" s="16" t="n"/>
      <c r="Q106" s="18">
        <f>IF(OR([@[Inquiry ID]]="",[@[Date Received]]=""),"",MAX(0,IF([@[Closed Date]]="",IF(Dashboard!$B$3="",[@[Date Received]],Dashboard!$B$3),[@[Closed Date]])-[@[Date Received]]))</f>
        <v/>
      </c>
      <c r="R10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6" s="18">
        <f>IF([@[Date Received]]="","",TEXT([@[Date Received]],"mmm yyyy"))</f>
        <v/>
      </c>
      <c r="U106" s="18">
        <f>IF([@[Inquiry ID]]="","",IF(AND(Dashboard!$B$3&lt;&gt;"",[@[Date Received]]&lt;=Dashboard!$B$3,[@[Current Stage]]&lt;&gt;"Enrolled",[@[Current Stage]]&lt;&gt;"Closed"),"Open","Closed"))</f>
        <v/>
      </c>
    </row>
    <row r="107">
      <c r="A107" s="16" t="n"/>
      <c r="B107" s="2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26" t="n"/>
      <c r="M107" s="26" t="n"/>
      <c r="N107" s="26" t="n"/>
      <c r="O107" s="16" t="n"/>
      <c r="P107" s="16" t="n"/>
      <c r="Q107" s="18">
        <f>IF(OR([@[Inquiry ID]]="",[@[Date Received]]=""),"",MAX(0,IF([@[Closed Date]]="",IF(Dashboard!$B$3="",[@[Date Received]],Dashboard!$B$3),[@[Closed Date]])-[@[Date Received]]))</f>
        <v/>
      </c>
      <c r="R10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7" s="18">
        <f>IF([@[Date Received]]="","",TEXT([@[Date Received]],"mmm yyyy"))</f>
        <v/>
      </c>
      <c r="U107" s="18">
        <f>IF([@[Inquiry ID]]="","",IF(AND(Dashboard!$B$3&lt;&gt;"",[@[Date Received]]&lt;=Dashboard!$B$3,[@[Current Stage]]&lt;&gt;"Enrolled",[@[Current Stage]]&lt;&gt;"Closed"),"Open","Closed"))</f>
        <v/>
      </c>
    </row>
    <row r="108">
      <c r="A108" s="16" t="n"/>
      <c r="B108" s="2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26" t="n"/>
      <c r="M108" s="26" t="n"/>
      <c r="N108" s="26" t="n"/>
      <c r="O108" s="16" t="n"/>
      <c r="P108" s="16" t="n"/>
      <c r="Q108" s="18">
        <f>IF(OR([@[Inquiry ID]]="",[@[Date Received]]=""),"",MAX(0,IF([@[Closed Date]]="",IF(Dashboard!$B$3="",[@[Date Received]],Dashboard!$B$3),[@[Closed Date]])-[@[Date Received]]))</f>
        <v/>
      </c>
      <c r="R10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8" s="18">
        <f>IF([@[Date Received]]="","",TEXT([@[Date Received]],"mmm yyyy"))</f>
        <v/>
      </c>
      <c r="U108" s="18">
        <f>IF([@[Inquiry ID]]="","",IF(AND(Dashboard!$B$3&lt;&gt;"",[@[Date Received]]&lt;=Dashboard!$B$3,[@[Current Stage]]&lt;&gt;"Enrolled",[@[Current Stage]]&lt;&gt;"Closed"),"Open","Closed"))</f>
        <v/>
      </c>
    </row>
    <row r="109">
      <c r="A109" s="16" t="n"/>
      <c r="B109" s="2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26" t="n"/>
      <c r="M109" s="26" t="n"/>
      <c r="N109" s="26" t="n"/>
      <c r="O109" s="16" t="n"/>
      <c r="P109" s="16" t="n"/>
      <c r="Q109" s="18">
        <f>IF(OR([@[Inquiry ID]]="",[@[Date Received]]=""),"",MAX(0,IF([@[Closed Date]]="",IF(Dashboard!$B$3="",[@[Date Received]],Dashboard!$B$3),[@[Closed Date]])-[@[Date Received]]))</f>
        <v/>
      </c>
      <c r="R10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0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09" s="18">
        <f>IF([@[Date Received]]="","",TEXT([@[Date Received]],"mmm yyyy"))</f>
        <v/>
      </c>
      <c r="U109" s="18">
        <f>IF([@[Inquiry ID]]="","",IF(AND(Dashboard!$B$3&lt;&gt;"",[@[Date Received]]&lt;=Dashboard!$B$3,[@[Current Stage]]&lt;&gt;"Enrolled",[@[Current Stage]]&lt;&gt;"Closed"),"Open","Closed"))</f>
        <v/>
      </c>
    </row>
    <row r="110">
      <c r="A110" s="16" t="n"/>
      <c r="B110" s="2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26" t="n"/>
      <c r="M110" s="26" t="n"/>
      <c r="N110" s="26" t="n"/>
      <c r="O110" s="16" t="n"/>
      <c r="P110" s="16" t="n"/>
      <c r="Q110" s="18">
        <f>IF(OR([@[Inquiry ID]]="",[@[Date Received]]=""),"",MAX(0,IF([@[Closed Date]]="",IF(Dashboard!$B$3="",[@[Date Received]],Dashboard!$B$3),[@[Closed Date]])-[@[Date Received]]))</f>
        <v/>
      </c>
      <c r="R11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0" s="18">
        <f>IF([@[Date Received]]="","",TEXT([@[Date Received]],"mmm yyyy"))</f>
        <v/>
      </c>
      <c r="U110" s="18">
        <f>IF([@[Inquiry ID]]="","",IF(AND(Dashboard!$B$3&lt;&gt;"",[@[Date Received]]&lt;=Dashboard!$B$3,[@[Current Stage]]&lt;&gt;"Enrolled",[@[Current Stage]]&lt;&gt;"Closed"),"Open","Closed"))</f>
        <v/>
      </c>
    </row>
    <row r="111">
      <c r="A111" s="16" t="n"/>
      <c r="B111" s="2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26" t="n"/>
      <c r="M111" s="26" t="n"/>
      <c r="N111" s="26" t="n"/>
      <c r="O111" s="16" t="n"/>
      <c r="P111" s="16" t="n"/>
      <c r="Q111" s="18">
        <f>IF(OR([@[Inquiry ID]]="",[@[Date Received]]=""),"",MAX(0,IF([@[Closed Date]]="",IF(Dashboard!$B$3="",[@[Date Received]],Dashboard!$B$3),[@[Closed Date]])-[@[Date Received]]))</f>
        <v/>
      </c>
      <c r="R11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1" s="18">
        <f>IF([@[Date Received]]="","",TEXT([@[Date Received]],"mmm yyyy"))</f>
        <v/>
      </c>
      <c r="U111" s="18">
        <f>IF([@[Inquiry ID]]="","",IF(AND(Dashboard!$B$3&lt;&gt;"",[@[Date Received]]&lt;=Dashboard!$B$3,[@[Current Stage]]&lt;&gt;"Enrolled",[@[Current Stage]]&lt;&gt;"Closed"),"Open","Closed"))</f>
        <v/>
      </c>
    </row>
    <row r="112">
      <c r="A112" s="16" t="n"/>
      <c r="B112" s="2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26" t="n"/>
      <c r="M112" s="26" t="n"/>
      <c r="N112" s="26" t="n"/>
      <c r="O112" s="16" t="n"/>
      <c r="P112" s="16" t="n"/>
      <c r="Q112" s="18">
        <f>IF(OR([@[Inquiry ID]]="",[@[Date Received]]=""),"",MAX(0,IF([@[Closed Date]]="",IF(Dashboard!$B$3="",[@[Date Received]],Dashboard!$B$3),[@[Closed Date]])-[@[Date Received]]))</f>
        <v/>
      </c>
      <c r="R11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2" s="18">
        <f>IF([@[Date Received]]="","",TEXT([@[Date Received]],"mmm yyyy"))</f>
        <v/>
      </c>
      <c r="U112" s="18">
        <f>IF([@[Inquiry ID]]="","",IF(AND(Dashboard!$B$3&lt;&gt;"",[@[Date Received]]&lt;=Dashboard!$B$3,[@[Current Stage]]&lt;&gt;"Enrolled",[@[Current Stage]]&lt;&gt;"Closed"),"Open","Closed"))</f>
        <v/>
      </c>
    </row>
    <row r="113">
      <c r="A113" s="16" t="n"/>
      <c r="B113" s="2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26" t="n"/>
      <c r="M113" s="26" t="n"/>
      <c r="N113" s="26" t="n"/>
      <c r="O113" s="16" t="n"/>
      <c r="P113" s="16" t="n"/>
      <c r="Q113" s="18">
        <f>IF(OR([@[Inquiry ID]]="",[@[Date Received]]=""),"",MAX(0,IF([@[Closed Date]]="",IF(Dashboard!$B$3="",[@[Date Received]],Dashboard!$B$3),[@[Closed Date]])-[@[Date Received]]))</f>
        <v/>
      </c>
      <c r="R11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3" s="18">
        <f>IF([@[Date Received]]="","",TEXT([@[Date Received]],"mmm yyyy"))</f>
        <v/>
      </c>
      <c r="U113" s="18">
        <f>IF([@[Inquiry ID]]="","",IF(AND(Dashboard!$B$3&lt;&gt;"",[@[Date Received]]&lt;=Dashboard!$B$3,[@[Current Stage]]&lt;&gt;"Enrolled",[@[Current Stage]]&lt;&gt;"Closed"),"Open","Closed"))</f>
        <v/>
      </c>
    </row>
    <row r="114">
      <c r="A114" s="16" t="n"/>
      <c r="B114" s="2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26" t="n"/>
      <c r="M114" s="26" t="n"/>
      <c r="N114" s="26" t="n"/>
      <c r="O114" s="16" t="n"/>
      <c r="P114" s="16" t="n"/>
      <c r="Q114" s="18">
        <f>IF(OR([@[Inquiry ID]]="",[@[Date Received]]=""),"",MAX(0,IF([@[Closed Date]]="",IF(Dashboard!$B$3="",[@[Date Received]],Dashboard!$B$3),[@[Closed Date]])-[@[Date Received]]))</f>
        <v/>
      </c>
      <c r="R11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4" s="18">
        <f>IF([@[Date Received]]="","",TEXT([@[Date Received]],"mmm yyyy"))</f>
        <v/>
      </c>
      <c r="U114" s="18">
        <f>IF([@[Inquiry ID]]="","",IF(AND(Dashboard!$B$3&lt;&gt;"",[@[Date Received]]&lt;=Dashboard!$B$3,[@[Current Stage]]&lt;&gt;"Enrolled",[@[Current Stage]]&lt;&gt;"Closed"),"Open","Closed"))</f>
        <v/>
      </c>
    </row>
    <row r="115">
      <c r="A115" s="16" t="n"/>
      <c r="B115" s="2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26" t="n"/>
      <c r="M115" s="26" t="n"/>
      <c r="N115" s="26" t="n"/>
      <c r="O115" s="16" t="n"/>
      <c r="P115" s="16" t="n"/>
      <c r="Q115" s="18">
        <f>IF(OR([@[Inquiry ID]]="",[@[Date Received]]=""),"",MAX(0,IF([@[Closed Date]]="",IF(Dashboard!$B$3="",[@[Date Received]],Dashboard!$B$3),[@[Closed Date]])-[@[Date Received]]))</f>
        <v/>
      </c>
      <c r="R11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5" s="18">
        <f>IF([@[Date Received]]="","",TEXT([@[Date Received]],"mmm yyyy"))</f>
        <v/>
      </c>
      <c r="U115" s="18">
        <f>IF([@[Inquiry ID]]="","",IF(AND(Dashboard!$B$3&lt;&gt;"",[@[Date Received]]&lt;=Dashboard!$B$3,[@[Current Stage]]&lt;&gt;"Enrolled",[@[Current Stage]]&lt;&gt;"Closed"),"Open","Closed"))</f>
        <v/>
      </c>
    </row>
    <row r="116">
      <c r="A116" s="16" t="n"/>
      <c r="B116" s="2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26" t="n"/>
      <c r="M116" s="26" t="n"/>
      <c r="N116" s="26" t="n"/>
      <c r="O116" s="16" t="n"/>
      <c r="P116" s="16" t="n"/>
      <c r="Q116" s="18">
        <f>IF(OR([@[Inquiry ID]]="",[@[Date Received]]=""),"",MAX(0,IF([@[Closed Date]]="",IF(Dashboard!$B$3="",[@[Date Received]],Dashboard!$B$3),[@[Closed Date]])-[@[Date Received]]))</f>
        <v/>
      </c>
      <c r="R11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6" s="18">
        <f>IF([@[Date Received]]="","",TEXT([@[Date Received]],"mmm yyyy"))</f>
        <v/>
      </c>
      <c r="U116" s="18">
        <f>IF([@[Inquiry ID]]="","",IF(AND(Dashboard!$B$3&lt;&gt;"",[@[Date Received]]&lt;=Dashboard!$B$3,[@[Current Stage]]&lt;&gt;"Enrolled",[@[Current Stage]]&lt;&gt;"Closed"),"Open","Closed"))</f>
        <v/>
      </c>
    </row>
    <row r="117">
      <c r="A117" s="16" t="n"/>
      <c r="B117" s="2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26" t="n"/>
      <c r="M117" s="26" t="n"/>
      <c r="N117" s="26" t="n"/>
      <c r="O117" s="16" t="n"/>
      <c r="P117" s="16" t="n"/>
      <c r="Q117" s="18">
        <f>IF(OR([@[Inquiry ID]]="",[@[Date Received]]=""),"",MAX(0,IF([@[Closed Date]]="",IF(Dashboard!$B$3="",[@[Date Received]],Dashboard!$B$3),[@[Closed Date]])-[@[Date Received]]))</f>
        <v/>
      </c>
      <c r="R11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7" s="18">
        <f>IF([@[Date Received]]="","",TEXT([@[Date Received]],"mmm yyyy"))</f>
        <v/>
      </c>
      <c r="U117" s="18">
        <f>IF([@[Inquiry ID]]="","",IF(AND(Dashboard!$B$3&lt;&gt;"",[@[Date Received]]&lt;=Dashboard!$B$3,[@[Current Stage]]&lt;&gt;"Enrolled",[@[Current Stage]]&lt;&gt;"Closed"),"Open","Closed"))</f>
        <v/>
      </c>
    </row>
    <row r="118">
      <c r="A118" s="16" t="n"/>
      <c r="B118" s="2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26" t="n"/>
      <c r="M118" s="26" t="n"/>
      <c r="N118" s="26" t="n"/>
      <c r="O118" s="16" t="n"/>
      <c r="P118" s="16" t="n"/>
      <c r="Q118" s="18">
        <f>IF(OR([@[Inquiry ID]]="",[@[Date Received]]=""),"",MAX(0,IF([@[Closed Date]]="",IF(Dashboard!$B$3="",[@[Date Received]],Dashboard!$B$3),[@[Closed Date]])-[@[Date Received]]))</f>
        <v/>
      </c>
      <c r="R11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8" s="18">
        <f>IF([@[Date Received]]="","",TEXT([@[Date Received]],"mmm yyyy"))</f>
        <v/>
      </c>
      <c r="U118" s="18">
        <f>IF([@[Inquiry ID]]="","",IF(AND(Dashboard!$B$3&lt;&gt;"",[@[Date Received]]&lt;=Dashboard!$B$3,[@[Current Stage]]&lt;&gt;"Enrolled",[@[Current Stage]]&lt;&gt;"Closed"),"Open","Closed"))</f>
        <v/>
      </c>
    </row>
    <row r="119">
      <c r="A119" s="16" t="n"/>
      <c r="B119" s="2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26" t="n"/>
      <c r="M119" s="26" t="n"/>
      <c r="N119" s="26" t="n"/>
      <c r="O119" s="16" t="n"/>
      <c r="P119" s="16" t="n"/>
      <c r="Q119" s="18">
        <f>IF(OR([@[Inquiry ID]]="",[@[Date Received]]=""),"",MAX(0,IF([@[Closed Date]]="",IF(Dashboard!$B$3="",[@[Date Received]],Dashboard!$B$3),[@[Closed Date]])-[@[Date Received]]))</f>
        <v/>
      </c>
      <c r="R11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1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19" s="18">
        <f>IF([@[Date Received]]="","",TEXT([@[Date Received]],"mmm yyyy"))</f>
        <v/>
      </c>
      <c r="U119" s="18">
        <f>IF([@[Inquiry ID]]="","",IF(AND(Dashboard!$B$3&lt;&gt;"",[@[Date Received]]&lt;=Dashboard!$B$3,[@[Current Stage]]&lt;&gt;"Enrolled",[@[Current Stage]]&lt;&gt;"Closed"),"Open","Closed"))</f>
        <v/>
      </c>
    </row>
    <row r="120">
      <c r="A120" s="16" t="n"/>
      <c r="B120" s="2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26" t="n"/>
      <c r="M120" s="26" t="n"/>
      <c r="N120" s="26" t="n"/>
      <c r="O120" s="16" t="n"/>
      <c r="P120" s="16" t="n"/>
      <c r="Q120" s="18">
        <f>IF(OR([@[Inquiry ID]]="",[@[Date Received]]=""),"",MAX(0,IF([@[Closed Date]]="",IF(Dashboard!$B$3="",[@[Date Received]],Dashboard!$B$3),[@[Closed Date]])-[@[Date Received]]))</f>
        <v/>
      </c>
      <c r="R12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0" s="18">
        <f>IF([@[Date Received]]="","",TEXT([@[Date Received]],"mmm yyyy"))</f>
        <v/>
      </c>
      <c r="U120" s="18">
        <f>IF([@[Inquiry ID]]="","",IF(AND(Dashboard!$B$3&lt;&gt;"",[@[Date Received]]&lt;=Dashboard!$B$3,[@[Current Stage]]&lt;&gt;"Enrolled",[@[Current Stage]]&lt;&gt;"Closed"),"Open","Closed"))</f>
        <v/>
      </c>
    </row>
    <row r="121">
      <c r="A121" s="16" t="n"/>
      <c r="B121" s="2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26" t="n"/>
      <c r="M121" s="26" t="n"/>
      <c r="N121" s="26" t="n"/>
      <c r="O121" s="16" t="n"/>
      <c r="P121" s="16" t="n"/>
      <c r="Q121" s="18">
        <f>IF(OR([@[Inquiry ID]]="",[@[Date Received]]=""),"",MAX(0,IF([@[Closed Date]]="",IF(Dashboard!$B$3="",[@[Date Received]],Dashboard!$B$3),[@[Closed Date]])-[@[Date Received]]))</f>
        <v/>
      </c>
      <c r="R12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1" s="18">
        <f>IF([@[Date Received]]="","",TEXT([@[Date Received]],"mmm yyyy"))</f>
        <v/>
      </c>
      <c r="U121" s="18">
        <f>IF([@[Inquiry ID]]="","",IF(AND(Dashboard!$B$3&lt;&gt;"",[@[Date Received]]&lt;=Dashboard!$B$3,[@[Current Stage]]&lt;&gt;"Enrolled",[@[Current Stage]]&lt;&gt;"Closed"),"Open","Closed"))</f>
        <v/>
      </c>
    </row>
    <row r="122">
      <c r="A122" s="16" t="n"/>
      <c r="B122" s="2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26" t="n"/>
      <c r="M122" s="26" t="n"/>
      <c r="N122" s="26" t="n"/>
      <c r="O122" s="16" t="n"/>
      <c r="P122" s="16" t="n"/>
      <c r="Q122" s="18">
        <f>IF(OR([@[Inquiry ID]]="",[@[Date Received]]=""),"",MAX(0,IF([@[Closed Date]]="",IF(Dashboard!$B$3="",[@[Date Received]],Dashboard!$B$3),[@[Closed Date]])-[@[Date Received]]))</f>
        <v/>
      </c>
      <c r="R12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2" s="18">
        <f>IF([@[Date Received]]="","",TEXT([@[Date Received]],"mmm yyyy"))</f>
        <v/>
      </c>
      <c r="U122" s="18">
        <f>IF([@[Inquiry ID]]="","",IF(AND(Dashboard!$B$3&lt;&gt;"",[@[Date Received]]&lt;=Dashboard!$B$3,[@[Current Stage]]&lt;&gt;"Enrolled",[@[Current Stage]]&lt;&gt;"Closed"),"Open","Closed"))</f>
        <v/>
      </c>
    </row>
    <row r="123">
      <c r="A123" s="16" t="n"/>
      <c r="B123" s="2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26" t="n"/>
      <c r="M123" s="26" t="n"/>
      <c r="N123" s="26" t="n"/>
      <c r="O123" s="16" t="n"/>
      <c r="P123" s="16" t="n"/>
      <c r="Q123" s="18">
        <f>IF(OR([@[Inquiry ID]]="",[@[Date Received]]=""),"",MAX(0,IF([@[Closed Date]]="",IF(Dashboard!$B$3="",[@[Date Received]],Dashboard!$B$3),[@[Closed Date]])-[@[Date Received]]))</f>
        <v/>
      </c>
      <c r="R12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3" s="18">
        <f>IF([@[Date Received]]="","",TEXT([@[Date Received]],"mmm yyyy"))</f>
        <v/>
      </c>
      <c r="U123" s="18">
        <f>IF([@[Inquiry ID]]="","",IF(AND(Dashboard!$B$3&lt;&gt;"",[@[Date Received]]&lt;=Dashboard!$B$3,[@[Current Stage]]&lt;&gt;"Enrolled",[@[Current Stage]]&lt;&gt;"Closed"),"Open","Closed"))</f>
        <v/>
      </c>
    </row>
    <row r="124">
      <c r="A124" s="16" t="n"/>
      <c r="B124" s="2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26" t="n"/>
      <c r="M124" s="26" t="n"/>
      <c r="N124" s="26" t="n"/>
      <c r="O124" s="16" t="n"/>
      <c r="P124" s="16" t="n"/>
      <c r="Q124" s="18">
        <f>IF(OR([@[Inquiry ID]]="",[@[Date Received]]=""),"",MAX(0,IF([@[Closed Date]]="",IF(Dashboard!$B$3="",[@[Date Received]],Dashboard!$B$3),[@[Closed Date]])-[@[Date Received]]))</f>
        <v/>
      </c>
      <c r="R12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4" s="18">
        <f>IF([@[Date Received]]="","",TEXT([@[Date Received]],"mmm yyyy"))</f>
        <v/>
      </c>
      <c r="U124" s="18">
        <f>IF([@[Inquiry ID]]="","",IF(AND(Dashboard!$B$3&lt;&gt;"",[@[Date Received]]&lt;=Dashboard!$B$3,[@[Current Stage]]&lt;&gt;"Enrolled",[@[Current Stage]]&lt;&gt;"Closed"),"Open","Closed"))</f>
        <v/>
      </c>
    </row>
    <row r="125">
      <c r="A125" s="16" t="n"/>
      <c r="B125" s="2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26" t="n"/>
      <c r="M125" s="26" t="n"/>
      <c r="N125" s="26" t="n"/>
      <c r="O125" s="16" t="n"/>
      <c r="P125" s="16" t="n"/>
      <c r="Q125" s="18">
        <f>IF(OR([@[Inquiry ID]]="",[@[Date Received]]=""),"",MAX(0,IF([@[Closed Date]]="",IF(Dashboard!$B$3="",[@[Date Received]],Dashboard!$B$3),[@[Closed Date]])-[@[Date Received]]))</f>
        <v/>
      </c>
      <c r="R12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5" s="18">
        <f>IF([@[Date Received]]="","",TEXT([@[Date Received]],"mmm yyyy"))</f>
        <v/>
      </c>
      <c r="U125" s="18">
        <f>IF([@[Inquiry ID]]="","",IF(AND(Dashboard!$B$3&lt;&gt;"",[@[Date Received]]&lt;=Dashboard!$B$3,[@[Current Stage]]&lt;&gt;"Enrolled",[@[Current Stage]]&lt;&gt;"Closed"),"Open","Closed"))</f>
        <v/>
      </c>
    </row>
    <row r="126">
      <c r="A126" s="16" t="n"/>
      <c r="B126" s="2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26" t="n"/>
      <c r="M126" s="26" t="n"/>
      <c r="N126" s="26" t="n"/>
      <c r="O126" s="16" t="n"/>
      <c r="P126" s="16" t="n"/>
      <c r="Q126" s="18">
        <f>IF(OR([@[Inquiry ID]]="",[@[Date Received]]=""),"",MAX(0,IF([@[Closed Date]]="",IF(Dashboard!$B$3="",[@[Date Received]],Dashboard!$B$3),[@[Closed Date]])-[@[Date Received]]))</f>
        <v/>
      </c>
      <c r="R12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6" s="18">
        <f>IF([@[Date Received]]="","",TEXT([@[Date Received]],"mmm yyyy"))</f>
        <v/>
      </c>
      <c r="U126" s="18">
        <f>IF([@[Inquiry ID]]="","",IF(AND(Dashboard!$B$3&lt;&gt;"",[@[Date Received]]&lt;=Dashboard!$B$3,[@[Current Stage]]&lt;&gt;"Enrolled",[@[Current Stage]]&lt;&gt;"Closed"),"Open","Closed"))</f>
        <v/>
      </c>
    </row>
    <row r="127">
      <c r="A127" s="16" t="n"/>
      <c r="B127" s="2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26" t="n"/>
      <c r="M127" s="26" t="n"/>
      <c r="N127" s="26" t="n"/>
      <c r="O127" s="16" t="n"/>
      <c r="P127" s="16" t="n"/>
      <c r="Q127" s="18">
        <f>IF(OR([@[Inquiry ID]]="",[@[Date Received]]=""),"",MAX(0,IF([@[Closed Date]]="",IF(Dashboard!$B$3="",[@[Date Received]],Dashboard!$B$3),[@[Closed Date]])-[@[Date Received]]))</f>
        <v/>
      </c>
      <c r="R12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7" s="18">
        <f>IF([@[Date Received]]="","",TEXT([@[Date Received]],"mmm yyyy"))</f>
        <v/>
      </c>
      <c r="U127" s="18">
        <f>IF([@[Inquiry ID]]="","",IF(AND(Dashboard!$B$3&lt;&gt;"",[@[Date Received]]&lt;=Dashboard!$B$3,[@[Current Stage]]&lt;&gt;"Enrolled",[@[Current Stage]]&lt;&gt;"Closed"),"Open","Closed"))</f>
        <v/>
      </c>
    </row>
    <row r="128">
      <c r="A128" s="16" t="n"/>
      <c r="B128" s="2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26" t="n"/>
      <c r="M128" s="26" t="n"/>
      <c r="N128" s="26" t="n"/>
      <c r="O128" s="16" t="n"/>
      <c r="P128" s="16" t="n"/>
      <c r="Q128" s="18">
        <f>IF(OR([@[Inquiry ID]]="",[@[Date Received]]=""),"",MAX(0,IF([@[Closed Date]]="",IF(Dashboard!$B$3="",[@[Date Received]],Dashboard!$B$3),[@[Closed Date]])-[@[Date Received]]))</f>
        <v/>
      </c>
      <c r="R12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8" s="18">
        <f>IF([@[Date Received]]="","",TEXT([@[Date Received]],"mmm yyyy"))</f>
        <v/>
      </c>
      <c r="U128" s="18">
        <f>IF([@[Inquiry ID]]="","",IF(AND(Dashboard!$B$3&lt;&gt;"",[@[Date Received]]&lt;=Dashboard!$B$3,[@[Current Stage]]&lt;&gt;"Enrolled",[@[Current Stage]]&lt;&gt;"Closed"),"Open","Closed"))</f>
        <v/>
      </c>
    </row>
    <row r="129">
      <c r="A129" s="16" t="n"/>
      <c r="B129" s="2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26" t="n"/>
      <c r="M129" s="26" t="n"/>
      <c r="N129" s="26" t="n"/>
      <c r="O129" s="16" t="n"/>
      <c r="P129" s="16" t="n"/>
      <c r="Q129" s="18">
        <f>IF(OR([@[Inquiry ID]]="",[@[Date Received]]=""),"",MAX(0,IF([@[Closed Date]]="",IF(Dashboard!$B$3="",[@[Date Received]],Dashboard!$B$3),[@[Closed Date]])-[@[Date Received]]))</f>
        <v/>
      </c>
      <c r="R12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2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29" s="18">
        <f>IF([@[Date Received]]="","",TEXT([@[Date Received]],"mmm yyyy"))</f>
        <v/>
      </c>
      <c r="U129" s="18">
        <f>IF([@[Inquiry ID]]="","",IF(AND(Dashboard!$B$3&lt;&gt;"",[@[Date Received]]&lt;=Dashboard!$B$3,[@[Current Stage]]&lt;&gt;"Enrolled",[@[Current Stage]]&lt;&gt;"Closed"),"Open","Closed"))</f>
        <v/>
      </c>
    </row>
    <row r="130">
      <c r="A130" s="16" t="n"/>
      <c r="B130" s="2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26" t="n"/>
      <c r="M130" s="26" t="n"/>
      <c r="N130" s="26" t="n"/>
      <c r="O130" s="16" t="n"/>
      <c r="P130" s="16" t="n"/>
      <c r="Q130" s="18">
        <f>IF(OR([@[Inquiry ID]]="",[@[Date Received]]=""),"",MAX(0,IF([@[Closed Date]]="",IF(Dashboard!$B$3="",[@[Date Received]],Dashboard!$B$3),[@[Closed Date]])-[@[Date Received]]))</f>
        <v/>
      </c>
      <c r="R13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0" s="18">
        <f>IF([@[Date Received]]="","",TEXT([@[Date Received]],"mmm yyyy"))</f>
        <v/>
      </c>
      <c r="U130" s="18">
        <f>IF([@[Inquiry ID]]="","",IF(AND(Dashboard!$B$3&lt;&gt;"",[@[Date Received]]&lt;=Dashboard!$B$3,[@[Current Stage]]&lt;&gt;"Enrolled",[@[Current Stage]]&lt;&gt;"Closed"),"Open","Closed"))</f>
        <v/>
      </c>
    </row>
    <row r="131">
      <c r="A131" s="16" t="n"/>
      <c r="B131" s="2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26" t="n"/>
      <c r="M131" s="26" t="n"/>
      <c r="N131" s="26" t="n"/>
      <c r="O131" s="16" t="n"/>
      <c r="P131" s="16" t="n"/>
      <c r="Q131" s="18">
        <f>IF(OR([@[Inquiry ID]]="",[@[Date Received]]=""),"",MAX(0,IF([@[Closed Date]]="",IF(Dashboard!$B$3="",[@[Date Received]],Dashboard!$B$3),[@[Closed Date]])-[@[Date Received]]))</f>
        <v/>
      </c>
      <c r="R13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1" s="18">
        <f>IF([@[Date Received]]="","",TEXT([@[Date Received]],"mmm yyyy"))</f>
        <v/>
      </c>
      <c r="U131" s="18">
        <f>IF([@[Inquiry ID]]="","",IF(AND(Dashboard!$B$3&lt;&gt;"",[@[Date Received]]&lt;=Dashboard!$B$3,[@[Current Stage]]&lt;&gt;"Enrolled",[@[Current Stage]]&lt;&gt;"Closed"),"Open","Closed"))</f>
        <v/>
      </c>
    </row>
    <row r="132">
      <c r="A132" s="16" t="n"/>
      <c r="B132" s="2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26" t="n"/>
      <c r="M132" s="26" t="n"/>
      <c r="N132" s="26" t="n"/>
      <c r="O132" s="16" t="n"/>
      <c r="P132" s="16" t="n"/>
      <c r="Q132" s="18">
        <f>IF(OR([@[Inquiry ID]]="",[@[Date Received]]=""),"",MAX(0,IF([@[Closed Date]]="",IF(Dashboard!$B$3="",[@[Date Received]],Dashboard!$B$3),[@[Closed Date]])-[@[Date Received]]))</f>
        <v/>
      </c>
      <c r="R13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2" s="18">
        <f>IF([@[Date Received]]="","",TEXT([@[Date Received]],"mmm yyyy"))</f>
        <v/>
      </c>
      <c r="U132" s="18">
        <f>IF([@[Inquiry ID]]="","",IF(AND(Dashboard!$B$3&lt;&gt;"",[@[Date Received]]&lt;=Dashboard!$B$3,[@[Current Stage]]&lt;&gt;"Enrolled",[@[Current Stage]]&lt;&gt;"Closed"),"Open","Closed"))</f>
        <v/>
      </c>
    </row>
    <row r="133">
      <c r="A133" s="16" t="n"/>
      <c r="B133" s="2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26" t="n"/>
      <c r="M133" s="26" t="n"/>
      <c r="N133" s="26" t="n"/>
      <c r="O133" s="16" t="n"/>
      <c r="P133" s="16" t="n"/>
      <c r="Q133" s="18">
        <f>IF(OR([@[Inquiry ID]]="",[@[Date Received]]=""),"",MAX(0,IF([@[Closed Date]]="",IF(Dashboard!$B$3="",[@[Date Received]],Dashboard!$B$3),[@[Closed Date]])-[@[Date Received]]))</f>
        <v/>
      </c>
      <c r="R13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3" s="18">
        <f>IF([@[Date Received]]="","",TEXT([@[Date Received]],"mmm yyyy"))</f>
        <v/>
      </c>
      <c r="U133" s="18">
        <f>IF([@[Inquiry ID]]="","",IF(AND(Dashboard!$B$3&lt;&gt;"",[@[Date Received]]&lt;=Dashboard!$B$3,[@[Current Stage]]&lt;&gt;"Enrolled",[@[Current Stage]]&lt;&gt;"Closed"),"Open","Closed"))</f>
        <v/>
      </c>
    </row>
    <row r="134">
      <c r="A134" s="16" t="n"/>
      <c r="B134" s="2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26" t="n"/>
      <c r="M134" s="26" t="n"/>
      <c r="N134" s="26" t="n"/>
      <c r="O134" s="16" t="n"/>
      <c r="P134" s="16" t="n"/>
      <c r="Q134" s="18">
        <f>IF(OR([@[Inquiry ID]]="",[@[Date Received]]=""),"",MAX(0,IF([@[Closed Date]]="",IF(Dashboard!$B$3="",[@[Date Received]],Dashboard!$B$3),[@[Closed Date]])-[@[Date Received]]))</f>
        <v/>
      </c>
      <c r="R13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4" s="18">
        <f>IF([@[Date Received]]="","",TEXT([@[Date Received]],"mmm yyyy"))</f>
        <v/>
      </c>
      <c r="U134" s="18">
        <f>IF([@[Inquiry ID]]="","",IF(AND(Dashboard!$B$3&lt;&gt;"",[@[Date Received]]&lt;=Dashboard!$B$3,[@[Current Stage]]&lt;&gt;"Enrolled",[@[Current Stage]]&lt;&gt;"Closed"),"Open","Closed"))</f>
        <v/>
      </c>
    </row>
    <row r="135">
      <c r="A135" s="16" t="n"/>
      <c r="B135" s="2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26" t="n"/>
      <c r="M135" s="26" t="n"/>
      <c r="N135" s="26" t="n"/>
      <c r="O135" s="16" t="n"/>
      <c r="P135" s="16" t="n"/>
      <c r="Q135" s="18">
        <f>IF(OR([@[Inquiry ID]]="",[@[Date Received]]=""),"",MAX(0,IF([@[Closed Date]]="",IF(Dashboard!$B$3="",[@[Date Received]],Dashboard!$B$3),[@[Closed Date]])-[@[Date Received]]))</f>
        <v/>
      </c>
      <c r="R13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5" s="18">
        <f>IF([@[Date Received]]="","",TEXT([@[Date Received]],"mmm yyyy"))</f>
        <v/>
      </c>
      <c r="U135" s="18">
        <f>IF([@[Inquiry ID]]="","",IF(AND(Dashboard!$B$3&lt;&gt;"",[@[Date Received]]&lt;=Dashboard!$B$3,[@[Current Stage]]&lt;&gt;"Enrolled",[@[Current Stage]]&lt;&gt;"Closed"),"Open","Closed"))</f>
        <v/>
      </c>
    </row>
    <row r="136">
      <c r="A136" s="16" t="n"/>
      <c r="B136" s="2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26" t="n"/>
      <c r="M136" s="26" t="n"/>
      <c r="N136" s="26" t="n"/>
      <c r="O136" s="16" t="n"/>
      <c r="P136" s="16" t="n"/>
      <c r="Q136" s="18">
        <f>IF(OR([@[Inquiry ID]]="",[@[Date Received]]=""),"",MAX(0,IF([@[Closed Date]]="",IF(Dashboard!$B$3="",[@[Date Received]],Dashboard!$B$3),[@[Closed Date]])-[@[Date Received]]))</f>
        <v/>
      </c>
      <c r="R13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6" s="18">
        <f>IF([@[Date Received]]="","",TEXT([@[Date Received]],"mmm yyyy"))</f>
        <v/>
      </c>
      <c r="U136" s="18">
        <f>IF([@[Inquiry ID]]="","",IF(AND(Dashboard!$B$3&lt;&gt;"",[@[Date Received]]&lt;=Dashboard!$B$3,[@[Current Stage]]&lt;&gt;"Enrolled",[@[Current Stage]]&lt;&gt;"Closed"),"Open","Closed"))</f>
        <v/>
      </c>
    </row>
    <row r="137">
      <c r="A137" s="16" t="n"/>
      <c r="B137" s="2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26" t="n"/>
      <c r="M137" s="26" t="n"/>
      <c r="N137" s="26" t="n"/>
      <c r="O137" s="16" t="n"/>
      <c r="P137" s="16" t="n"/>
      <c r="Q137" s="18">
        <f>IF(OR([@[Inquiry ID]]="",[@[Date Received]]=""),"",MAX(0,IF([@[Closed Date]]="",IF(Dashboard!$B$3="",[@[Date Received]],Dashboard!$B$3),[@[Closed Date]])-[@[Date Received]]))</f>
        <v/>
      </c>
      <c r="R13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7" s="18">
        <f>IF([@[Date Received]]="","",TEXT([@[Date Received]],"mmm yyyy"))</f>
        <v/>
      </c>
      <c r="U137" s="18">
        <f>IF([@[Inquiry ID]]="","",IF(AND(Dashboard!$B$3&lt;&gt;"",[@[Date Received]]&lt;=Dashboard!$B$3,[@[Current Stage]]&lt;&gt;"Enrolled",[@[Current Stage]]&lt;&gt;"Closed"),"Open","Closed"))</f>
        <v/>
      </c>
    </row>
    <row r="138">
      <c r="A138" s="16" t="n"/>
      <c r="B138" s="2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26" t="n"/>
      <c r="M138" s="26" t="n"/>
      <c r="N138" s="26" t="n"/>
      <c r="O138" s="16" t="n"/>
      <c r="P138" s="16" t="n"/>
      <c r="Q138" s="18">
        <f>IF(OR([@[Inquiry ID]]="",[@[Date Received]]=""),"",MAX(0,IF([@[Closed Date]]="",IF(Dashboard!$B$3="",[@[Date Received]],Dashboard!$B$3),[@[Closed Date]])-[@[Date Received]]))</f>
        <v/>
      </c>
      <c r="R13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8" s="18">
        <f>IF([@[Date Received]]="","",TEXT([@[Date Received]],"mmm yyyy"))</f>
        <v/>
      </c>
      <c r="U138" s="18">
        <f>IF([@[Inquiry ID]]="","",IF(AND(Dashboard!$B$3&lt;&gt;"",[@[Date Received]]&lt;=Dashboard!$B$3,[@[Current Stage]]&lt;&gt;"Enrolled",[@[Current Stage]]&lt;&gt;"Closed"),"Open","Closed"))</f>
        <v/>
      </c>
    </row>
    <row r="139">
      <c r="A139" s="16" t="n"/>
      <c r="B139" s="2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26" t="n"/>
      <c r="M139" s="26" t="n"/>
      <c r="N139" s="26" t="n"/>
      <c r="O139" s="16" t="n"/>
      <c r="P139" s="16" t="n"/>
      <c r="Q139" s="18">
        <f>IF(OR([@[Inquiry ID]]="",[@[Date Received]]=""),"",MAX(0,IF([@[Closed Date]]="",IF(Dashboard!$B$3="",[@[Date Received]],Dashboard!$B$3),[@[Closed Date]])-[@[Date Received]]))</f>
        <v/>
      </c>
      <c r="R13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3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39" s="18">
        <f>IF([@[Date Received]]="","",TEXT([@[Date Received]],"mmm yyyy"))</f>
        <v/>
      </c>
      <c r="U139" s="18">
        <f>IF([@[Inquiry ID]]="","",IF(AND(Dashboard!$B$3&lt;&gt;"",[@[Date Received]]&lt;=Dashboard!$B$3,[@[Current Stage]]&lt;&gt;"Enrolled",[@[Current Stage]]&lt;&gt;"Closed"),"Open","Closed"))</f>
        <v/>
      </c>
    </row>
    <row r="140">
      <c r="A140" s="16" t="n"/>
      <c r="B140" s="2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26" t="n"/>
      <c r="M140" s="26" t="n"/>
      <c r="N140" s="26" t="n"/>
      <c r="O140" s="16" t="n"/>
      <c r="P140" s="16" t="n"/>
      <c r="Q140" s="18">
        <f>IF(OR([@[Inquiry ID]]="",[@[Date Received]]=""),"",MAX(0,IF([@[Closed Date]]="",IF(Dashboard!$B$3="",[@[Date Received]],Dashboard!$B$3),[@[Closed Date]])-[@[Date Received]]))</f>
        <v/>
      </c>
      <c r="R14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0" s="18">
        <f>IF([@[Date Received]]="","",TEXT([@[Date Received]],"mmm yyyy"))</f>
        <v/>
      </c>
      <c r="U140" s="18">
        <f>IF([@[Inquiry ID]]="","",IF(AND(Dashboard!$B$3&lt;&gt;"",[@[Date Received]]&lt;=Dashboard!$B$3,[@[Current Stage]]&lt;&gt;"Enrolled",[@[Current Stage]]&lt;&gt;"Closed"),"Open","Closed"))</f>
        <v/>
      </c>
    </row>
    <row r="141">
      <c r="A141" s="16" t="n"/>
      <c r="B141" s="2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26" t="n"/>
      <c r="M141" s="26" t="n"/>
      <c r="N141" s="26" t="n"/>
      <c r="O141" s="16" t="n"/>
      <c r="P141" s="16" t="n"/>
      <c r="Q141" s="18">
        <f>IF(OR([@[Inquiry ID]]="",[@[Date Received]]=""),"",MAX(0,IF([@[Closed Date]]="",IF(Dashboard!$B$3="",[@[Date Received]],Dashboard!$B$3),[@[Closed Date]])-[@[Date Received]]))</f>
        <v/>
      </c>
      <c r="R14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1" s="18">
        <f>IF([@[Date Received]]="","",TEXT([@[Date Received]],"mmm yyyy"))</f>
        <v/>
      </c>
      <c r="U141" s="18">
        <f>IF([@[Inquiry ID]]="","",IF(AND(Dashboard!$B$3&lt;&gt;"",[@[Date Received]]&lt;=Dashboard!$B$3,[@[Current Stage]]&lt;&gt;"Enrolled",[@[Current Stage]]&lt;&gt;"Closed"),"Open","Closed"))</f>
        <v/>
      </c>
    </row>
    <row r="142">
      <c r="A142" s="16" t="n"/>
      <c r="B142" s="2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26" t="n"/>
      <c r="M142" s="26" t="n"/>
      <c r="N142" s="26" t="n"/>
      <c r="O142" s="16" t="n"/>
      <c r="P142" s="16" t="n"/>
      <c r="Q142" s="18">
        <f>IF(OR([@[Inquiry ID]]="",[@[Date Received]]=""),"",MAX(0,IF([@[Closed Date]]="",IF(Dashboard!$B$3="",[@[Date Received]],Dashboard!$B$3),[@[Closed Date]])-[@[Date Received]]))</f>
        <v/>
      </c>
      <c r="R14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2" s="18">
        <f>IF([@[Date Received]]="","",TEXT([@[Date Received]],"mmm yyyy"))</f>
        <v/>
      </c>
      <c r="U142" s="18">
        <f>IF([@[Inquiry ID]]="","",IF(AND(Dashboard!$B$3&lt;&gt;"",[@[Date Received]]&lt;=Dashboard!$B$3,[@[Current Stage]]&lt;&gt;"Enrolled",[@[Current Stage]]&lt;&gt;"Closed"),"Open","Closed"))</f>
        <v/>
      </c>
    </row>
    <row r="143">
      <c r="A143" s="16" t="n"/>
      <c r="B143" s="2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26" t="n"/>
      <c r="M143" s="26" t="n"/>
      <c r="N143" s="26" t="n"/>
      <c r="O143" s="16" t="n"/>
      <c r="P143" s="16" t="n"/>
      <c r="Q143" s="18">
        <f>IF(OR([@[Inquiry ID]]="",[@[Date Received]]=""),"",MAX(0,IF([@[Closed Date]]="",IF(Dashboard!$B$3="",[@[Date Received]],Dashboard!$B$3),[@[Closed Date]])-[@[Date Received]]))</f>
        <v/>
      </c>
      <c r="R14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3" s="18">
        <f>IF([@[Date Received]]="","",TEXT([@[Date Received]],"mmm yyyy"))</f>
        <v/>
      </c>
      <c r="U143" s="18">
        <f>IF([@[Inquiry ID]]="","",IF(AND(Dashboard!$B$3&lt;&gt;"",[@[Date Received]]&lt;=Dashboard!$B$3,[@[Current Stage]]&lt;&gt;"Enrolled",[@[Current Stage]]&lt;&gt;"Closed"),"Open","Closed"))</f>
        <v/>
      </c>
    </row>
    <row r="144">
      <c r="A144" s="16" t="n"/>
      <c r="B144" s="2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26" t="n"/>
      <c r="M144" s="26" t="n"/>
      <c r="N144" s="26" t="n"/>
      <c r="O144" s="16" t="n"/>
      <c r="P144" s="16" t="n"/>
      <c r="Q144" s="18">
        <f>IF(OR([@[Inquiry ID]]="",[@[Date Received]]=""),"",MAX(0,IF([@[Closed Date]]="",IF(Dashboard!$B$3="",[@[Date Received]],Dashboard!$B$3),[@[Closed Date]])-[@[Date Received]]))</f>
        <v/>
      </c>
      <c r="R14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4" s="18">
        <f>IF([@[Date Received]]="","",TEXT([@[Date Received]],"mmm yyyy"))</f>
        <v/>
      </c>
      <c r="U144" s="18">
        <f>IF([@[Inquiry ID]]="","",IF(AND(Dashboard!$B$3&lt;&gt;"",[@[Date Received]]&lt;=Dashboard!$B$3,[@[Current Stage]]&lt;&gt;"Enrolled",[@[Current Stage]]&lt;&gt;"Closed"),"Open","Closed"))</f>
        <v/>
      </c>
    </row>
    <row r="145">
      <c r="A145" s="16" t="n"/>
      <c r="B145" s="2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26" t="n"/>
      <c r="M145" s="26" t="n"/>
      <c r="N145" s="26" t="n"/>
      <c r="O145" s="16" t="n"/>
      <c r="P145" s="16" t="n"/>
      <c r="Q145" s="18">
        <f>IF(OR([@[Inquiry ID]]="",[@[Date Received]]=""),"",MAX(0,IF([@[Closed Date]]="",IF(Dashboard!$B$3="",[@[Date Received]],Dashboard!$B$3),[@[Closed Date]])-[@[Date Received]]))</f>
        <v/>
      </c>
      <c r="R14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5" s="18">
        <f>IF([@[Date Received]]="","",TEXT([@[Date Received]],"mmm yyyy"))</f>
        <v/>
      </c>
      <c r="U145" s="18">
        <f>IF([@[Inquiry ID]]="","",IF(AND(Dashboard!$B$3&lt;&gt;"",[@[Date Received]]&lt;=Dashboard!$B$3,[@[Current Stage]]&lt;&gt;"Enrolled",[@[Current Stage]]&lt;&gt;"Closed"),"Open","Closed"))</f>
        <v/>
      </c>
    </row>
    <row r="146">
      <c r="A146" s="16" t="n"/>
      <c r="B146" s="2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26" t="n"/>
      <c r="M146" s="26" t="n"/>
      <c r="N146" s="26" t="n"/>
      <c r="O146" s="16" t="n"/>
      <c r="P146" s="16" t="n"/>
      <c r="Q146" s="18">
        <f>IF(OR([@[Inquiry ID]]="",[@[Date Received]]=""),"",MAX(0,IF([@[Closed Date]]="",IF(Dashboard!$B$3="",[@[Date Received]],Dashboard!$B$3),[@[Closed Date]])-[@[Date Received]]))</f>
        <v/>
      </c>
      <c r="R14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6" s="18">
        <f>IF([@[Date Received]]="","",TEXT([@[Date Received]],"mmm yyyy"))</f>
        <v/>
      </c>
      <c r="U146" s="18">
        <f>IF([@[Inquiry ID]]="","",IF(AND(Dashboard!$B$3&lt;&gt;"",[@[Date Received]]&lt;=Dashboard!$B$3,[@[Current Stage]]&lt;&gt;"Enrolled",[@[Current Stage]]&lt;&gt;"Closed"),"Open","Closed"))</f>
        <v/>
      </c>
    </row>
    <row r="147">
      <c r="A147" s="16" t="n"/>
      <c r="B147" s="2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26" t="n"/>
      <c r="M147" s="26" t="n"/>
      <c r="N147" s="26" t="n"/>
      <c r="O147" s="16" t="n"/>
      <c r="P147" s="16" t="n"/>
      <c r="Q147" s="18">
        <f>IF(OR([@[Inquiry ID]]="",[@[Date Received]]=""),"",MAX(0,IF([@[Closed Date]]="",IF(Dashboard!$B$3="",[@[Date Received]],Dashboard!$B$3),[@[Closed Date]])-[@[Date Received]]))</f>
        <v/>
      </c>
      <c r="R14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7" s="18">
        <f>IF([@[Date Received]]="","",TEXT([@[Date Received]],"mmm yyyy"))</f>
        <v/>
      </c>
      <c r="U147" s="18">
        <f>IF([@[Inquiry ID]]="","",IF(AND(Dashboard!$B$3&lt;&gt;"",[@[Date Received]]&lt;=Dashboard!$B$3,[@[Current Stage]]&lt;&gt;"Enrolled",[@[Current Stage]]&lt;&gt;"Closed"),"Open","Closed"))</f>
        <v/>
      </c>
    </row>
    <row r="148">
      <c r="A148" s="16" t="n"/>
      <c r="B148" s="2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26" t="n"/>
      <c r="M148" s="26" t="n"/>
      <c r="N148" s="26" t="n"/>
      <c r="O148" s="16" t="n"/>
      <c r="P148" s="16" t="n"/>
      <c r="Q148" s="18">
        <f>IF(OR([@[Inquiry ID]]="",[@[Date Received]]=""),"",MAX(0,IF([@[Closed Date]]="",IF(Dashboard!$B$3="",[@[Date Received]],Dashboard!$B$3),[@[Closed Date]])-[@[Date Received]]))</f>
        <v/>
      </c>
      <c r="R14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8" s="18">
        <f>IF([@[Date Received]]="","",TEXT([@[Date Received]],"mmm yyyy"))</f>
        <v/>
      </c>
      <c r="U148" s="18">
        <f>IF([@[Inquiry ID]]="","",IF(AND(Dashboard!$B$3&lt;&gt;"",[@[Date Received]]&lt;=Dashboard!$B$3,[@[Current Stage]]&lt;&gt;"Enrolled",[@[Current Stage]]&lt;&gt;"Closed"),"Open","Closed"))</f>
        <v/>
      </c>
    </row>
    <row r="149">
      <c r="A149" s="16" t="n"/>
      <c r="B149" s="2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26" t="n"/>
      <c r="M149" s="26" t="n"/>
      <c r="N149" s="26" t="n"/>
      <c r="O149" s="16" t="n"/>
      <c r="P149" s="16" t="n"/>
      <c r="Q149" s="18">
        <f>IF(OR([@[Inquiry ID]]="",[@[Date Received]]=""),"",MAX(0,IF([@[Closed Date]]="",IF(Dashboard!$B$3="",[@[Date Received]],Dashboard!$B$3),[@[Closed Date]])-[@[Date Received]]))</f>
        <v/>
      </c>
      <c r="R14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4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49" s="18">
        <f>IF([@[Date Received]]="","",TEXT([@[Date Received]],"mmm yyyy"))</f>
        <v/>
      </c>
      <c r="U149" s="18">
        <f>IF([@[Inquiry ID]]="","",IF(AND(Dashboard!$B$3&lt;&gt;"",[@[Date Received]]&lt;=Dashboard!$B$3,[@[Current Stage]]&lt;&gt;"Enrolled",[@[Current Stage]]&lt;&gt;"Closed"),"Open","Closed"))</f>
        <v/>
      </c>
    </row>
    <row r="150">
      <c r="A150" s="16" t="n"/>
      <c r="B150" s="2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26" t="n"/>
      <c r="M150" s="26" t="n"/>
      <c r="N150" s="26" t="n"/>
      <c r="O150" s="16" t="n"/>
      <c r="P150" s="16" t="n"/>
      <c r="Q150" s="18">
        <f>IF(OR([@[Inquiry ID]]="",[@[Date Received]]=""),"",MAX(0,IF([@[Closed Date]]="",IF(Dashboard!$B$3="",[@[Date Received]],Dashboard!$B$3),[@[Closed Date]])-[@[Date Received]]))</f>
        <v/>
      </c>
      <c r="R15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0" s="18">
        <f>IF([@[Date Received]]="","",TEXT([@[Date Received]],"mmm yyyy"))</f>
        <v/>
      </c>
      <c r="U150" s="18">
        <f>IF([@[Inquiry ID]]="","",IF(AND(Dashboard!$B$3&lt;&gt;"",[@[Date Received]]&lt;=Dashboard!$B$3,[@[Current Stage]]&lt;&gt;"Enrolled",[@[Current Stage]]&lt;&gt;"Closed"),"Open","Closed"))</f>
        <v/>
      </c>
    </row>
    <row r="151">
      <c r="A151" s="16" t="n"/>
      <c r="B151" s="2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26" t="n"/>
      <c r="M151" s="26" t="n"/>
      <c r="N151" s="26" t="n"/>
      <c r="O151" s="16" t="n"/>
      <c r="P151" s="16" t="n"/>
      <c r="Q151" s="18">
        <f>IF(OR([@[Inquiry ID]]="",[@[Date Received]]=""),"",MAX(0,IF([@[Closed Date]]="",IF(Dashboard!$B$3="",[@[Date Received]],Dashboard!$B$3),[@[Closed Date]])-[@[Date Received]]))</f>
        <v/>
      </c>
      <c r="R15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1" s="18">
        <f>IF([@[Date Received]]="","",TEXT([@[Date Received]],"mmm yyyy"))</f>
        <v/>
      </c>
      <c r="U151" s="18">
        <f>IF([@[Inquiry ID]]="","",IF(AND(Dashboard!$B$3&lt;&gt;"",[@[Date Received]]&lt;=Dashboard!$B$3,[@[Current Stage]]&lt;&gt;"Enrolled",[@[Current Stage]]&lt;&gt;"Closed"),"Open","Closed"))</f>
        <v/>
      </c>
    </row>
    <row r="152">
      <c r="A152" s="16" t="n"/>
      <c r="B152" s="2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26" t="n"/>
      <c r="M152" s="26" t="n"/>
      <c r="N152" s="26" t="n"/>
      <c r="O152" s="16" t="n"/>
      <c r="P152" s="16" t="n"/>
      <c r="Q152" s="18">
        <f>IF(OR([@[Inquiry ID]]="",[@[Date Received]]=""),"",MAX(0,IF([@[Closed Date]]="",IF(Dashboard!$B$3="",[@[Date Received]],Dashboard!$B$3),[@[Closed Date]])-[@[Date Received]]))</f>
        <v/>
      </c>
      <c r="R15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2" s="18">
        <f>IF([@[Date Received]]="","",TEXT([@[Date Received]],"mmm yyyy"))</f>
        <v/>
      </c>
      <c r="U152" s="18">
        <f>IF([@[Inquiry ID]]="","",IF(AND(Dashboard!$B$3&lt;&gt;"",[@[Date Received]]&lt;=Dashboard!$B$3,[@[Current Stage]]&lt;&gt;"Enrolled",[@[Current Stage]]&lt;&gt;"Closed"),"Open","Closed"))</f>
        <v/>
      </c>
    </row>
    <row r="153">
      <c r="A153" s="16" t="n"/>
      <c r="B153" s="2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26" t="n"/>
      <c r="M153" s="26" t="n"/>
      <c r="N153" s="26" t="n"/>
      <c r="O153" s="16" t="n"/>
      <c r="P153" s="16" t="n"/>
      <c r="Q153" s="18">
        <f>IF(OR([@[Inquiry ID]]="",[@[Date Received]]=""),"",MAX(0,IF([@[Closed Date]]="",IF(Dashboard!$B$3="",[@[Date Received]],Dashboard!$B$3),[@[Closed Date]])-[@[Date Received]]))</f>
        <v/>
      </c>
      <c r="R15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3" s="18">
        <f>IF([@[Date Received]]="","",TEXT([@[Date Received]],"mmm yyyy"))</f>
        <v/>
      </c>
      <c r="U153" s="18">
        <f>IF([@[Inquiry ID]]="","",IF(AND(Dashboard!$B$3&lt;&gt;"",[@[Date Received]]&lt;=Dashboard!$B$3,[@[Current Stage]]&lt;&gt;"Enrolled",[@[Current Stage]]&lt;&gt;"Closed"),"Open","Closed"))</f>
        <v/>
      </c>
    </row>
    <row r="154">
      <c r="A154" s="16" t="n"/>
      <c r="B154" s="2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26" t="n"/>
      <c r="M154" s="26" t="n"/>
      <c r="N154" s="26" t="n"/>
      <c r="O154" s="16" t="n"/>
      <c r="P154" s="16" t="n"/>
      <c r="Q154" s="18">
        <f>IF(OR([@[Inquiry ID]]="",[@[Date Received]]=""),"",MAX(0,IF([@[Closed Date]]="",IF(Dashboard!$B$3="",[@[Date Received]],Dashboard!$B$3),[@[Closed Date]])-[@[Date Received]]))</f>
        <v/>
      </c>
      <c r="R15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4" s="18">
        <f>IF([@[Date Received]]="","",TEXT([@[Date Received]],"mmm yyyy"))</f>
        <v/>
      </c>
      <c r="U154" s="18">
        <f>IF([@[Inquiry ID]]="","",IF(AND(Dashboard!$B$3&lt;&gt;"",[@[Date Received]]&lt;=Dashboard!$B$3,[@[Current Stage]]&lt;&gt;"Enrolled",[@[Current Stage]]&lt;&gt;"Closed"),"Open","Closed"))</f>
        <v/>
      </c>
    </row>
    <row r="155">
      <c r="A155" s="16" t="n"/>
      <c r="B155" s="2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26" t="n"/>
      <c r="M155" s="26" t="n"/>
      <c r="N155" s="26" t="n"/>
      <c r="O155" s="16" t="n"/>
      <c r="P155" s="16" t="n"/>
      <c r="Q155" s="18">
        <f>IF(OR([@[Inquiry ID]]="",[@[Date Received]]=""),"",MAX(0,IF([@[Closed Date]]="",IF(Dashboard!$B$3="",[@[Date Received]],Dashboard!$B$3),[@[Closed Date]])-[@[Date Received]]))</f>
        <v/>
      </c>
      <c r="R15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5" s="18">
        <f>IF([@[Date Received]]="","",TEXT([@[Date Received]],"mmm yyyy"))</f>
        <v/>
      </c>
      <c r="U155" s="18">
        <f>IF([@[Inquiry ID]]="","",IF(AND(Dashboard!$B$3&lt;&gt;"",[@[Date Received]]&lt;=Dashboard!$B$3,[@[Current Stage]]&lt;&gt;"Enrolled",[@[Current Stage]]&lt;&gt;"Closed"),"Open","Closed"))</f>
        <v/>
      </c>
    </row>
    <row r="156">
      <c r="A156" s="16" t="n"/>
      <c r="B156" s="2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26" t="n"/>
      <c r="M156" s="26" t="n"/>
      <c r="N156" s="26" t="n"/>
      <c r="O156" s="16" t="n"/>
      <c r="P156" s="16" t="n"/>
      <c r="Q156" s="18">
        <f>IF(OR([@[Inquiry ID]]="",[@[Date Received]]=""),"",MAX(0,IF([@[Closed Date]]="",IF(Dashboard!$B$3="",[@[Date Received]],Dashboard!$B$3),[@[Closed Date]])-[@[Date Received]]))</f>
        <v/>
      </c>
      <c r="R15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6" s="18">
        <f>IF([@[Date Received]]="","",TEXT([@[Date Received]],"mmm yyyy"))</f>
        <v/>
      </c>
      <c r="U156" s="18">
        <f>IF([@[Inquiry ID]]="","",IF(AND(Dashboard!$B$3&lt;&gt;"",[@[Date Received]]&lt;=Dashboard!$B$3,[@[Current Stage]]&lt;&gt;"Enrolled",[@[Current Stage]]&lt;&gt;"Closed"),"Open","Closed"))</f>
        <v/>
      </c>
    </row>
    <row r="157">
      <c r="A157" s="16" t="n"/>
      <c r="B157" s="2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26" t="n"/>
      <c r="M157" s="26" t="n"/>
      <c r="N157" s="26" t="n"/>
      <c r="O157" s="16" t="n"/>
      <c r="P157" s="16" t="n"/>
      <c r="Q157" s="18">
        <f>IF(OR([@[Inquiry ID]]="",[@[Date Received]]=""),"",MAX(0,IF([@[Closed Date]]="",IF(Dashboard!$B$3="",[@[Date Received]],Dashboard!$B$3),[@[Closed Date]])-[@[Date Received]]))</f>
        <v/>
      </c>
      <c r="R15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7" s="18">
        <f>IF([@[Date Received]]="","",TEXT([@[Date Received]],"mmm yyyy"))</f>
        <v/>
      </c>
      <c r="U157" s="18">
        <f>IF([@[Inquiry ID]]="","",IF(AND(Dashboard!$B$3&lt;&gt;"",[@[Date Received]]&lt;=Dashboard!$B$3,[@[Current Stage]]&lt;&gt;"Enrolled",[@[Current Stage]]&lt;&gt;"Closed"),"Open","Closed"))</f>
        <v/>
      </c>
    </row>
    <row r="158">
      <c r="A158" s="16" t="n"/>
      <c r="B158" s="2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26" t="n"/>
      <c r="M158" s="26" t="n"/>
      <c r="N158" s="26" t="n"/>
      <c r="O158" s="16" t="n"/>
      <c r="P158" s="16" t="n"/>
      <c r="Q158" s="18">
        <f>IF(OR([@[Inquiry ID]]="",[@[Date Received]]=""),"",MAX(0,IF([@[Closed Date]]="",IF(Dashboard!$B$3="",[@[Date Received]],Dashboard!$B$3),[@[Closed Date]])-[@[Date Received]]))</f>
        <v/>
      </c>
      <c r="R15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8" s="18">
        <f>IF([@[Date Received]]="","",TEXT([@[Date Received]],"mmm yyyy"))</f>
        <v/>
      </c>
      <c r="U158" s="18">
        <f>IF([@[Inquiry ID]]="","",IF(AND(Dashboard!$B$3&lt;&gt;"",[@[Date Received]]&lt;=Dashboard!$B$3,[@[Current Stage]]&lt;&gt;"Enrolled",[@[Current Stage]]&lt;&gt;"Closed"),"Open","Closed"))</f>
        <v/>
      </c>
    </row>
    <row r="159">
      <c r="A159" s="16" t="n"/>
      <c r="B159" s="2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26" t="n"/>
      <c r="M159" s="26" t="n"/>
      <c r="N159" s="26" t="n"/>
      <c r="O159" s="16" t="n"/>
      <c r="P159" s="16" t="n"/>
      <c r="Q159" s="18">
        <f>IF(OR([@[Inquiry ID]]="",[@[Date Received]]=""),"",MAX(0,IF([@[Closed Date]]="",IF(Dashboard!$B$3="",[@[Date Received]],Dashboard!$B$3),[@[Closed Date]])-[@[Date Received]]))</f>
        <v/>
      </c>
      <c r="R15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5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59" s="18">
        <f>IF([@[Date Received]]="","",TEXT([@[Date Received]],"mmm yyyy"))</f>
        <v/>
      </c>
      <c r="U159" s="18">
        <f>IF([@[Inquiry ID]]="","",IF(AND(Dashboard!$B$3&lt;&gt;"",[@[Date Received]]&lt;=Dashboard!$B$3,[@[Current Stage]]&lt;&gt;"Enrolled",[@[Current Stage]]&lt;&gt;"Closed"),"Open","Closed"))</f>
        <v/>
      </c>
    </row>
    <row r="160">
      <c r="A160" s="16" t="n"/>
      <c r="B160" s="2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26" t="n"/>
      <c r="M160" s="26" t="n"/>
      <c r="N160" s="26" t="n"/>
      <c r="O160" s="16" t="n"/>
      <c r="P160" s="16" t="n"/>
      <c r="Q160" s="18">
        <f>IF(OR([@[Inquiry ID]]="",[@[Date Received]]=""),"",MAX(0,IF([@[Closed Date]]="",IF(Dashboard!$B$3="",[@[Date Received]],Dashboard!$B$3),[@[Closed Date]])-[@[Date Received]]))</f>
        <v/>
      </c>
      <c r="R16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0" s="18">
        <f>IF([@[Date Received]]="","",TEXT([@[Date Received]],"mmm yyyy"))</f>
        <v/>
      </c>
      <c r="U160" s="18">
        <f>IF([@[Inquiry ID]]="","",IF(AND(Dashboard!$B$3&lt;&gt;"",[@[Date Received]]&lt;=Dashboard!$B$3,[@[Current Stage]]&lt;&gt;"Enrolled",[@[Current Stage]]&lt;&gt;"Closed"),"Open","Closed"))</f>
        <v/>
      </c>
    </row>
    <row r="161">
      <c r="A161" s="16" t="n"/>
      <c r="B161" s="2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26" t="n"/>
      <c r="M161" s="26" t="n"/>
      <c r="N161" s="26" t="n"/>
      <c r="O161" s="16" t="n"/>
      <c r="P161" s="16" t="n"/>
      <c r="Q161" s="18">
        <f>IF(OR([@[Inquiry ID]]="",[@[Date Received]]=""),"",MAX(0,IF([@[Closed Date]]="",IF(Dashboard!$B$3="",[@[Date Received]],Dashboard!$B$3),[@[Closed Date]])-[@[Date Received]]))</f>
        <v/>
      </c>
      <c r="R16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1" s="18">
        <f>IF([@[Date Received]]="","",TEXT([@[Date Received]],"mmm yyyy"))</f>
        <v/>
      </c>
      <c r="U161" s="18">
        <f>IF([@[Inquiry ID]]="","",IF(AND(Dashboard!$B$3&lt;&gt;"",[@[Date Received]]&lt;=Dashboard!$B$3,[@[Current Stage]]&lt;&gt;"Enrolled",[@[Current Stage]]&lt;&gt;"Closed"),"Open","Closed"))</f>
        <v/>
      </c>
    </row>
    <row r="162">
      <c r="A162" s="16" t="n"/>
      <c r="B162" s="2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26" t="n"/>
      <c r="M162" s="26" t="n"/>
      <c r="N162" s="26" t="n"/>
      <c r="O162" s="16" t="n"/>
      <c r="P162" s="16" t="n"/>
      <c r="Q162" s="18">
        <f>IF(OR([@[Inquiry ID]]="",[@[Date Received]]=""),"",MAX(0,IF([@[Closed Date]]="",IF(Dashboard!$B$3="",[@[Date Received]],Dashboard!$B$3),[@[Closed Date]])-[@[Date Received]]))</f>
        <v/>
      </c>
      <c r="R16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2" s="18">
        <f>IF([@[Date Received]]="","",TEXT([@[Date Received]],"mmm yyyy"))</f>
        <v/>
      </c>
      <c r="U162" s="18">
        <f>IF([@[Inquiry ID]]="","",IF(AND(Dashboard!$B$3&lt;&gt;"",[@[Date Received]]&lt;=Dashboard!$B$3,[@[Current Stage]]&lt;&gt;"Enrolled",[@[Current Stage]]&lt;&gt;"Closed"),"Open","Closed"))</f>
        <v/>
      </c>
    </row>
    <row r="163">
      <c r="A163" s="16" t="n"/>
      <c r="B163" s="2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26" t="n"/>
      <c r="M163" s="26" t="n"/>
      <c r="N163" s="26" t="n"/>
      <c r="O163" s="16" t="n"/>
      <c r="P163" s="16" t="n"/>
      <c r="Q163" s="18">
        <f>IF(OR([@[Inquiry ID]]="",[@[Date Received]]=""),"",MAX(0,IF([@[Closed Date]]="",IF(Dashboard!$B$3="",[@[Date Received]],Dashboard!$B$3),[@[Closed Date]])-[@[Date Received]]))</f>
        <v/>
      </c>
      <c r="R16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3" s="18">
        <f>IF([@[Date Received]]="","",TEXT([@[Date Received]],"mmm yyyy"))</f>
        <v/>
      </c>
      <c r="U163" s="18">
        <f>IF([@[Inquiry ID]]="","",IF(AND(Dashboard!$B$3&lt;&gt;"",[@[Date Received]]&lt;=Dashboard!$B$3,[@[Current Stage]]&lt;&gt;"Enrolled",[@[Current Stage]]&lt;&gt;"Closed"),"Open","Closed"))</f>
        <v/>
      </c>
    </row>
    <row r="164">
      <c r="A164" s="16" t="n"/>
      <c r="B164" s="2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26" t="n"/>
      <c r="M164" s="26" t="n"/>
      <c r="N164" s="26" t="n"/>
      <c r="O164" s="16" t="n"/>
      <c r="P164" s="16" t="n"/>
      <c r="Q164" s="18">
        <f>IF(OR([@[Inquiry ID]]="",[@[Date Received]]=""),"",MAX(0,IF([@[Closed Date]]="",IF(Dashboard!$B$3="",[@[Date Received]],Dashboard!$B$3),[@[Closed Date]])-[@[Date Received]]))</f>
        <v/>
      </c>
      <c r="R16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4" s="18">
        <f>IF([@[Date Received]]="","",TEXT([@[Date Received]],"mmm yyyy"))</f>
        <v/>
      </c>
      <c r="U164" s="18">
        <f>IF([@[Inquiry ID]]="","",IF(AND(Dashboard!$B$3&lt;&gt;"",[@[Date Received]]&lt;=Dashboard!$B$3,[@[Current Stage]]&lt;&gt;"Enrolled",[@[Current Stage]]&lt;&gt;"Closed"),"Open","Closed"))</f>
        <v/>
      </c>
    </row>
    <row r="165">
      <c r="A165" s="16" t="n"/>
      <c r="B165" s="2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26" t="n"/>
      <c r="M165" s="26" t="n"/>
      <c r="N165" s="26" t="n"/>
      <c r="O165" s="16" t="n"/>
      <c r="P165" s="16" t="n"/>
      <c r="Q165" s="18">
        <f>IF(OR([@[Inquiry ID]]="",[@[Date Received]]=""),"",MAX(0,IF([@[Closed Date]]="",IF(Dashboard!$B$3="",[@[Date Received]],Dashboard!$B$3),[@[Closed Date]])-[@[Date Received]]))</f>
        <v/>
      </c>
      <c r="R16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5" s="18">
        <f>IF([@[Date Received]]="","",TEXT([@[Date Received]],"mmm yyyy"))</f>
        <v/>
      </c>
      <c r="U165" s="18">
        <f>IF([@[Inquiry ID]]="","",IF(AND(Dashboard!$B$3&lt;&gt;"",[@[Date Received]]&lt;=Dashboard!$B$3,[@[Current Stage]]&lt;&gt;"Enrolled",[@[Current Stage]]&lt;&gt;"Closed"),"Open","Closed"))</f>
        <v/>
      </c>
    </row>
    <row r="166">
      <c r="A166" s="16" t="n"/>
      <c r="B166" s="2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26" t="n"/>
      <c r="M166" s="26" t="n"/>
      <c r="N166" s="26" t="n"/>
      <c r="O166" s="16" t="n"/>
      <c r="P166" s="16" t="n"/>
      <c r="Q166" s="18">
        <f>IF(OR([@[Inquiry ID]]="",[@[Date Received]]=""),"",MAX(0,IF([@[Closed Date]]="",IF(Dashboard!$B$3="",[@[Date Received]],Dashboard!$B$3),[@[Closed Date]])-[@[Date Received]]))</f>
        <v/>
      </c>
      <c r="R16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6" s="18">
        <f>IF([@[Date Received]]="","",TEXT([@[Date Received]],"mmm yyyy"))</f>
        <v/>
      </c>
      <c r="U166" s="18">
        <f>IF([@[Inquiry ID]]="","",IF(AND(Dashboard!$B$3&lt;&gt;"",[@[Date Received]]&lt;=Dashboard!$B$3,[@[Current Stage]]&lt;&gt;"Enrolled",[@[Current Stage]]&lt;&gt;"Closed"),"Open","Closed"))</f>
        <v/>
      </c>
    </row>
    <row r="167">
      <c r="A167" s="16" t="n"/>
      <c r="B167" s="2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26" t="n"/>
      <c r="M167" s="26" t="n"/>
      <c r="N167" s="26" t="n"/>
      <c r="O167" s="16" t="n"/>
      <c r="P167" s="16" t="n"/>
      <c r="Q167" s="18">
        <f>IF(OR([@[Inquiry ID]]="",[@[Date Received]]=""),"",MAX(0,IF([@[Closed Date]]="",IF(Dashboard!$B$3="",[@[Date Received]],Dashboard!$B$3),[@[Closed Date]])-[@[Date Received]]))</f>
        <v/>
      </c>
      <c r="R16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7" s="18">
        <f>IF([@[Date Received]]="","",TEXT([@[Date Received]],"mmm yyyy"))</f>
        <v/>
      </c>
      <c r="U167" s="18">
        <f>IF([@[Inquiry ID]]="","",IF(AND(Dashboard!$B$3&lt;&gt;"",[@[Date Received]]&lt;=Dashboard!$B$3,[@[Current Stage]]&lt;&gt;"Enrolled",[@[Current Stage]]&lt;&gt;"Closed"),"Open","Closed"))</f>
        <v/>
      </c>
    </row>
    <row r="168">
      <c r="A168" s="16" t="n"/>
      <c r="B168" s="2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26" t="n"/>
      <c r="M168" s="26" t="n"/>
      <c r="N168" s="26" t="n"/>
      <c r="O168" s="16" t="n"/>
      <c r="P168" s="16" t="n"/>
      <c r="Q168" s="18">
        <f>IF(OR([@[Inquiry ID]]="",[@[Date Received]]=""),"",MAX(0,IF([@[Closed Date]]="",IF(Dashboard!$B$3="",[@[Date Received]],Dashboard!$B$3),[@[Closed Date]])-[@[Date Received]]))</f>
        <v/>
      </c>
      <c r="R16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8" s="18">
        <f>IF([@[Date Received]]="","",TEXT([@[Date Received]],"mmm yyyy"))</f>
        <v/>
      </c>
      <c r="U168" s="18">
        <f>IF([@[Inquiry ID]]="","",IF(AND(Dashboard!$B$3&lt;&gt;"",[@[Date Received]]&lt;=Dashboard!$B$3,[@[Current Stage]]&lt;&gt;"Enrolled",[@[Current Stage]]&lt;&gt;"Closed"),"Open","Closed"))</f>
        <v/>
      </c>
    </row>
    <row r="169">
      <c r="A169" s="16" t="n"/>
      <c r="B169" s="2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26" t="n"/>
      <c r="M169" s="26" t="n"/>
      <c r="N169" s="26" t="n"/>
      <c r="O169" s="16" t="n"/>
      <c r="P169" s="16" t="n"/>
      <c r="Q169" s="18">
        <f>IF(OR([@[Inquiry ID]]="",[@[Date Received]]=""),"",MAX(0,IF([@[Closed Date]]="",IF(Dashboard!$B$3="",[@[Date Received]],Dashboard!$B$3),[@[Closed Date]])-[@[Date Received]]))</f>
        <v/>
      </c>
      <c r="R16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6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69" s="18">
        <f>IF([@[Date Received]]="","",TEXT([@[Date Received]],"mmm yyyy"))</f>
        <v/>
      </c>
      <c r="U169" s="18">
        <f>IF([@[Inquiry ID]]="","",IF(AND(Dashboard!$B$3&lt;&gt;"",[@[Date Received]]&lt;=Dashboard!$B$3,[@[Current Stage]]&lt;&gt;"Enrolled",[@[Current Stage]]&lt;&gt;"Closed"),"Open","Closed"))</f>
        <v/>
      </c>
    </row>
    <row r="170">
      <c r="A170" s="16" t="n"/>
      <c r="B170" s="2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26" t="n"/>
      <c r="M170" s="26" t="n"/>
      <c r="N170" s="26" t="n"/>
      <c r="O170" s="16" t="n"/>
      <c r="P170" s="16" t="n"/>
      <c r="Q170" s="18">
        <f>IF(OR([@[Inquiry ID]]="",[@[Date Received]]=""),"",MAX(0,IF([@[Closed Date]]="",IF(Dashboard!$B$3="",[@[Date Received]],Dashboard!$B$3),[@[Closed Date]])-[@[Date Received]]))</f>
        <v/>
      </c>
      <c r="R17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0" s="18">
        <f>IF([@[Date Received]]="","",TEXT([@[Date Received]],"mmm yyyy"))</f>
        <v/>
      </c>
      <c r="U170" s="18">
        <f>IF([@[Inquiry ID]]="","",IF(AND(Dashboard!$B$3&lt;&gt;"",[@[Date Received]]&lt;=Dashboard!$B$3,[@[Current Stage]]&lt;&gt;"Enrolled",[@[Current Stage]]&lt;&gt;"Closed"),"Open","Closed"))</f>
        <v/>
      </c>
    </row>
    <row r="171">
      <c r="A171" s="16" t="n"/>
      <c r="B171" s="2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26" t="n"/>
      <c r="M171" s="26" t="n"/>
      <c r="N171" s="26" t="n"/>
      <c r="O171" s="16" t="n"/>
      <c r="P171" s="16" t="n"/>
      <c r="Q171" s="18">
        <f>IF(OR([@[Inquiry ID]]="",[@[Date Received]]=""),"",MAX(0,IF([@[Closed Date]]="",IF(Dashboard!$B$3="",[@[Date Received]],Dashboard!$B$3),[@[Closed Date]])-[@[Date Received]]))</f>
        <v/>
      </c>
      <c r="R17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1" s="18">
        <f>IF([@[Date Received]]="","",TEXT([@[Date Received]],"mmm yyyy"))</f>
        <v/>
      </c>
      <c r="U171" s="18">
        <f>IF([@[Inquiry ID]]="","",IF(AND(Dashboard!$B$3&lt;&gt;"",[@[Date Received]]&lt;=Dashboard!$B$3,[@[Current Stage]]&lt;&gt;"Enrolled",[@[Current Stage]]&lt;&gt;"Closed"),"Open","Closed"))</f>
        <v/>
      </c>
    </row>
    <row r="172">
      <c r="A172" s="16" t="n"/>
      <c r="B172" s="2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26" t="n"/>
      <c r="M172" s="26" t="n"/>
      <c r="N172" s="26" t="n"/>
      <c r="O172" s="16" t="n"/>
      <c r="P172" s="16" t="n"/>
      <c r="Q172" s="18">
        <f>IF(OR([@[Inquiry ID]]="",[@[Date Received]]=""),"",MAX(0,IF([@[Closed Date]]="",IF(Dashboard!$B$3="",[@[Date Received]],Dashboard!$B$3),[@[Closed Date]])-[@[Date Received]]))</f>
        <v/>
      </c>
      <c r="R17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2" s="18">
        <f>IF([@[Date Received]]="","",TEXT([@[Date Received]],"mmm yyyy"))</f>
        <v/>
      </c>
      <c r="U172" s="18">
        <f>IF([@[Inquiry ID]]="","",IF(AND(Dashboard!$B$3&lt;&gt;"",[@[Date Received]]&lt;=Dashboard!$B$3,[@[Current Stage]]&lt;&gt;"Enrolled",[@[Current Stage]]&lt;&gt;"Closed"),"Open","Closed"))</f>
        <v/>
      </c>
    </row>
    <row r="173">
      <c r="A173" s="16" t="n"/>
      <c r="B173" s="2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26" t="n"/>
      <c r="M173" s="26" t="n"/>
      <c r="N173" s="26" t="n"/>
      <c r="O173" s="16" t="n"/>
      <c r="P173" s="16" t="n"/>
      <c r="Q173" s="18">
        <f>IF(OR([@[Inquiry ID]]="",[@[Date Received]]=""),"",MAX(0,IF([@[Closed Date]]="",IF(Dashboard!$B$3="",[@[Date Received]],Dashboard!$B$3),[@[Closed Date]])-[@[Date Received]]))</f>
        <v/>
      </c>
      <c r="R17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3" s="18">
        <f>IF([@[Date Received]]="","",TEXT([@[Date Received]],"mmm yyyy"))</f>
        <v/>
      </c>
      <c r="U173" s="18">
        <f>IF([@[Inquiry ID]]="","",IF(AND(Dashboard!$B$3&lt;&gt;"",[@[Date Received]]&lt;=Dashboard!$B$3,[@[Current Stage]]&lt;&gt;"Enrolled",[@[Current Stage]]&lt;&gt;"Closed"),"Open","Closed"))</f>
        <v/>
      </c>
    </row>
    <row r="174">
      <c r="A174" s="16" t="n"/>
      <c r="B174" s="2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26" t="n"/>
      <c r="M174" s="26" t="n"/>
      <c r="N174" s="26" t="n"/>
      <c r="O174" s="16" t="n"/>
      <c r="P174" s="16" t="n"/>
      <c r="Q174" s="18">
        <f>IF(OR([@[Inquiry ID]]="",[@[Date Received]]=""),"",MAX(0,IF([@[Closed Date]]="",IF(Dashboard!$B$3="",[@[Date Received]],Dashboard!$B$3),[@[Closed Date]])-[@[Date Received]]))</f>
        <v/>
      </c>
      <c r="R17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4" s="18">
        <f>IF([@[Date Received]]="","",TEXT([@[Date Received]],"mmm yyyy"))</f>
        <v/>
      </c>
      <c r="U174" s="18">
        <f>IF([@[Inquiry ID]]="","",IF(AND(Dashboard!$B$3&lt;&gt;"",[@[Date Received]]&lt;=Dashboard!$B$3,[@[Current Stage]]&lt;&gt;"Enrolled",[@[Current Stage]]&lt;&gt;"Closed"),"Open","Closed"))</f>
        <v/>
      </c>
    </row>
    <row r="175">
      <c r="A175" s="16" t="n"/>
      <c r="B175" s="2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26" t="n"/>
      <c r="M175" s="26" t="n"/>
      <c r="N175" s="26" t="n"/>
      <c r="O175" s="16" t="n"/>
      <c r="P175" s="16" t="n"/>
      <c r="Q175" s="18">
        <f>IF(OR([@[Inquiry ID]]="",[@[Date Received]]=""),"",MAX(0,IF([@[Closed Date]]="",IF(Dashboard!$B$3="",[@[Date Received]],Dashboard!$B$3),[@[Closed Date]])-[@[Date Received]]))</f>
        <v/>
      </c>
      <c r="R17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5" s="18">
        <f>IF([@[Date Received]]="","",TEXT([@[Date Received]],"mmm yyyy"))</f>
        <v/>
      </c>
      <c r="U175" s="18">
        <f>IF([@[Inquiry ID]]="","",IF(AND(Dashboard!$B$3&lt;&gt;"",[@[Date Received]]&lt;=Dashboard!$B$3,[@[Current Stage]]&lt;&gt;"Enrolled",[@[Current Stage]]&lt;&gt;"Closed"),"Open","Closed"))</f>
        <v/>
      </c>
    </row>
    <row r="176">
      <c r="A176" s="16" t="n"/>
      <c r="B176" s="2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26" t="n"/>
      <c r="M176" s="26" t="n"/>
      <c r="N176" s="26" t="n"/>
      <c r="O176" s="16" t="n"/>
      <c r="P176" s="16" t="n"/>
      <c r="Q176" s="18">
        <f>IF(OR([@[Inquiry ID]]="",[@[Date Received]]=""),"",MAX(0,IF([@[Closed Date]]="",IF(Dashboard!$B$3="",[@[Date Received]],Dashboard!$B$3),[@[Closed Date]])-[@[Date Received]]))</f>
        <v/>
      </c>
      <c r="R17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6" s="18">
        <f>IF([@[Date Received]]="","",TEXT([@[Date Received]],"mmm yyyy"))</f>
        <v/>
      </c>
      <c r="U176" s="18">
        <f>IF([@[Inquiry ID]]="","",IF(AND(Dashboard!$B$3&lt;&gt;"",[@[Date Received]]&lt;=Dashboard!$B$3,[@[Current Stage]]&lt;&gt;"Enrolled",[@[Current Stage]]&lt;&gt;"Closed"),"Open","Closed"))</f>
        <v/>
      </c>
    </row>
    <row r="177">
      <c r="A177" s="16" t="n"/>
      <c r="B177" s="2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26" t="n"/>
      <c r="M177" s="26" t="n"/>
      <c r="N177" s="26" t="n"/>
      <c r="O177" s="16" t="n"/>
      <c r="P177" s="16" t="n"/>
      <c r="Q177" s="18">
        <f>IF(OR([@[Inquiry ID]]="",[@[Date Received]]=""),"",MAX(0,IF([@[Closed Date]]="",IF(Dashboard!$B$3="",[@[Date Received]],Dashboard!$B$3),[@[Closed Date]])-[@[Date Received]]))</f>
        <v/>
      </c>
      <c r="R17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7" s="18">
        <f>IF([@[Date Received]]="","",TEXT([@[Date Received]],"mmm yyyy"))</f>
        <v/>
      </c>
      <c r="U177" s="18">
        <f>IF([@[Inquiry ID]]="","",IF(AND(Dashboard!$B$3&lt;&gt;"",[@[Date Received]]&lt;=Dashboard!$B$3,[@[Current Stage]]&lt;&gt;"Enrolled",[@[Current Stage]]&lt;&gt;"Closed"),"Open","Closed"))</f>
        <v/>
      </c>
    </row>
    <row r="178">
      <c r="A178" s="16" t="n"/>
      <c r="B178" s="2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26" t="n"/>
      <c r="M178" s="26" t="n"/>
      <c r="N178" s="26" t="n"/>
      <c r="O178" s="16" t="n"/>
      <c r="P178" s="16" t="n"/>
      <c r="Q178" s="18">
        <f>IF(OR([@[Inquiry ID]]="",[@[Date Received]]=""),"",MAX(0,IF([@[Closed Date]]="",IF(Dashboard!$B$3="",[@[Date Received]],Dashboard!$B$3),[@[Closed Date]])-[@[Date Received]]))</f>
        <v/>
      </c>
      <c r="R17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8" s="18">
        <f>IF([@[Date Received]]="","",TEXT([@[Date Received]],"mmm yyyy"))</f>
        <v/>
      </c>
      <c r="U178" s="18">
        <f>IF([@[Inquiry ID]]="","",IF(AND(Dashboard!$B$3&lt;&gt;"",[@[Date Received]]&lt;=Dashboard!$B$3,[@[Current Stage]]&lt;&gt;"Enrolled",[@[Current Stage]]&lt;&gt;"Closed"),"Open","Closed"))</f>
        <v/>
      </c>
    </row>
    <row r="179">
      <c r="A179" s="16" t="n"/>
      <c r="B179" s="2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26" t="n"/>
      <c r="M179" s="26" t="n"/>
      <c r="N179" s="26" t="n"/>
      <c r="O179" s="16" t="n"/>
      <c r="P179" s="16" t="n"/>
      <c r="Q179" s="18">
        <f>IF(OR([@[Inquiry ID]]="",[@[Date Received]]=""),"",MAX(0,IF([@[Closed Date]]="",IF(Dashboard!$B$3="",[@[Date Received]],Dashboard!$B$3),[@[Closed Date]])-[@[Date Received]]))</f>
        <v/>
      </c>
      <c r="R17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7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79" s="18">
        <f>IF([@[Date Received]]="","",TEXT([@[Date Received]],"mmm yyyy"))</f>
        <v/>
      </c>
      <c r="U179" s="18">
        <f>IF([@[Inquiry ID]]="","",IF(AND(Dashboard!$B$3&lt;&gt;"",[@[Date Received]]&lt;=Dashboard!$B$3,[@[Current Stage]]&lt;&gt;"Enrolled",[@[Current Stage]]&lt;&gt;"Closed"),"Open","Closed"))</f>
        <v/>
      </c>
    </row>
    <row r="180">
      <c r="A180" s="16" t="n"/>
      <c r="B180" s="2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26" t="n"/>
      <c r="M180" s="26" t="n"/>
      <c r="N180" s="26" t="n"/>
      <c r="O180" s="16" t="n"/>
      <c r="P180" s="16" t="n"/>
      <c r="Q180" s="18">
        <f>IF(OR([@[Inquiry ID]]="",[@[Date Received]]=""),"",MAX(0,IF([@[Closed Date]]="",IF(Dashboard!$B$3="",[@[Date Received]],Dashboard!$B$3),[@[Closed Date]])-[@[Date Received]]))</f>
        <v/>
      </c>
      <c r="R18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0" s="18">
        <f>IF([@[Date Received]]="","",TEXT([@[Date Received]],"mmm yyyy"))</f>
        <v/>
      </c>
      <c r="U180" s="18">
        <f>IF([@[Inquiry ID]]="","",IF(AND(Dashboard!$B$3&lt;&gt;"",[@[Date Received]]&lt;=Dashboard!$B$3,[@[Current Stage]]&lt;&gt;"Enrolled",[@[Current Stage]]&lt;&gt;"Closed"),"Open","Closed"))</f>
        <v/>
      </c>
    </row>
    <row r="181">
      <c r="A181" s="16" t="n"/>
      <c r="B181" s="2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26" t="n"/>
      <c r="M181" s="26" t="n"/>
      <c r="N181" s="26" t="n"/>
      <c r="O181" s="16" t="n"/>
      <c r="P181" s="16" t="n"/>
      <c r="Q181" s="18">
        <f>IF(OR([@[Inquiry ID]]="",[@[Date Received]]=""),"",MAX(0,IF([@[Closed Date]]="",IF(Dashboard!$B$3="",[@[Date Received]],Dashboard!$B$3),[@[Closed Date]])-[@[Date Received]]))</f>
        <v/>
      </c>
      <c r="R18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1" s="18">
        <f>IF([@[Date Received]]="","",TEXT([@[Date Received]],"mmm yyyy"))</f>
        <v/>
      </c>
      <c r="U181" s="18">
        <f>IF([@[Inquiry ID]]="","",IF(AND(Dashboard!$B$3&lt;&gt;"",[@[Date Received]]&lt;=Dashboard!$B$3,[@[Current Stage]]&lt;&gt;"Enrolled",[@[Current Stage]]&lt;&gt;"Closed"),"Open","Closed"))</f>
        <v/>
      </c>
    </row>
    <row r="182">
      <c r="A182" s="16" t="n"/>
      <c r="B182" s="2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26" t="n"/>
      <c r="M182" s="26" t="n"/>
      <c r="N182" s="26" t="n"/>
      <c r="O182" s="16" t="n"/>
      <c r="P182" s="16" t="n"/>
      <c r="Q182" s="18">
        <f>IF(OR([@[Inquiry ID]]="",[@[Date Received]]=""),"",MAX(0,IF([@[Closed Date]]="",IF(Dashboard!$B$3="",[@[Date Received]],Dashboard!$B$3),[@[Closed Date]])-[@[Date Received]]))</f>
        <v/>
      </c>
      <c r="R18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2" s="18">
        <f>IF([@[Date Received]]="","",TEXT([@[Date Received]],"mmm yyyy"))</f>
        <v/>
      </c>
      <c r="U182" s="18">
        <f>IF([@[Inquiry ID]]="","",IF(AND(Dashboard!$B$3&lt;&gt;"",[@[Date Received]]&lt;=Dashboard!$B$3,[@[Current Stage]]&lt;&gt;"Enrolled",[@[Current Stage]]&lt;&gt;"Closed"),"Open","Closed"))</f>
        <v/>
      </c>
    </row>
    <row r="183">
      <c r="A183" s="16" t="n"/>
      <c r="B183" s="2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26" t="n"/>
      <c r="M183" s="26" t="n"/>
      <c r="N183" s="26" t="n"/>
      <c r="O183" s="16" t="n"/>
      <c r="P183" s="16" t="n"/>
      <c r="Q183" s="18">
        <f>IF(OR([@[Inquiry ID]]="",[@[Date Received]]=""),"",MAX(0,IF([@[Closed Date]]="",IF(Dashboard!$B$3="",[@[Date Received]],Dashboard!$B$3),[@[Closed Date]])-[@[Date Received]]))</f>
        <v/>
      </c>
      <c r="R18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3" s="18">
        <f>IF([@[Date Received]]="","",TEXT([@[Date Received]],"mmm yyyy"))</f>
        <v/>
      </c>
      <c r="U183" s="18">
        <f>IF([@[Inquiry ID]]="","",IF(AND(Dashboard!$B$3&lt;&gt;"",[@[Date Received]]&lt;=Dashboard!$B$3,[@[Current Stage]]&lt;&gt;"Enrolled",[@[Current Stage]]&lt;&gt;"Closed"),"Open","Closed"))</f>
        <v/>
      </c>
    </row>
    <row r="184">
      <c r="A184" s="16" t="n"/>
      <c r="B184" s="2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26" t="n"/>
      <c r="M184" s="26" t="n"/>
      <c r="N184" s="26" t="n"/>
      <c r="O184" s="16" t="n"/>
      <c r="P184" s="16" t="n"/>
      <c r="Q184" s="18">
        <f>IF(OR([@[Inquiry ID]]="",[@[Date Received]]=""),"",MAX(0,IF([@[Closed Date]]="",IF(Dashboard!$B$3="",[@[Date Received]],Dashboard!$B$3),[@[Closed Date]])-[@[Date Received]]))</f>
        <v/>
      </c>
      <c r="R18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4" s="18">
        <f>IF([@[Date Received]]="","",TEXT([@[Date Received]],"mmm yyyy"))</f>
        <v/>
      </c>
      <c r="U184" s="18">
        <f>IF([@[Inquiry ID]]="","",IF(AND(Dashboard!$B$3&lt;&gt;"",[@[Date Received]]&lt;=Dashboard!$B$3,[@[Current Stage]]&lt;&gt;"Enrolled",[@[Current Stage]]&lt;&gt;"Closed"),"Open","Closed"))</f>
        <v/>
      </c>
    </row>
    <row r="185">
      <c r="A185" s="16" t="n"/>
      <c r="B185" s="2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26" t="n"/>
      <c r="M185" s="26" t="n"/>
      <c r="N185" s="26" t="n"/>
      <c r="O185" s="16" t="n"/>
      <c r="P185" s="16" t="n"/>
      <c r="Q185" s="18">
        <f>IF(OR([@[Inquiry ID]]="",[@[Date Received]]=""),"",MAX(0,IF([@[Closed Date]]="",IF(Dashboard!$B$3="",[@[Date Received]],Dashboard!$B$3),[@[Closed Date]])-[@[Date Received]]))</f>
        <v/>
      </c>
      <c r="R18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5" s="18">
        <f>IF([@[Date Received]]="","",TEXT([@[Date Received]],"mmm yyyy"))</f>
        <v/>
      </c>
      <c r="U185" s="18">
        <f>IF([@[Inquiry ID]]="","",IF(AND(Dashboard!$B$3&lt;&gt;"",[@[Date Received]]&lt;=Dashboard!$B$3,[@[Current Stage]]&lt;&gt;"Enrolled",[@[Current Stage]]&lt;&gt;"Closed"),"Open","Closed"))</f>
        <v/>
      </c>
    </row>
    <row r="186">
      <c r="A186" s="16" t="n"/>
      <c r="B186" s="2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26" t="n"/>
      <c r="M186" s="26" t="n"/>
      <c r="N186" s="26" t="n"/>
      <c r="O186" s="16" t="n"/>
      <c r="P186" s="16" t="n"/>
      <c r="Q186" s="18">
        <f>IF(OR([@[Inquiry ID]]="",[@[Date Received]]=""),"",MAX(0,IF([@[Closed Date]]="",IF(Dashboard!$B$3="",[@[Date Received]],Dashboard!$B$3),[@[Closed Date]])-[@[Date Received]]))</f>
        <v/>
      </c>
      <c r="R18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6" s="18">
        <f>IF([@[Date Received]]="","",TEXT([@[Date Received]],"mmm yyyy"))</f>
        <v/>
      </c>
      <c r="U186" s="18">
        <f>IF([@[Inquiry ID]]="","",IF(AND(Dashboard!$B$3&lt;&gt;"",[@[Date Received]]&lt;=Dashboard!$B$3,[@[Current Stage]]&lt;&gt;"Enrolled",[@[Current Stage]]&lt;&gt;"Closed"),"Open","Closed"))</f>
        <v/>
      </c>
    </row>
    <row r="187">
      <c r="A187" s="16" t="n"/>
      <c r="B187" s="2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26" t="n"/>
      <c r="M187" s="26" t="n"/>
      <c r="N187" s="26" t="n"/>
      <c r="O187" s="16" t="n"/>
      <c r="P187" s="16" t="n"/>
      <c r="Q187" s="18">
        <f>IF(OR([@[Inquiry ID]]="",[@[Date Received]]=""),"",MAX(0,IF([@[Closed Date]]="",IF(Dashboard!$B$3="",[@[Date Received]],Dashboard!$B$3),[@[Closed Date]])-[@[Date Received]]))</f>
        <v/>
      </c>
      <c r="R18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7" s="18">
        <f>IF([@[Date Received]]="","",TEXT([@[Date Received]],"mmm yyyy"))</f>
        <v/>
      </c>
      <c r="U187" s="18">
        <f>IF([@[Inquiry ID]]="","",IF(AND(Dashboard!$B$3&lt;&gt;"",[@[Date Received]]&lt;=Dashboard!$B$3,[@[Current Stage]]&lt;&gt;"Enrolled",[@[Current Stage]]&lt;&gt;"Closed"),"Open","Closed"))</f>
        <v/>
      </c>
    </row>
    <row r="188">
      <c r="A188" s="16" t="n"/>
      <c r="B188" s="2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26" t="n"/>
      <c r="M188" s="26" t="n"/>
      <c r="N188" s="26" t="n"/>
      <c r="O188" s="16" t="n"/>
      <c r="P188" s="16" t="n"/>
      <c r="Q188" s="18">
        <f>IF(OR([@[Inquiry ID]]="",[@[Date Received]]=""),"",MAX(0,IF([@[Closed Date]]="",IF(Dashboard!$B$3="",[@[Date Received]],Dashboard!$B$3),[@[Closed Date]])-[@[Date Received]]))</f>
        <v/>
      </c>
      <c r="R18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8" s="18">
        <f>IF([@[Date Received]]="","",TEXT([@[Date Received]],"mmm yyyy"))</f>
        <v/>
      </c>
      <c r="U188" s="18">
        <f>IF([@[Inquiry ID]]="","",IF(AND(Dashboard!$B$3&lt;&gt;"",[@[Date Received]]&lt;=Dashboard!$B$3,[@[Current Stage]]&lt;&gt;"Enrolled",[@[Current Stage]]&lt;&gt;"Closed"),"Open","Closed"))</f>
        <v/>
      </c>
    </row>
    <row r="189">
      <c r="A189" s="16" t="n"/>
      <c r="B189" s="2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26" t="n"/>
      <c r="M189" s="26" t="n"/>
      <c r="N189" s="26" t="n"/>
      <c r="O189" s="16" t="n"/>
      <c r="P189" s="16" t="n"/>
      <c r="Q189" s="18">
        <f>IF(OR([@[Inquiry ID]]="",[@[Date Received]]=""),"",MAX(0,IF([@[Closed Date]]="",IF(Dashboard!$B$3="",[@[Date Received]],Dashboard!$B$3),[@[Closed Date]])-[@[Date Received]]))</f>
        <v/>
      </c>
      <c r="R18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8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89" s="18">
        <f>IF([@[Date Received]]="","",TEXT([@[Date Received]],"mmm yyyy"))</f>
        <v/>
      </c>
      <c r="U189" s="18">
        <f>IF([@[Inquiry ID]]="","",IF(AND(Dashboard!$B$3&lt;&gt;"",[@[Date Received]]&lt;=Dashboard!$B$3,[@[Current Stage]]&lt;&gt;"Enrolled",[@[Current Stage]]&lt;&gt;"Closed"),"Open","Closed"))</f>
        <v/>
      </c>
    </row>
    <row r="190">
      <c r="A190" s="16" t="n"/>
      <c r="B190" s="2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26" t="n"/>
      <c r="M190" s="26" t="n"/>
      <c r="N190" s="26" t="n"/>
      <c r="O190" s="16" t="n"/>
      <c r="P190" s="16" t="n"/>
      <c r="Q190" s="18">
        <f>IF(OR([@[Inquiry ID]]="",[@[Date Received]]=""),"",MAX(0,IF([@[Closed Date]]="",IF(Dashboard!$B$3="",[@[Date Received]],Dashboard!$B$3),[@[Closed Date]])-[@[Date Received]]))</f>
        <v/>
      </c>
      <c r="R19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0" s="18">
        <f>IF([@[Date Received]]="","",TEXT([@[Date Received]],"mmm yyyy"))</f>
        <v/>
      </c>
      <c r="U190" s="18">
        <f>IF([@[Inquiry ID]]="","",IF(AND(Dashboard!$B$3&lt;&gt;"",[@[Date Received]]&lt;=Dashboard!$B$3,[@[Current Stage]]&lt;&gt;"Enrolled",[@[Current Stage]]&lt;&gt;"Closed"),"Open","Closed"))</f>
        <v/>
      </c>
    </row>
    <row r="191">
      <c r="A191" s="16" t="n"/>
      <c r="B191" s="2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26" t="n"/>
      <c r="M191" s="26" t="n"/>
      <c r="N191" s="26" t="n"/>
      <c r="O191" s="16" t="n"/>
      <c r="P191" s="16" t="n"/>
      <c r="Q191" s="18">
        <f>IF(OR([@[Inquiry ID]]="",[@[Date Received]]=""),"",MAX(0,IF([@[Closed Date]]="",IF(Dashboard!$B$3="",[@[Date Received]],Dashboard!$B$3),[@[Closed Date]])-[@[Date Received]]))</f>
        <v/>
      </c>
      <c r="R19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1" s="18">
        <f>IF([@[Date Received]]="","",TEXT([@[Date Received]],"mmm yyyy"))</f>
        <v/>
      </c>
      <c r="U191" s="18">
        <f>IF([@[Inquiry ID]]="","",IF(AND(Dashboard!$B$3&lt;&gt;"",[@[Date Received]]&lt;=Dashboard!$B$3,[@[Current Stage]]&lt;&gt;"Enrolled",[@[Current Stage]]&lt;&gt;"Closed"),"Open","Closed"))</f>
        <v/>
      </c>
    </row>
    <row r="192">
      <c r="A192" s="16" t="n"/>
      <c r="B192" s="2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26" t="n"/>
      <c r="M192" s="26" t="n"/>
      <c r="N192" s="26" t="n"/>
      <c r="O192" s="16" t="n"/>
      <c r="P192" s="16" t="n"/>
      <c r="Q192" s="18">
        <f>IF(OR([@[Inquiry ID]]="",[@[Date Received]]=""),"",MAX(0,IF([@[Closed Date]]="",IF(Dashboard!$B$3="",[@[Date Received]],Dashboard!$B$3),[@[Closed Date]])-[@[Date Received]]))</f>
        <v/>
      </c>
      <c r="R19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2" s="18">
        <f>IF([@[Date Received]]="","",TEXT([@[Date Received]],"mmm yyyy"))</f>
        <v/>
      </c>
      <c r="U192" s="18">
        <f>IF([@[Inquiry ID]]="","",IF(AND(Dashboard!$B$3&lt;&gt;"",[@[Date Received]]&lt;=Dashboard!$B$3,[@[Current Stage]]&lt;&gt;"Enrolled",[@[Current Stage]]&lt;&gt;"Closed"),"Open","Closed"))</f>
        <v/>
      </c>
    </row>
    <row r="193">
      <c r="A193" s="16" t="n"/>
      <c r="B193" s="2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26" t="n"/>
      <c r="M193" s="26" t="n"/>
      <c r="N193" s="26" t="n"/>
      <c r="O193" s="16" t="n"/>
      <c r="P193" s="16" t="n"/>
      <c r="Q193" s="18">
        <f>IF(OR([@[Inquiry ID]]="",[@[Date Received]]=""),"",MAX(0,IF([@[Closed Date]]="",IF(Dashboard!$B$3="",[@[Date Received]],Dashboard!$B$3),[@[Closed Date]])-[@[Date Received]]))</f>
        <v/>
      </c>
      <c r="R19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3" s="18">
        <f>IF([@[Date Received]]="","",TEXT([@[Date Received]],"mmm yyyy"))</f>
        <v/>
      </c>
      <c r="U193" s="18">
        <f>IF([@[Inquiry ID]]="","",IF(AND(Dashboard!$B$3&lt;&gt;"",[@[Date Received]]&lt;=Dashboard!$B$3,[@[Current Stage]]&lt;&gt;"Enrolled",[@[Current Stage]]&lt;&gt;"Closed"),"Open","Closed"))</f>
        <v/>
      </c>
    </row>
    <row r="194">
      <c r="A194" s="16" t="n"/>
      <c r="B194" s="2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26" t="n"/>
      <c r="M194" s="26" t="n"/>
      <c r="N194" s="26" t="n"/>
      <c r="O194" s="16" t="n"/>
      <c r="P194" s="16" t="n"/>
      <c r="Q194" s="18">
        <f>IF(OR([@[Inquiry ID]]="",[@[Date Received]]=""),"",MAX(0,IF([@[Closed Date]]="",IF(Dashboard!$B$3="",[@[Date Received]],Dashboard!$B$3),[@[Closed Date]])-[@[Date Received]]))</f>
        <v/>
      </c>
      <c r="R19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4" s="18">
        <f>IF([@[Date Received]]="","",TEXT([@[Date Received]],"mmm yyyy"))</f>
        <v/>
      </c>
      <c r="U194" s="18">
        <f>IF([@[Inquiry ID]]="","",IF(AND(Dashboard!$B$3&lt;&gt;"",[@[Date Received]]&lt;=Dashboard!$B$3,[@[Current Stage]]&lt;&gt;"Enrolled",[@[Current Stage]]&lt;&gt;"Closed"),"Open","Closed"))</f>
        <v/>
      </c>
    </row>
    <row r="195">
      <c r="A195" s="16" t="n"/>
      <c r="B195" s="2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26" t="n"/>
      <c r="M195" s="26" t="n"/>
      <c r="N195" s="26" t="n"/>
      <c r="O195" s="16" t="n"/>
      <c r="P195" s="16" t="n"/>
      <c r="Q195" s="18">
        <f>IF(OR([@[Inquiry ID]]="",[@[Date Received]]=""),"",MAX(0,IF([@[Closed Date]]="",IF(Dashboard!$B$3="",[@[Date Received]],Dashboard!$B$3),[@[Closed Date]])-[@[Date Received]]))</f>
        <v/>
      </c>
      <c r="R19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5" s="18">
        <f>IF([@[Date Received]]="","",TEXT([@[Date Received]],"mmm yyyy"))</f>
        <v/>
      </c>
      <c r="U195" s="18">
        <f>IF([@[Inquiry ID]]="","",IF(AND(Dashboard!$B$3&lt;&gt;"",[@[Date Received]]&lt;=Dashboard!$B$3,[@[Current Stage]]&lt;&gt;"Enrolled",[@[Current Stage]]&lt;&gt;"Closed"),"Open","Closed"))</f>
        <v/>
      </c>
    </row>
    <row r="196">
      <c r="A196" s="16" t="n"/>
      <c r="B196" s="2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26" t="n"/>
      <c r="M196" s="26" t="n"/>
      <c r="N196" s="26" t="n"/>
      <c r="O196" s="16" t="n"/>
      <c r="P196" s="16" t="n"/>
      <c r="Q196" s="18">
        <f>IF(OR([@[Inquiry ID]]="",[@[Date Received]]=""),"",MAX(0,IF([@[Closed Date]]="",IF(Dashboard!$B$3="",[@[Date Received]],Dashboard!$B$3),[@[Closed Date]])-[@[Date Received]]))</f>
        <v/>
      </c>
      <c r="R19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6" s="18">
        <f>IF([@[Date Received]]="","",TEXT([@[Date Received]],"mmm yyyy"))</f>
        <v/>
      </c>
      <c r="U196" s="18">
        <f>IF([@[Inquiry ID]]="","",IF(AND(Dashboard!$B$3&lt;&gt;"",[@[Date Received]]&lt;=Dashboard!$B$3,[@[Current Stage]]&lt;&gt;"Enrolled",[@[Current Stage]]&lt;&gt;"Closed"),"Open","Closed"))</f>
        <v/>
      </c>
    </row>
    <row r="197">
      <c r="A197" s="16" t="n"/>
      <c r="B197" s="2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26" t="n"/>
      <c r="M197" s="26" t="n"/>
      <c r="N197" s="26" t="n"/>
      <c r="O197" s="16" t="n"/>
      <c r="P197" s="16" t="n"/>
      <c r="Q197" s="18">
        <f>IF(OR([@[Inquiry ID]]="",[@[Date Received]]=""),"",MAX(0,IF([@[Closed Date]]="",IF(Dashboard!$B$3="",[@[Date Received]],Dashboard!$B$3),[@[Closed Date]])-[@[Date Received]]))</f>
        <v/>
      </c>
      <c r="R19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7" s="18">
        <f>IF([@[Date Received]]="","",TEXT([@[Date Received]],"mmm yyyy"))</f>
        <v/>
      </c>
      <c r="U197" s="18">
        <f>IF([@[Inquiry ID]]="","",IF(AND(Dashboard!$B$3&lt;&gt;"",[@[Date Received]]&lt;=Dashboard!$B$3,[@[Current Stage]]&lt;&gt;"Enrolled",[@[Current Stage]]&lt;&gt;"Closed"),"Open","Closed"))</f>
        <v/>
      </c>
    </row>
    <row r="198">
      <c r="A198" s="16" t="n"/>
      <c r="B198" s="2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26" t="n"/>
      <c r="M198" s="26" t="n"/>
      <c r="N198" s="26" t="n"/>
      <c r="O198" s="16" t="n"/>
      <c r="P198" s="16" t="n"/>
      <c r="Q198" s="18">
        <f>IF(OR([@[Inquiry ID]]="",[@[Date Received]]=""),"",MAX(0,IF([@[Closed Date]]="",IF(Dashboard!$B$3="",[@[Date Received]],Dashboard!$B$3),[@[Closed Date]])-[@[Date Received]]))</f>
        <v/>
      </c>
      <c r="R19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8" s="18">
        <f>IF([@[Date Received]]="","",TEXT([@[Date Received]],"mmm yyyy"))</f>
        <v/>
      </c>
      <c r="U198" s="18">
        <f>IF([@[Inquiry ID]]="","",IF(AND(Dashboard!$B$3&lt;&gt;"",[@[Date Received]]&lt;=Dashboard!$B$3,[@[Current Stage]]&lt;&gt;"Enrolled",[@[Current Stage]]&lt;&gt;"Closed"),"Open","Closed"))</f>
        <v/>
      </c>
    </row>
    <row r="199">
      <c r="A199" s="16" t="n"/>
      <c r="B199" s="2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26" t="n"/>
      <c r="M199" s="26" t="n"/>
      <c r="N199" s="26" t="n"/>
      <c r="O199" s="16" t="n"/>
      <c r="P199" s="16" t="n"/>
      <c r="Q199" s="18">
        <f>IF(OR([@[Inquiry ID]]="",[@[Date Received]]=""),"",MAX(0,IF([@[Closed Date]]="",IF(Dashboard!$B$3="",[@[Date Received]],Dashboard!$B$3),[@[Closed Date]])-[@[Date Received]]))</f>
        <v/>
      </c>
      <c r="R19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19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199" s="18">
        <f>IF([@[Date Received]]="","",TEXT([@[Date Received]],"mmm yyyy"))</f>
        <v/>
      </c>
      <c r="U199" s="18">
        <f>IF([@[Inquiry ID]]="","",IF(AND(Dashboard!$B$3&lt;&gt;"",[@[Date Received]]&lt;=Dashboard!$B$3,[@[Current Stage]]&lt;&gt;"Enrolled",[@[Current Stage]]&lt;&gt;"Closed"),"Open","Closed"))</f>
        <v/>
      </c>
    </row>
    <row r="200">
      <c r="A200" s="16" t="n"/>
      <c r="B200" s="2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26" t="n"/>
      <c r="M200" s="26" t="n"/>
      <c r="N200" s="26" t="n"/>
      <c r="O200" s="16" t="n"/>
      <c r="P200" s="16" t="n"/>
      <c r="Q200" s="18">
        <f>IF(OR([@[Inquiry ID]]="",[@[Date Received]]=""),"",MAX(0,IF([@[Closed Date]]="",IF(Dashboard!$B$3="",[@[Date Received]],Dashboard!$B$3),[@[Closed Date]])-[@[Date Received]]))</f>
        <v/>
      </c>
      <c r="R20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0" s="18">
        <f>IF([@[Date Received]]="","",TEXT([@[Date Received]],"mmm yyyy"))</f>
        <v/>
      </c>
      <c r="U200" s="18">
        <f>IF([@[Inquiry ID]]="","",IF(AND(Dashboard!$B$3&lt;&gt;"",[@[Date Received]]&lt;=Dashboard!$B$3,[@[Current Stage]]&lt;&gt;"Enrolled",[@[Current Stage]]&lt;&gt;"Closed"),"Open","Closed"))</f>
        <v/>
      </c>
    </row>
    <row r="201">
      <c r="A201" s="16" t="n"/>
      <c r="B201" s="2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26" t="n"/>
      <c r="M201" s="26" t="n"/>
      <c r="N201" s="26" t="n"/>
      <c r="O201" s="16" t="n"/>
      <c r="P201" s="16" t="n"/>
      <c r="Q201" s="18">
        <f>IF(OR([@[Inquiry ID]]="",[@[Date Received]]=""),"",MAX(0,IF([@[Closed Date]]="",IF(Dashboard!$B$3="",[@[Date Received]],Dashboard!$B$3),[@[Closed Date]])-[@[Date Received]]))</f>
        <v/>
      </c>
      <c r="R20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1" s="18">
        <f>IF([@[Date Received]]="","",TEXT([@[Date Received]],"mmm yyyy"))</f>
        <v/>
      </c>
      <c r="U201" s="18">
        <f>IF([@[Inquiry ID]]="","",IF(AND(Dashboard!$B$3&lt;&gt;"",[@[Date Received]]&lt;=Dashboard!$B$3,[@[Current Stage]]&lt;&gt;"Enrolled",[@[Current Stage]]&lt;&gt;"Closed"),"Open","Closed"))</f>
        <v/>
      </c>
    </row>
    <row r="202">
      <c r="A202" s="16" t="n"/>
      <c r="B202" s="2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26" t="n"/>
      <c r="M202" s="26" t="n"/>
      <c r="N202" s="26" t="n"/>
      <c r="O202" s="16" t="n"/>
      <c r="P202" s="16" t="n"/>
      <c r="Q202" s="18">
        <f>IF(OR([@[Inquiry ID]]="",[@[Date Received]]=""),"",MAX(0,IF([@[Closed Date]]="",IF(Dashboard!$B$3="",[@[Date Received]],Dashboard!$B$3),[@[Closed Date]])-[@[Date Received]]))</f>
        <v/>
      </c>
      <c r="R20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2" s="18">
        <f>IF([@[Date Received]]="","",TEXT([@[Date Received]],"mmm yyyy"))</f>
        <v/>
      </c>
      <c r="U202" s="18">
        <f>IF([@[Inquiry ID]]="","",IF(AND(Dashboard!$B$3&lt;&gt;"",[@[Date Received]]&lt;=Dashboard!$B$3,[@[Current Stage]]&lt;&gt;"Enrolled",[@[Current Stage]]&lt;&gt;"Closed"),"Open","Closed"))</f>
        <v/>
      </c>
    </row>
    <row r="203">
      <c r="A203" s="16" t="n"/>
      <c r="B203" s="2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26" t="n"/>
      <c r="M203" s="26" t="n"/>
      <c r="N203" s="26" t="n"/>
      <c r="O203" s="16" t="n"/>
      <c r="P203" s="16" t="n"/>
      <c r="Q203" s="18">
        <f>IF(OR([@[Inquiry ID]]="",[@[Date Received]]=""),"",MAX(0,IF([@[Closed Date]]="",IF(Dashboard!$B$3="",[@[Date Received]],Dashboard!$B$3),[@[Closed Date]])-[@[Date Received]]))</f>
        <v/>
      </c>
      <c r="R20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3" s="18">
        <f>IF([@[Date Received]]="","",TEXT([@[Date Received]],"mmm yyyy"))</f>
        <v/>
      </c>
      <c r="U203" s="18">
        <f>IF([@[Inquiry ID]]="","",IF(AND(Dashboard!$B$3&lt;&gt;"",[@[Date Received]]&lt;=Dashboard!$B$3,[@[Current Stage]]&lt;&gt;"Enrolled",[@[Current Stage]]&lt;&gt;"Closed"),"Open","Closed"))</f>
        <v/>
      </c>
    </row>
    <row r="204">
      <c r="A204" s="16" t="n"/>
      <c r="B204" s="2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26" t="n"/>
      <c r="M204" s="26" t="n"/>
      <c r="N204" s="26" t="n"/>
      <c r="O204" s="16" t="n"/>
      <c r="P204" s="16" t="n"/>
      <c r="Q204" s="18">
        <f>IF(OR([@[Inquiry ID]]="",[@[Date Received]]=""),"",MAX(0,IF([@[Closed Date]]="",IF(Dashboard!$B$3="",[@[Date Received]],Dashboard!$B$3),[@[Closed Date]])-[@[Date Received]]))</f>
        <v/>
      </c>
      <c r="R20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4" s="18">
        <f>IF([@[Date Received]]="","",TEXT([@[Date Received]],"mmm yyyy"))</f>
        <v/>
      </c>
      <c r="U204" s="18">
        <f>IF([@[Inquiry ID]]="","",IF(AND(Dashboard!$B$3&lt;&gt;"",[@[Date Received]]&lt;=Dashboard!$B$3,[@[Current Stage]]&lt;&gt;"Enrolled",[@[Current Stage]]&lt;&gt;"Closed"),"Open","Closed"))</f>
        <v/>
      </c>
    </row>
    <row r="205">
      <c r="A205" s="16" t="n"/>
      <c r="B205" s="2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26" t="n"/>
      <c r="M205" s="26" t="n"/>
      <c r="N205" s="26" t="n"/>
      <c r="O205" s="16" t="n"/>
      <c r="P205" s="16" t="n"/>
      <c r="Q205" s="18">
        <f>IF(OR([@[Inquiry ID]]="",[@[Date Received]]=""),"",MAX(0,IF([@[Closed Date]]="",IF(Dashboard!$B$3="",[@[Date Received]],Dashboard!$B$3),[@[Closed Date]])-[@[Date Received]]))</f>
        <v/>
      </c>
      <c r="R20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5" s="18">
        <f>IF([@[Date Received]]="","",TEXT([@[Date Received]],"mmm yyyy"))</f>
        <v/>
      </c>
      <c r="U205" s="18">
        <f>IF([@[Inquiry ID]]="","",IF(AND(Dashboard!$B$3&lt;&gt;"",[@[Date Received]]&lt;=Dashboard!$B$3,[@[Current Stage]]&lt;&gt;"Enrolled",[@[Current Stage]]&lt;&gt;"Closed"),"Open","Closed"))</f>
        <v/>
      </c>
    </row>
    <row r="206">
      <c r="A206" s="16" t="n"/>
      <c r="B206" s="2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26" t="n"/>
      <c r="M206" s="26" t="n"/>
      <c r="N206" s="26" t="n"/>
      <c r="O206" s="16" t="n"/>
      <c r="P206" s="16" t="n"/>
      <c r="Q206" s="18">
        <f>IF(OR([@[Inquiry ID]]="",[@[Date Received]]=""),"",MAX(0,IF([@[Closed Date]]="",IF(Dashboard!$B$3="",[@[Date Received]],Dashboard!$B$3),[@[Closed Date]])-[@[Date Received]]))</f>
        <v/>
      </c>
      <c r="R20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6" s="18">
        <f>IF([@[Date Received]]="","",TEXT([@[Date Received]],"mmm yyyy"))</f>
        <v/>
      </c>
      <c r="U206" s="18">
        <f>IF([@[Inquiry ID]]="","",IF(AND(Dashboard!$B$3&lt;&gt;"",[@[Date Received]]&lt;=Dashboard!$B$3,[@[Current Stage]]&lt;&gt;"Enrolled",[@[Current Stage]]&lt;&gt;"Closed"),"Open","Closed"))</f>
        <v/>
      </c>
    </row>
    <row r="207">
      <c r="A207" s="16" t="n"/>
      <c r="B207" s="26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26" t="n"/>
      <c r="M207" s="26" t="n"/>
      <c r="N207" s="26" t="n"/>
      <c r="O207" s="16" t="n"/>
      <c r="P207" s="16" t="n"/>
      <c r="Q207" s="18">
        <f>IF(OR([@[Inquiry ID]]="",[@[Date Received]]=""),"",MAX(0,IF([@[Closed Date]]="",IF(Dashboard!$B$3="",[@[Date Received]],Dashboard!$B$3),[@[Closed Date]])-[@[Date Received]]))</f>
        <v/>
      </c>
      <c r="R20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7" s="18">
        <f>IF([@[Date Received]]="","",TEXT([@[Date Received]],"mmm yyyy"))</f>
        <v/>
      </c>
      <c r="U207" s="18">
        <f>IF([@[Inquiry ID]]="","",IF(AND(Dashboard!$B$3&lt;&gt;"",[@[Date Received]]&lt;=Dashboard!$B$3,[@[Current Stage]]&lt;&gt;"Enrolled",[@[Current Stage]]&lt;&gt;"Closed"),"Open","Closed"))</f>
        <v/>
      </c>
    </row>
    <row r="208">
      <c r="A208" s="16" t="n"/>
      <c r="B208" s="26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26" t="n"/>
      <c r="M208" s="26" t="n"/>
      <c r="N208" s="26" t="n"/>
      <c r="O208" s="16" t="n"/>
      <c r="P208" s="16" t="n"/>
      <c r="Q208" s="18">
        <f>IF(OR([@[Inquiry ID]]="",[@[Date Received]]=""),"",MAX(0,IF([@[Closed Date]]="",IF(Dashboard!$B$3="",[@[Date Received]],Dashboard!$B$3),[@[Closed Date]])-[@[Date Received]]))</f>
        <v/>
      </c>
      <c r="R20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8" s="18">
        <f>IF([@[Date Received]]="","",TEXT([@[Date Received]],"mmm yyyy"))</f>
        <v/>
      </c>
      <c r="U208" s="18">
        <f>IF([@[Inquiry ID]]="","",IF(AND(Dashboard!$B$3&lt;&gt;"",[@[Date Received]]&lt;=Dashboard!$B$3,[@[Current Stage]]&lt;&gt;"Enrolled",[@[Current Stage]]&lt;&gt;"Closed"),"Open","Closed"))</f>
        <v/>
      </c>
    </row>
    <row r="209">
      <c r="A209" s="16" t="n"/>
      <c r="B209" s="26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26" t="n"/>
      <c r="M209" s="26" t="n"/>
      <c r="N209" s="26" t="n"/>
      <c r="O209" s="16" t="n"/>
      <c r="P209" s="16" t="n"/>
      <c r="Q209" s="18">
        <f>IF(OR([@[Inquiry ID]]="",[@[Date Received]]=""),"",MAX(0,IF([@[Closed Date]]="",IF(Dashboard!$B$3="",[@[Date Received]],Dashboard!$B$3),[@[Closed Date]])-[@[Date Received]]))</f>
        <v/>
      </c>
      <c r="R20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0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09" s="18">
        <f>IF([@[Date Received]]="","",TEXT([@[Date Received]],"mmm yyyy"))</f>
        <v/>
      </c>
      <c r="U209" s="18">
        <f>IF([@[Inquiry ID]]="","",IF(AND(Dashboard!$B$3&lt;&gt;"",[@[Date Received]]&lt;=Dashboard!$B$3,[@[Current Stage]]&lt;&gt;"Enrolled",[@[Current Stage]]&lt;&gt;"Closed"),"Open","Closed"))</f>
        <v/>
      </c>
    </row>
    <row r="210">
      <c r="A210" s="16" t="n"/>
      <c r="B210" s="2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26" t="n"/>
      <c r="M210" s="26" t="n"/>
      <c r="N210" s="26" t="n"/>
      <c r="O210" s="16" t="n"/>
      <c r="P210" s="16" t="n"/>
      <c r="Q210" s="18">
        <f>IF(OR([@[Inquiry ID]]="",[@[Date Received]]=""),"",MAX(0,IF([@[Closed Date]]="",IF(Dashboard!$B$3="",[@[Date Received]],Dashboard!$B$3),[@[Closed Date]])-[@[Date Received]]))</f>
        <v/>
      </c>
      <c r="R21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0" s="18">
        <f>IF([@[Date Received]]="","",TEXT([@[Date Received]],"mmm yyyy"))</f>
        <v/>
      </c>
      <c r="U210" s="18">
        <f>IF([@[Inquiry ID]]="","",IF(AND(Dashboard!$B$3&lt;&gt;"",[@[Date Received]]&lt;=Dashboard!$B$3,[@[Current Stage]]&lt;&gt;"Enrolled",[@[Current Stage]]&lt;&gt;"Closed"),"Open","Closed"))</f>
        <v/>
      </c>
    </row>
    <row r="211">
      <c r="A211" s="16" t="n"/>
      <c r="B211" s="26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26" t="n"/>
      <c r="M211" s="26" t="n"/>
      <c r="N211" s="26" t="n"/>
      <c r="O211" s="16" t="n"/>
      <c r="P211" s="16" t="n"/>
      <c r="Q211" s="18">
        <f>IF(OR([@[Inquiry ID]]="",[@[Date Received]]=""),"",MAX(0,IF([@[Closed Date]]="",IF(Dashboard!$B$3="",[@[Date Received]],Dashboard!$B$3),[@[Closed Date]])-[@[Date Received]]))</f>
        <v/>
      </c>
      <c r="R21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1" s="18">
        <f>IF([@[Date Received]]="","",TEXT([@[Date Received]],"mmm yyyy"))</f>
        <v/>
      </c>
      <c r="U211" s="18">
        <f>IF([@[Inquiry ID]]="","",IF(AND(Dashboard!$B$3&lt;&gt;"",[@[Date Received]]&lt;=Dashboard!$B$3,[@[Current Stage]]&lt;&gt;"Enrolled",[@[Current Stage]]&lt;&gt;"Closed"),"Open","Closed"))</f>
        <v/>
      </c>
    </row>
    <row r="212">
      <c r="A212" s="16" t="n"/>
      <c r="B212" s="26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26" t="n"/>
      <c r="M212" s="26" t="n"/>
      <c r="N212" s="26" t="n"/>
      <c r="O212" s="16" t="n"/>
      <c r="P212" s="16" t="n"/>
      <c r="Q212" s="18">
        <f>IF(OR([@[Inquiry ID]]="",[@[Date Received]]=""),"",MAX(0,IF([@[Closed Date]]="",IF(Dashboard!$B$3="",[@[Date Received]],Dashboard!$B$3),[@[Closed Date]])-[@[Date Received]]))</f>
        <v/>
      </c>
      <c r="R21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2" s="18">
        <f>IF([@[Date Received]]="","",TEXT([@[Date Received]],"mmm yyyy"))</f>
        <v/>
      </c>
      <c r="U212" s="18">
        <f>IF([@[Inquiry ID]]="","",IF(AND(Dashboard!$B$3&lt;&gt;"",[@[Date Received]]&lt;=Dashboard!$B$3,[@[Current Stage]]&lt;&gt;"Enrolled",[@[Current Stage]]&lt;&gt;"Closed"),"Open","Closed"))</f>
        <v/>
      </c>
    </row>
    <row r="213">
      <c r="A213" s="16" t="n"/>
      <c r="B213" s="26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26" t="n"/>
      <c r="M213" s="26" t="n"/>
      <c r="N213" s="26" t="n"/>
      <c r="O213" s="16" t="n"/>
      <c r="P213" s="16" t="n"/>
      <c r="Q213" s="18">
        <f>IF(OR([@[Inquiry ID]]="",[@[Date Received]]=""),"",MAX(0,IF([@[Closed Date]]="",IF(Dashboard!$B$3="",[@[Date Received]],Dashboard!$B$3),[@[Closed Date]])-[@[Date Received]]))</f>
        <v/>
      </c>
      <c r="R21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3" s="18">
        <f>IF([@[Date Received]]="","",TEXT([@[Date Received]],"mmm yyyy"))</f>
        <v/>
      </c>
      <c r="U213" s="18">
        <f>IF([@[Inquiry ID]]="","",IF(AND(Dashboard!$B$3&lt;&gt;"",[@[Date Received]]&lt;=Dashboard!$B$3,[@[Current Stage]]&lt;&gt;"Enrolled",[@[Current Stage]]&lt;&gt;"Closed"),"Open","Closed"))</f>
        <v/>
      </c>
    </row>
    <row r="214">
      <c r="A214" s="16" t="n"/>
      <c r="B214" s="26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26" t="n"/>
      <c r="M214" s="26" t="n"/>
      <c r="N214" s="26" t="n"/>
      <c r="O214" s="16" t="n"/>
      <c r="P214" s="16" t="n"/>
      <c r="Q214" s="18">
        <f>IF(OR([@[Inquiry ID]]="",[@[Date Received]]=""),"",MAX(0,IF([@[Closed Date]]="",IF(Dashboard!$B$3="",[@[Date Received]],Dashboard!$B$3),[@[Closed Date]])-[@[Date Received]]))</f>
        <v/>
      </c>
      <c r="R21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4" s="18">
        <f>IF([@[Date Received]]="","",TEXT([@[Date Received]],"mmm yyyy"))</f>
        <v/>
      </c>
      <c r="U214" s="18">
        <f>IF([@[Inquiry ID]]="","",IF(AND(Dashboard!$B$3&lt;&gt;"",[@[Date Received]]&lt;=Dashboard!$B$3,[@[Current Stage]]&lt;&gt;"Enrolled",[@[Current Stage]]&lt;&gt;"Closed"),"Open","Closed"))</f>
        <v/>
      </c>
    </row>
    <row r="215">
      <c r="A215" s="16" t="n"/>
      <c r="B215" s="26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26" t="n"/>
      <c r="M215" s="26" t="n"/>
      <c r="N215" s="26" t="n"/>
      <c r="O215" s="16" t="n"/>
      <c r="P215" s="16" t="n"/>
      <c r="Q215" s="18">
        <f>IF(OR([@[Inquiry ID]]="",[@[Date Received]]=""),"",MAX(0,IF([@[Closed Date]]="",IF(Dashboard!$B$3="",[@[Date Received]],Dashboard!$B$3),[@[Closed Date]])-[@[Date Received]]))</f>
        <v/>
      </c>
      <c r="R21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5" s="18">
        <f>IF([@[Date Received]]="","",TEXT([@[Date Received]],"mmm yyyy"))</f>
        <v/>
      </c>
      <c r="U215" s="18">
        <f>IF([@[Inquiry ID]]="","",IF(AND(Dashboard!$B$3&lt;&gt;"",[@[Date Received]]&lt;=Dashboard!$B$3,[@[Current Stage]]&lt;&gt;"Enrolled",[@[Current Stage]]&lt;&gt;"Closed"),"Open","Closed"))</f>
        <v/>
      </c>
    </row>
    <row r="216">
      <c r="A216" s="16" t="n"/>
      <c r="B216" s="26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26" t="n"/>
      <c r="M216" s="26" t="n"/>
      <c r="N216" s="26" t="n"/>
      <c r="O216" s="16" t="n"/>
      <c r="P216" s="16" t="n"/>
      <c r="Q216" s="18">
        <f>IF(OR([@[Inquiry ID]]="",[@[Date Received]]=""),"",MAX(0,IF([@[Closed Date]]="",IF(Dashboard!$B$3="",[@[Date Received]],Dashboard!$B$3),[@[Closed Date]])-[@[Date Received]]))</f>
        <v/>
      </c>
      <c r="R21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6" s="18">
        <f>IF([@[Date Received]]="","",TEXT([@[Date Received]],"mmm yyyy"))</f>
        <v/>
      </c>
      <c r="U216" s="18">
        <f>IF([@[Inquiry ID]]="","",IF(AND(Dashboard!$B$3&lt;&gt;"",[@[Date Received]]&lt;=Dashboard!$B$3,[@[Current Stage]]&lt;&gt;"Enrolled",[@[Current Stage]]&lt;&gt;"Closed"),"Open","Closed"))</f>
        <v/>
      </c>
    </row>
    <row r="217">
      <c r="A217" s="16" t="n"/>
      <c r="B217" s="26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26" t="n"/>
      <c r="M217" s="26" t="n"/>
      <c r="N217" s="26" t="n"/>
      <c r="O217" s="16" t="n"/>
      <c r="P217" s="16" t="n"/>
      <c r="Q217" s="18">
        <f>IF(OR([@[Inquiry ID]]="",[@[Date Received]]=""),"",MAX(0,IF([@[Closed Date]]="",IF(Dashboard!$B$3="",[@[Date Received]],Dashboard!$B$3),[@[Closed Date]])-[@[Date Received]]))</f>
        <v/>
      </c>
      <c r="R21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7" s="18">
        <f>IF([@[Date Received]]="","",TEXT([@[Date Received]],"mmm yyyy"))</f>
        <v/>
      </c>
      <c r="U217" s="18">
        <f>IF([@[Inquiry ID]]="","",IF(AND(Dashboard!$B$3&lt;&gt;"",[@[Date Received]]&lt;=Dashboard!$B$3,[@[Current Stage]]&lt;&gt;"Enrolled",[@[Current Stage]]&lt;&gt;"Closed"),"Open","Closed"))</f>
        <v/>
      </c>
    </row>
    <row r="218">
      <c r="A218" s="16" t="n"/>
      <c r="B218" s="26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26" t="n"/>
      <c r="M218" s="26" t="n"/>
      <c r="N218" s="26" t="n"/>
      <c r="O218" s="16" t="n"/>
      <c r="P218" s="16" t="n"/>
      <c r="Q218" s="18">
        <f>IF(OR([@[Inquiry ID]]="",[@[Date Received]]=""),"",MAX(0,IF([@[Closed Date]]="",IF(Dashboard!$B$3="",[@[Date Received]],Dashboard!$B$3),[@[Closed Date]])-[@[Date Received]]))</f>
        <v/>
      </c>
      <c r="R21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8" s="18">
        <f>IF([@[Date Received]]="","",TEXT([@[Date Received]],"mmm yyyy"))</f>
        <v/>
      </c>
      <c r="U218" s="18">
        <f>IF([@[Inquiry ID]]="","",IF(AND(Dashboard!$B$3&lt;&gt;"",[@[Date Received]]&lt;=Dashboard!$B$3,[@[Current Stage]]&lt;&gt;"Enrolled",[@[Current Stage]]&lt;&gt;"Closed"),"Open","Closed"))</f>
        <v/>
      </c>
    </row>
    <row r="219">
      <c r="A219" s="16" t="n"/>
      <c r="B219" s="26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26" t="n"/>
      <c r="M219" s="26" t="n"/>
      <c r="N219" s="26" t="n"/>
      <c r="O219" s="16" t="n"/>
      <c r="P219" s="16" t="n"/>
      <c r="Q219" s="18">
        <f>IF(OR([@[Inquiry ID]]="",[@[Date Received]]=""),"",MAX(0,IF([@[Closed Date]]="",IF(Dashboard!$B$3="",[@[Date Received]],Dashboard!$B$3),[@[Closed Date]])-[@[Date Received]]))</f>
        <v/>
      </c>
      <c r="R21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1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19" s="18">
        <f>IF([@[Date Received]]="","",TEXT([@[Date Received]],"mmm yyyy"))</f>
        <v/>
      </c>
      <c r="U219" s="18">
        <f>IF([@[Inquiry ID]]="","",IF(AND(Dashboard!$B$3&lt;&gt;"",[@[Date Received]]&lt;=Dashboard!$B$3,[@[Current Stage]]&lt;&gt;"Enrolled",[@[Current Stage]]&lt;&gt;"Closed"),"Open","Closed"))</f>
        <v/>
      </c>
    </row>
    <row r="220">
      <c r="A220" s="16" t="n"/>
      <c r="B220" s="26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26" t="n"/>
      <c r="M220" s="26" t="n"/>
      <c r="N220" s="26" t="n"/>
      <c r="O220" s="16" t="n"/>
      <c r="P220" s="16" t="n"/>
      <c r="Q220" s="18">
        <f>IF(OR([@[Inquiry ID]]="",[@[Date Received]]=""),"",MAX(0,IF([@[Closed Date]]="",IF(Dashboard!$B$3="",[@[Date Received]],Dashboard!$B$3),[@[Closed Date]])-[@[Date Received]]))</f>
        <v/>
      </c>
      <c r="R22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0" s="18">
        <f>IF([@[Date Received]]="","",TEXT([@[Date Received]],"mmm yyyy"))</f>
        <v/>
      </c>
      <c r="U220" s="18">
        <f>IF([@[Inquiry ID]]="","",IF(AND(Dashboard!$B$3&lt;&gt;"",[@[Date Received]]&lt;=Dashboard!$B$3,[@[Current Stage]]&lt;&gt;"Enrolled",[@[Current Stage]]&lt;&gt;"Closed"),"Open","Closed"))</f>
        <v/>
      </c>
    </row>
    <row r="221">
      <c r="A221" s="16" t="n"/>
      <c r="B221" s="2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26" t="n"/>
      <c r="M221" s="26" t="n"/>
      <c r="N221" s="26" t="n"/>
      <c r="O221" s="16" t="n"/>
      <c r="P221" s="16" t="n"/>
      <c r="Q221" s="18">
        <f>IF(OR([@[Inquiry ID]]="",[@[Date Received]]=""),"",MAX(0,IF([@[Closed Date]]="",IF(Dashboard!$B$3="",[@[Date Received]],Dashboard!$B$3),[@[Closed Date]])-[@[Date Received]]))</f>
        <v/>
      </c>
      <c r="R22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1" s="18">
        <f>IF([@[Date Received]]="","",TEXT([@[Date Received]],"mmm yyyy"))</f>
        <v/>
      </c>
      <c r="U221" s="18">
        <f>IF([@[Inquiry ID]]="","",IF(AND(Dashboard!$B$3&lt;&gt;"",[@[Date Received]]&lt;=Dashboard!$B$3,[@[Current Stage]]&lt;&gt;"Enrolled",[@[Current Stage]]&lt;&gt;"Closed"),"Open","Closed"))</f>
        <v/>
      </c>
    </row>
    <row r="222">
      <c r="A222" s="16" t="n"/>
      <c r="B222" s="26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26" t="n"/>
      <c r="M222" s="26" t="n"/>
      <c r="N222" s="26" t="n"/>
      <c r="O222" s="16" t="n"/>
      <c r="P222" s="16" t="n"/>
      <c r="Q222" s="18">
        <f>IF(OR([@[Inquiry ID]]="",[@[Date Received]]=""),"",MAX(0,IF([@[Closed Date]]="",IF(Dashboard!$B$3="",[@[Date Received]],Dashboard!$B$3),[@[Closed Date]])-[@[Date Received]]))</f>
        <v/>
      </c>
      <c r="R22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2" s="18">
        <f>IF([@[Date Received]]="","",TEXT([@[Date Received]],"mmm yyyy"))</f>
        <v/>
      </c>
      <c r="U222" s="18">
        <f>IF([@[Inquiry ID]]="","",IF(AND(Dashboard!$B$3&lt;&gt;"",[@[Date Received]]&lt;=Dashboard!$B$3,[@[Current Stage]]&lt;&gt;"Enrolled",[@[Current Stage]]&lt;&gt;"Closed"),"Open","Closed"))</f>
        <v/>
      </c>
    </row>
    <row r="223">
      <c r="A223" s="16" t="n"/>
      <c r="B223" s="26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26" t="n"/>
      <c r="M223" s="26" t="n"/>
      <c r="N223" s="26" t="n"/>
      <c r="O223" s="16" t="n"/>
      <c r="P223" s="16" t="n"/>
      <c r="Q223" s="18">
        <f>IF(OR([@[Inquiry ID]]="",[@[Date Received]]=""),"",MAX(0,IF([@[Closed Date]]="",IF(Dashboard!$B$3="",[@[Date Received]],Dashboard!$B$3),[@[Closed Date]])-[@[Date Received]]))</f>
        <v/>
      </c>
      <c r="R22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3" s="18">
        <f>IF([@[Date Received]]="","",TEXT([@[Date Received]],"mmm yyyy"))</f>
        <v/>
      </c>
      <c r="U223" s="18">
        <f>IF([@[Inquiry ID]]="","",IF(AND(Dashboard!$B$3&lt;&gt;"",[@[Date Received]]&lt;=Dashboard!$B$3,[@[Current Stage]]&lt;&gt;"Enrolled",[@[Current Stage]]&lt;&gt;"Closed"),"Open","Closed"))</f>
        <v/>
      </c>
    </row>
    <row r="224">
      <c r="A224" s="16" t="n"/>
      <c r="B224" s="26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26" t="n"/>
      <c r="M224" s="26" t="n"/>
      <c r="N224" s="26" t="n"/>
      <c r="O224" s="16" t="n"/>
      <c r="P224" s="16" t="n"/>
      <c r="Q224" s="18">
        <f>IF(OR([@[Inquiry ID]]="",[@[Date Received]]=""),"",MAX(0,IF([@[Closed Date]]="",IF(Dashboard!$B$3="",[@[Date Received]],Dashboard!$B$3),[@[Closed Date]])-[@[Date Received]]))</f>
        <v/>
      </c>
      <c r="R22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4" s="18">
        <f>IF([@[Date Received]]="","",TEXT([@[Date Received]],"mmm yyyy"))</f>
        <v/>
      </c>
      <c r="U224" s="18">
        <f>IF([@[Inquiry ID]]="","",IF(AND(Dashboard!$B$3&lt;&gt;"",[@[Date Received]]&lt;=Dashboard!$B$3,[@[Current Stage]]&lt;&gt;"Enrolled",[@[Current Stage]]&lt;&gt;"Closed"),"Open","Closed"))</f>
        <v/>
      </c>
    </row>
    <row r="225">
      <c r="A225" s="16" t="n"/>
      <c r="B225" s="2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26" t="n"/>
      <c r="M225" s="26" t="n"/>
      <c r="N225" s="26" t="n"/>
      <c r="O225" s="16" t="n"/>
      <c r="P225" s="16" t="n"/>
      <c r="Q225" s="18">
        <f>IF(OR([@[Inquiry ID]]="",[@[Date Received]]=""),"",MAX(0,IF([@[Closed Date]]="",IF(Dashboard!$B$3="",[@[Date Received]],Dashboard!$B$3),[@[Closed Date]])-[@[Date Received]]))</f>
        <v/>
      </c>
      <c r="R22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5" s="18">
        <f>IF([@[Date Received]]="","",TEXT([@[Date Received]],"mmm yyyy"))</f>
        <v/>
      </c>
      <c r="U225" s="18">
        <f>IF([@[Inquiry ID]]="","",IF(AND(Dashboard!$B$3&lt;&gt;"",[@[Date Received]]&lt;=Dashboard!$B$3,[@[Current Stage]]&lt;&gt;"Enrolled",[@[Current Stage]]&lt;&gt;"Closed"),"Open","Closed"))</f>
        <v/>
      </c>
    </row>
    <row r="226">
      <c r="A226" s="16" t="n"/>
      <c r="B226" s="2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26" t="n"/>
      <c r="M226" s="26" t="n"/>
      <c r="N226" s="26" t="n"/>
      <c r="O226" s="16" t="n"/>
      <c r="P226" s="16" t="n"/>
      <c r="Q226" s="18">
        <f>IF(OR([@[Inquiry ID]]="",[@[Date Received]]=""),"",MAX(0,IF([@[Closed Date]]="",IF(Dashboard!$B$3="",[@[Date Received]],Dashboard!$B$3),[@[Closed Date]])-[@[Date Received]]))</f>
        <v/>
      </c>
      <c r="R22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6" s="18">
        <f>IF([@[Date Received]]="","",TEXT([@[Date Received]],"mmm yyyy"))</f>
        <v/>
      </c>
      <c r="U226" s="18">
        <f>IF([@[Inquiry ID]]="","",IF(AND(Dashboard!$B$3&lt;&gt;"",[@[Date Received]]&lt;=Dashboard!$B$3,[@[Current Stage]]&lt;&gt;"Enrolled",[@[Current Stage]]&lt;&gt;"Closed"),"Open","Closed"))</f>
        <v/>
      </c>
    </row>
    <row r="227">
      <c r="A227" s="16" t="n"/>
      <c r="B227" s="26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26" t="n"/>
      <c r="M227" s="26" t="n"/>
      <c r="N227" s="26" t="n"/>
      <c r="O227" s="16" t="n"/>
      <c r="P227" s="16" t="n"/>
      <c r="Q227" s="18">
        <f>IF(OR([@[Inquiry ID]]="",[@[Date Received]]=""),"",MAX(0,IF([@[Closed Date]]="",IF(Dashboard!$B$3="",[@[Date Received]],Dashboard!$B$3),[@[Closed Date]])-[@[Date Received]]))</f>
        <v/>
      </c>
      <c r="R22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7" s="18">
        <f>IF([@[Date Received]]="","",TEXT([@[Date Received]],"mmm yyyy"))</f>
        <v/>
      </c>
      <c r="U227" s="18">
        <f>IF([@[Inquiry ID]]="","",IF(AND(Dashboard!$B$3&lt;&gt;"",[@[Date Received]]&lt;=Dashboard!$B$3,[@[Current Stage]]&lt;&gt;"Enrolled",[@[Current Stage]]&lt;&gt;"Closed"),"Open","Closed"))</f>
        <v/>
      </c>
    </row>
    <row r="228">
      <c r="A228" s="16" t="n"/>
      <c r="B228" s="26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26" t="n"/>
      <c r="M228" s="26" t="n"/>
      <c r="N228" s="26" t="n"/>
      <c r="O228" s="16" t="n"/>
      <c r="P228" s="16" t="n"/>
      <c r="Q228" s="18">
        <f>IF(OR([@[Inquiry ID]]="",[@[Date Received]]=""),"",MAX(0,IF([@[Closed Date]]="",IF(Dashboard!$B$3="",[@[Date Received]],Dashboard!$B$3),[@[Closed Date]])-[@[Date Received]]))</f>
        <v/>
      </c>
      <c r="R22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8" s="18">
        <f>IF([@[Date Received]]="","",TEXT([@[Date Received]],"mmm yyyy"))</f>
        <v/>
      </c>
      <c r="U228" s="18">
        <f>IF([@[Inquiry ID]]="","",IF(AND(Dashboard!$B$3&lt;&gt;"",[@[Date Received]]&lt;=Dashboard!$B$3,[@[Current Stage]]&lt;&gt;"Enrolled",[@[Current Stage]]&lt;&gt;"Closed"),"Open","Closed"))</f>
        <v/>
      </c>
    </row>
    <row r="229">
      <c r="A229" s="16" t="n"/>
      <c r="B229" s="26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26" t="n"/>
      <c r="M229" s="26" t="n"/>
      <c r="N229" s="26" t="n"/>
      <c r="O229" s="16" t="n"/>
      <c r="P229" s="16" t="n"/>
      <c r="Q229" s="18">
        <f>IF(OR([@[Inquiry ID]]="",[@[Date Received]]=""),"",MAX(0,IF([@[Closed Date]]="",IF(Dashboard!$B$3="",[@[Date Received]],Dashboard!$B$3),[@[Closed Date]])-[@[Date Received]]))</f>
        <v/>
      </c>
      <c r="R22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2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29" s="18">
        <f>IF([@[Date Received]]="","",TEXT([@[Date Received]],"mmm yyyy"))</f>
        <v/>
      </c>
      <c r="U229" s="18">
        <f>IF([@[Inquiry ID]]="","",IF(AND(Dashboard!$B$3&lt;&gt;"",[@[Date Received]]&lt;=Dashboard!$B$3,[@[Current Stage]]&lt;&gt;"Enrolled",[@[Current Stage]]&lt;&gt;"Closed"),"Open","Closed"))</f>
        <v/>
      </c>
    </row>
    <row r="230">
      <c r="A230" s="16" t="n"/>
      <c r="B230" s="26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26" t="n"/>
      <c r="M230" s="26" t="n"/>
      <c r="N230" s="26" t="n"/>
      <c r="O230" s="16" t="n"/>
      <c r="P230" s="16" t="n"/>
      <c r="Q230" s="18">
        <f>IF(OR([@[Inquiry ID]]="",[@[Date Received]]=""),"",MAX(0,IF([@[Closed Date]]="",IF(Dashboard!$B$3="",[@[Date Received]],Dashboard!$B$3),[@[Closed Date]])-[@[Date Received]]))</f>
        <v/>
      </c>
      <c r="R23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0" s="18">
        <f>IF([@[Date Received]]="","",TEXT([@[Date Received]],"mmm yyyy"))</f>
        <v/>
      </c>
      <c r="U230" s="18">
        <f>IF([@[Inquiry ID]]="","",IF(AND(Dashboard!$B$3&lt;&gt;"",[@[Date Received]]&lt;=Dashboard!$B$3,[@[Current Stage]]&lt;&gt;"Enrolled",[@[Current Stage]]&lt;&gt;"Closed"),"Open","Closed"))</f>
        <v/>
      </c>
    </row>
    <row r="231">
      <c r="A231" s="16" t="n"/>
      <c r="B231" s="26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26" t="n"/>
      <c r="M231" s="26" t="n"/>
      <c r="N231" s="26" t="n"/>
      <c r="O231" s="16" t="n"/>
      <c r="P231" s="16" t="n"/>
      <c r="Q231" s="18">
        <f>IF(OR([@[Inquiry ID]]="",[@[Date Received]]=""),"",MAX(0,IF([@[Closed Date]]="",IF(Dashboard!$B$3="",[@[Date Received]],Dashboard!$B$3),[@[Closed Date]])-[@[Date Received]]))</f>
        <v/>
      </c>
      <c r="R23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1" s="18">
        <f>IF([@[Date Received]]="","",TEXT([@[Date Received]],"mmm yyyy"))</f>
        <v/>
      </c>
      <c r="U231" s="18">
        <f>IF([@[Inquiry ID]]="","",IF(AND(Dashboard!$B$3&lt;&gt;"",[@[Date Received]]&lt;=Dashboard!$B$3,[@[Current Stage]]&lt;&gt;"Enrolled",[@[Current Stage]]&lt;&gt;"Closed"),"Open","Closed"))</f>
        <v/>
      </c>
    </row>
    <row r="232">
      <c r="A232" s="16" t="n"/>
      <c r="B232" s="26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26" t="n"/>
      <c r="M232" s="26" t="n"/>
      <c r="N232" s="26" t="n"/>
      <c r="O232" s="16" t="n"/>
      <c r="P232" s="16" t="n"/>
      <c r="Q232" s="18">
        <f>IF(OR([@[Inquiry ID]]="",[@[Date Received]]=""),"",MAX(0,IF([@[Closed Date]]="",IF(Dashboard!$B$3="",[@[Date Received]],Dashboard!$B$3),[@[Closed Date]])-[@[Date Received]]))</f>
        <v/>
      </c>
      <c r="R23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2" s="18">
        <f>IF([@[Date Received]]="","",TEXT([@[Date Received]],"mmm yyyy"))</f>
        <v/>
      </c>
      <c r="U232" s="18">
        <f>IF([@[Inquiry ID]]="","",IF(AND(Dashboard!$B$3&lt;&gt;"",[@[Date Received]]&lt;=Dashboard!$B$3,[@[Current Stage]]&lt;&gt;"Enrolled",[@[Current Stage]]&lt;&gt;"Closed"),"Open","Closed"))</f>
        <v/>
      </c>
    </row>
    <row r="233">
      <c r="A233" s="16" t="n"/>
      <c r="B233" s="26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26" t="n"/>
      <c r="M233" s="26" t="n"/>
      <c r="N233" s="26" t="n"/>
      <c r="O233" s="16" t="n"/>
      <c r="P233" s="16" t="n"/>
      <c r="Q233" s="18">
        <f>IF(OR([@[Inquiry ID]]="",[@[Date Received]]=""),"",MAX(0,IF([@[Closed Date]]="",IF(Dashboard!$B$3="",[@[Date Received]],Dashboard!$B$3),[@[Closed Date]])-[@[Date Received]]))</f>
        <v/>
      </c>
      <c r="R23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3" s="18">
        <f>IF([@[Date Received]]="","",TEXT([@[Date Received]],"mmm yyyy"))</f>
        <v/>
      </c>
      <c r="U233" s="18">
        <f>IF([@[Inquiry ID]]="","",IF(AND(Dashboard!$B$3&lt;&gt;"",[@[Date Received]]&lt;=Dashboard!$B$3,[@[Current Stage]]&lt;&gt;"Enrolled",[@[Current Stage]]&lt;&gt;"Closed"),"Open","Closed"))</f>
        <v/>
      </c>
    </row>
    <row r="234">
      <c r="A234" s="16" t="n"/>
      <c r="B234" s="2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26" t="n"/>
      <c r="M234" s="26" t="n"/>
      <c r="N234" s="26" t="n"/>
      <c r="O234" s="16" t="n"/>
      <c r="P234" s="16" t="n"/>
      <c r="Q234" s="18">
        <f>IF(OR([@[Inquiry ID]]="",[@[Date Received]]=""),"",MAX(0,IF([@[Closed Date]]="",IF(Dashboard!$B$3="",[@[Date Received]],Dashboard!$B$3),[@[Closed Date]])-[@[Date Received]]))</f>
        <v/>
      </c>
      <c r="R23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4" s="18">
        <f>IF([@[Date Received]]="","",TEXT([@[Date Received]],"mmm yyyy"))</f>
        <v/>
      </c>
      <c r="U234" s="18">
        <f>IF([@[Inquiry ID]]="","",IF(AND(Dashboard!$B$3&lt;&gt;"",[@[Date Received]]&lt;=Dashboard!$B$3,[@[Current Stage]]&lt;&gt;"Enrolled",[@[Current Stage]]&lt;&gt;"Closed"),"Open","Closed"))</f>
        <v/>
      </c>
    </row>
    <row r="235">
      <c r="A235" s="16" t="n"/>
      <c r="B235" s="26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26" t="n"/>
      <c r="M235" s="26" t="n"/>
      <c r="N235" s="26" t="n"/>
      <c r="O235" s="16" t="n"/>
      <c r="P235" s="16" t="n"/>
      <c r="Q235" s="18">
        <f>IF(OR([@[Inquiry ID]]="",[@[Date Received]]=""),"",MAX(0,IF([@[Closed Date]]="",IF(Dashboard!$B$3="",[@[Date Received]],Dashboard!$B$3),[@[Closed Date]])-[@[Date Received]]))</f>
        <v/>
      </c>
      <c r="R23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5" s="18">
        <f>IF([@[Date Received]]="","",TEXT([@[Date Received]],"mmm yyyy"))</f>
        <v/>
      </c>
      <c r="U235" s="18">
        <f>IF([@[Inquiry ID]]="","",IF(AND(Dashboard!$B$3&lt;&gt;"",[@[Date Received]]&lt;=Dashboard!$B$3,[@[Current Stage]]&lt;&gt;"Enrolled",[@[Current Stage]]&lt;&gt;"Closed"),"Open","Closed"))</f>
        <v/>
      </c>
    </row>
    <row r="236">
      <c r="A236" s="16" t="n"/>
      <c r="B236" s="26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26" t="n"/>
      <c r="M236" s="26" t="n"/>
      <c r="N236" s="26" t="n"/>
      <c r="O236" s="16" t="n"/>
      <c r="P236" s="16" t="n"/>
      <c r="Q236" s="18">
        <f>IF(OR([@[Inquiry ID]]="",[@[Date Received]]=""),"",MAX(0,IF([@[Closed Date]]="",IF(Dashboard!$B$3="",[@[Date Received]],Dashboard!$B$3),[@[Closed Date]])-[@[Date Received]]))</f>
        <v/>
      </c>
      <c r="R23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6" s="18">
        <f>IF([@[Date Received]]="","",TEXT([@[Date Received]],"mmm yyyy"))</f>
        <v/>
      </c>
      <c r="U236" s="18">
        <f>IF([@[Inquiry ID]]="","",IF(AND(Dashboard!$B$3&lt;&gt;"",[@[Date Received]]&lt;=Dashboard!$B$3,[@[Current Stage]]&lt;&gt;"Enrolled",[@[Current Stage]]&lt;&gt;"Closed"),"Open","Closed"))</f>
        <v/>
      </c>
    </row>
    <row r="237">
      <c r="A237" s="16" t="n"/>
      <c r="B237" s="26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26" t="n"/>
      <c r="M237" s="26" t="n"/>
      <c r="N237" s="26" t="n"/>
      <c r="O237" s="16" t="n"/>
      <c r="P237" s="16" t="n"/>
      <c r="Q237" s="18">
        <f>IF(OR([@[Inquiry ID]]="",[@[Date Received]]=""),"",MAX(0,IF([@[Closed Date]]="",IF(Dashboard!$B$3="",[@[Date Received]],Dashboard!$B$3),[@[Closed Date]])-[@[Date Received]]))</f>
        <v/>
      </c>
      <c r="R23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7" s="18">
        <f>IF([@[Date Received]]="","",TEXT([@[Date Received]],"mmm yyyy"))</f>
        <v/>
      </c>
      <c r="U237" s="18">
        <f>IF([@[Inquiry ID]]="","",IF(AND(Dashboard!$B$3&lt;&gt;"",[@[Date Received]]&lt;=Dashboard!$B$3,[@[Current Stage]]&lt;&gt;"Enrolled",[@[Current Stage]]&lt;&gt;"Closed"),"Open","Closed"))</f>
        <v/>
      </c>
    </row>
    <row r="238">
      <c r="A238" s="16" t="n"/>
      <c r="B238" s="26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26" t="n"/>
      <c r="M238" s="26" t="n"/>
      <c r="N238" s="26" t="n"/>
      <c r="O238" s="16" t="n"/>
      <c r="P238" s="16" t="n"/>
      <c r="Q238" s="18">
        <f>IF(OR([@[Inquiry ID]]="",[@[Date Received]]=""),"",MAX(0,IF([@[Closed Date]]="",IF(Dashboard!$B$3="",[@[Date Received]],Dashboard!$B$3),[@[Closed Date]])-[@[Date Received]]))</f>
        <v/>
      </c>
      <c r="R23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8" s="18">
        <f>IF([@[Date Received]]="","",TEXT([@[Date Received]],"mmm yyyy"))</f>
        <v/>
      </c>
      <c r="U238" s="18">
        <f>IF([@[Inquiry ID]]="","",IF(AND(Dashboard!$B$3&lt;&gt;"",[@[Date Received]]&lt;=Dashboard!$B$3,[@[Current Stage]]&lt;&gt;"Enrolled",[@[Current Stage]]&lt;&gt;"Closed"),"Open","Closed"))</f>
        <v/>
      </c>
    </row>
    <row r="239">
      <c r="A239" s="16" t="n"/>
      <c r="B239" s="26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26" t="n"/>
      <c r="M239" s="26" t="n"/>
      <c r="N239" s="26" t="n"/>
      <c r="O239" s="16" t="n"/>
      <c r="P239" s="16" t="n"/>
      <c r="Q239" s="18">
        <f>IF(OR([@[Inquiry ID]]="",[@[Date Received]]=""),"",MAX(0,IF([@[Closed Date]]="",IF(Dashboard!$B$3="",[@[Date Received]],Dashboard!$B$3),[@[Closed Date]])-[@[Date Received]]))</f>
        <v/>
      </c>
      <c r="R23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3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39" s="18">
        <f>IF([@[Date Received]]="","",TEXT([@[Date Received]],"mmm yyyy"))</f>
        <v/>
      </c>
      <c r="U239" s="18">
        <f>IF([@[Inquiry ID]]="","",IF(AND(Dashboard!$B$3&lt;&gt;"",[@[Date Received]]&lt;=Dashboard!$B$3,[@[Current Stage]]&lt;&gt;"Enrolled",[@[Current Stage]]&lt;&gt;"Closed"),"Open","Closed"))</f>
        <v/>
      </c>
    </row>
    <row r="240">
      <c r="A240" s="16" t="n"/>
      <c r="B240" s="26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26" t="n"/>
      <c r="M240" s="26" t="n"/>
      <c r="N240" s="26" t="n"/>
      <c r="O240" s="16" t="n"/>
      <c r="P240" s="16" t="n"/>
      <c r="Q240" s="18">
        <f>IF(OR([@[Inquiry ID]]="",[@[Date Received]]=""),"",MAX(0,IF([@[Closed Date]]="",IF(Dashboard!$B$3="",[@[Date Received]],Dashboard!$B$3),[@[Closed Date]])-[@[Date Received]]))</f>
        <v/>
      </c>
      <c r="R24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0" s="18">
        <f>IF([@[Date Received]]="","",TEXT([@[Date Received]],"mmm yyyy"))</f>
        <v/>
      </c>
      <c r="U240" s="18">
        <f>IF([@[Inquiry ID]]="","",IF(AND(Dashboard!$B$3&lt;&gt;"",[@[Date Received]]&lt;=Dashboard!$B$3,[@[Current Stage]]&lt;&gt;"Enrolled",[@[Current Stage]]&lt;&gt;"Closed"),"Open","Closed"))</f>
        <v/>
      </c>
    </row>
    <row r="241">
      <c r="A241" s="16" t="n"/>
      <c r="B241" s="26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26" t="n"/>
      <c r="M241" s="26" t="n"/>
      <c r="N241" s="26" t="n"/>
      <c r="O241" s="16" t="n"/>
      <c r="P241" s="16" t="n"/>
      <c r="Q241" s="18">
        <f>IF(OR([@[Inquiry ID]]="",[@[Date Received]]=""),"",MAX(0,IF([@[Closed Date]]="",IF(Dashboard!$B$3="",[@[Date Received]],Dashboard!$B$3),[@[Closed Date]])-[@[Date Received]]))</f>
        <v/>
      </c>
      <c r="R24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1" s="18">
        <f>IF([@[Date Received]]="","",TEXT([@[Date Received]],"mmm yyyy"))</f>
        <v/>
      </c>
      <c r="U241" s="18">
        <f>IF([@[Inquiry ID]]="","",IF(AND(Dashboard!$B$3&lt;&gt;"",[@[Date Received]]&lt;=Dashboard!$B$3,[@[Current Stage]]&lt;&gt;"Enrolled",[@[Current Stage]]&lt;&gt;"Closed"),"Open","Closed"))</f>
        <v/>
      </c>
    </row>
    <row r="242">
      <c r="A242" s="16" t="n"/>
      <c r="B242" s="26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26" t="n"/>
      <c r="M242" s="26" t="n"/>
      <c r="N242" s="26" t="n"/>
      <c r="O242" s="16" t="n"/>
      <c r="P242" s="16" t="n"/>
      <c r="Q242" s="18">
        <f>IF(OR([@[Inquiry ID]]="",[@[Date Received]]=""),"",MAX(0,IF([@[Closed Date]]="",IF(Dashboard!$B$3="",[@[Date Received]],Dashboard!$B$3),[@[Closed Date]])-[@[Date Received]]))</f>
        <v/>
      </c>
      <c r="R24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2" s="18">
        <f>IF([@[Date Received]]="","",TEXT([@[Date Received]],"mmm yyyy"))</f>
        <v/>
      </c>
      <c r="U242" s="18">
        <f>IF([@[Inquiry ID]]="","",IF(AND(Dashboard!$B$3&lt;&gt;"",[@[Date Received]]&lt;=Dashboard!$B$3,[@[Current Stage]]&lt;&gt;"Enrolled",[@[Current Stage]]&lt;&gt;"Closed"),"Open","Closed"))</f>
        <v/>
      </c>
    </row>
    <row r="243">
      <c r="A243" s="16" t="n"/>
      <c r="B243" s="2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26" t="n"/>
      <c r="M243" s="26" t="n"/>
      <c r="N243" s="26" t="n"/>
      <c r="O243" s="16" t="n"/>
      <c r="P243" s="16" t="n"/>
      <c r="Q243" s="18">
        <f>IF(OR([@[Inquiry ID]]="",[@[Date Received]]=""),"",MAX(0,IF([@[Closed Date]]="",IF(Dashboard!$B$3="",[@[Date Received]],Dashboard!$B$3),[@[Closed Date]])-[@[Date Received]]))</f>
        <v/>
      </c>
      <c r="R24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3" s="18">
        <f>IF([@[Date Received]]="","",TEXT([@[Date Received]],"mmm yyyy"))</f>
        <v/>
      </c>
      <c r="U243" s="18">
        <f>IF([@[Inquiry ID]]="","",IF(AND(Dashboard!$B$3&lt;&gt;"",[@[Date Received]]&lt;=Dashboard!$B$3,[@[Current Stage]]&lt;&gt;"Enrolled",[@[Current Stage]]&lt;&gt;"Closed"),"Open","Closed"))</f>
        <v/>
      </c>
    </row>
    <row r="244">
      <c r="A244" s="16" t="n"/>
      <c r="B244" s="26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26" t="n"/>
      <c r="M244" s="26" t="n"/>
      <c r="N244" s="26" t="n"/>
      <c r="O244" s="16" t="n"/>
      <c r="P244" s="16" t="n"/>
      <c r="Q244" s="18">
        <f>IF(OR([@[Inquiry ID]]="",[@[Date Received]]=""),"",MAX(0,IF([@[Closed Date]]="",IF(Dashboard!$B$3="",[@[Date Received]],Dashboard!$B$3),[@[Closed Date]])-[@[Date Received]]))</f>
        <v/>
      </c>
      <c r="R24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4" s="18">
        <f>IF([@[Date Received]]="","",TEXT([@[Date Received]],"mmm yyyy"))</f>
        <v/>
      </c>
      <c r="U244" s="18">
        <f>IF([@[Inquiry ID]]="","",IF(AND(Dashboard!$B$3&lt;&gt;"",[@[Date Received]]&lt;=Dashboard!$B$3,[@[Current Stage]]&lt;&gt;"Enrolled",[@[Current Stage]]&lt;&gt;"Closed"),"Open","Closed"))</f>
        <v/>
      </c>
    </row>
    <row r="245">
      <c r="A245" s="16" t="n"/>
      <c r="B245" s="2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26" t="n"/>
      <c r="M245" s="26" t="n"/>
      <c r="N245" s="26" t="n"/>
      <c r="O245" s="16" t="n"/>
      <c r="P245" s="16" t="n"/>
      <c r="Q245" s="18">
        <f>IF(OR([@[Inquiry ID]]="",[@[Date Received]]=""),"",MAX(0,IF([@[Closed Date]]="",IF(Dashboard!$B$3="",[@[Date Received]],Dashboard!$B$3),[@[Closed Date]])-[@[Date Received]]))</f>
        <v/>
      </c>
      <c r="R24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5" s="18">
        <f>IF([@[Date Received]]="","",TEXT([@[Date Received]],"mmm yyyy"))</f>
        <v/>
      </c>
      <c r="U245" s="18">
        <f>IF([@[Inquiry ID]]="","",IF(AND(Dashboard!$B$3&lt;&gt;"",[@[Date Received]]&lt;=Dashboard!$B$3,[@[Current Stage]]&lt;&gt;"Enrolled",[@[Current Stage]]&lt;&gt;"Closed"),"Open","Closed"))</f>
        <v/>
      </c>
    </row>
    <row r="246">
      <c r="A246" s="16" t="n"/>
      <c r="B246" s="26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26" t="n"/>
      <c r="M246" s="26" t="n"/>
      <c r="N246" s="26" t="n"/>
      <c r="O246" s="16" t="n"/>
      <c r="P246" s="16" t="n"/>
      <c r="Q246" s="18">
        <f>IF(OR([@[Inquiry ID]]="",[@[Date Received]]=""),"",MAX(0,IF([@[Closed Date]]="",IF(Dashboard!$B$3="",[@[Date Received]],Dashboard!$B$3),[@[Closed Date]])-[@[Date Received]]))</f>
        <v/>
      </c>
      <c r="R24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6" s="18">
        <f>IF([@[Date Received]]="","",TEXT([@[Date Received]],"mmm yyyy"))</f>
        <v/>
      </c>
      <c r="U246" s="18">
        <f>IF([@[Inquiry ID]]="","",IF(AND(Dashboard!$B$3&lt;&gt;"",[@[Date Received]]&lt;=Dashboard!$B$3,[@[Current Stage]]&lt;&gt;"Enrolled",[@[Current Stage]]&lt;&gt;"Closed"),"Open","Closed"))</f>
        <v/>
      </c>
    </row>
    <row r="247">
      <c r="A247" s="16" t="n"/>
      <c r="B247" s="26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26" t="n"/>
      <c r="M247" s="26" t="n"/>
      <c r="N247" s="26" t="n"/>
      <c r="O247" s="16" t="n"/>
      <c r="P247" s="16" t="n"/>
      <c r="Q247" s="18">
        <f>IF(OR([@[Inquiry ID]]="",[@[Date Received]]=""),"",MAX(0,IF([@[Closed Date]]="",IF(Dashboard!$B$3="",[@[Date Received]],Dashboard!$B$3),[@[Closed Date]])-[@[Date Received]]))</f>
        <v/>
      </c>
      <c r="R24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7" s="18">
        <f>IF([@[Date Received]]="","",TEXT([@[Date Received]],"mmm yyyy"))</f>
        <v/>
      </c>
      <c r="U247" s="18">
        <f>IF([@[Inquiry ID]]="","",IF(AND(Dashboard!$B$3&lt;&gt;"",[@[Date Received]]&lt;=Dashboard!$B$3,[@[Current Stage]]&lt;&gt;"Enrolled",[@[Current Stage]]&lt;&gt;"Closed"),"Open","Closed"))</f>
        <v/>
      </c>
    </row>
    <row r="248">
      <c r="A248" s="16" t="n"/>
      <c r="B248" s="26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26" t="n"/>
      <c r="M248" s="26" t="n"/>
      <c r="N248" s="26" t="n"/>
      <c r="O248" s="16" t="n"/>
      <c r="P248" s="16" t="n"/>
      <c r="Q248" s="18">
        <f>IF(OR([@[Inquiry ID]]="",[@[Date Received]]=""),"",MAX(0,IF([@[Closed Date]]="",IF(Dashboard!$B$3="",[@[Date Received]],Dashboard!$B$3),[@[Closed Date]])-[@[Date Received]]))</f>
        <v/>
      </c>
      <c r="R24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8" s="18">
        <f>IF([@[Date Received]]="","",TEXT([@[Date Received]],"mmm yyyy"))</f>
        <v/>
      </c>
      <c r="U248" s="18">
        <f>IF([@[Inquiry ID]]="","",IF(AND(Dashboard!$B$3&lt;&gt;"",[@[Date Received]]&lt;=Dashboard!$B$3,[@[Current Stage]]&lt;&gt;"Enrolled",[@[Current Stage]]&lt;&gt;"Closed"),"Open","Closed"))</f>
        <v/>
      </c>
    </row>
    <row r="249">
      <c r="A249" s="16" t="n"/>
      <c r="B249" s="26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26" t="n"/>
      <c r="M249" s="26" t="n"/>
      <c r="N249" s="26" t="n"/>
      <c r="O249" s="16" t="n"/>
      <c r="P249" s="16" t="n"/>
      <c r="Q249" s="18">
        <f>IF(OR([@[Inquiry ID]]="",[@[Date Received]]=""),"",MAX(0,IF([@[Closed Date]]="",IF(Dashboard!$B$3="",[@[Date Received]],Dashboard!$B$3),[@[Closed Date]])-[@[Date Received]]))</f>
        <v/>
      </c>
      <c r="R24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4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49" s="18">
        <f>IF([@[Date Received]]="","",TEXT([@[Date Received]],"mmm yyyy"))</f>
        <v/>
      </c>
      <c r="U249" s="18">
        <f>IF([@[Inquiry ID]]="","",IF(AND(Dashboard!$B$3&lt;&gt;"",[@[Date Received]]&lt;=Dashboard!$B$3,[@[Current Stage]]&lt;&gt;"Enrolled",[@[Current Stage]]&lt;&gt;"Closed"),"Open","Closed"))</f>
        <v/>
      </c>
    </row>
    <row r="250">
      <c r="A250" s="16" t="n"/>
      <c r="B250" s="26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26" t="n"/>
      <c r="M250" s="26" t="n"/>
      <c r="N250" s="26" t="n"/>
      <c r="O250" s="16" t="n"/>
      <c r="P250" s="16" t="n"/>
      <c r="Q250" s="18">
        <f>IF(OR([@[Inquiry ID]]="",[@[Date Received]]=""),"",MAX(0,IF([@[Closed Date]]="",IF(Dashboard!$B$3="",[@[Date Received]],Dashboard!$B$3),[@[Closed Date]])-[@[Date Received]]))</f>
        <v/>
      </c>
      <c r="R25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0" s="18">
        <f>IF([@[Date Received]]="","",TEXT([@[Date Received]],"mmm yyyy"))</f>
        <v/>
      </c>
      <c r="U250" s="18">
        <f>IF([@[Inquiry ID]]="","",IF(AND(Dashboard!$B$3&lt;&gt;"",[@[Date Received]]&lt;=Dashboard!$B$3,[@[Current Stage]]&lt;&gt;"Enrolled",[@[Current Stage]]&lt;&gt;"Closed"),"Open","Closed"))</f>
        <v/>
      </c>
    </row>
    <row r="251">
      <c r="A251" s="16" t="n"/>
      <c r="B251" s="26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26" t="n"/>
      <c r="M251" s="26" t="n"/>
      <c r="N251" s="26" t="n"/>
      <c r="O251" s="16" t="n"/>
      <c r="P251" s="16" t="n"/>
      <c r="Q251" s="18">
        <f>IF(OR([@[Inquiry ID]]="",[@[Date Received]]=""),"",MAX(0,IF([@[Closed Date]]="",IF(Dashboard!$B$3="",[@[Date Received]],Dashboard!$B$3),[@[Closed Date]])-[@[Date Received]]))</f>
        <v/>
      </c>
      <c r="R25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1" s="18">
        <f>IF([@[Date Received]]="","",TEXT([@[Date Received]],"mmm yyyy"))</f>
        <v/>
      </c>
      <c r="U251" s="18">
        <f>IF([@[Inquiry ID]]="","",IF(AND(Dashboard!$B$3&lt;&gt;"",[@[Date Received]]&lt;=Dashboard!$B$3,[@[Current Stage]]&lt;&gt;"Enrolled",[@[Current Stage]]&lt;&gt;"Closed"),"Open","Closed"))</f>
        <v/>
      </c>
    </row>
    <row r="252">
      <c r="A252" s="16" t="n"/>
      <c r="B252" s="26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26" t="n"/>
      <c r="M252" s="26" t="n"/>
      <c r="N252" s="26" t="n"/>
      <c r="O252" s="16" t="n"/>
      <c r="P252" s="16" t="n"/>
      <c r="Q252" s="18">
        <f>IF(OR([@[Inquiry ID]]="",[@[Date Received]]=""),"",MAX(0,IF([@[Closed Date]]="",IF(Dashboard!$B$3="",[@[Date Received]],Dashboard!$B$3),[@[Closed Date]])-[@[Date Received]]))</f>
        <v/>
      </c>
      <c r="R25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2" s="18">
        <f>IF([@[Date Received]]="","",TEXT([@[Date Received]],"mmm yyyy"))</f>
        <v/>
      </c>
      <c r="U252" s="18">
        <f>IF([@[Inquiry ID]]="","",IF(AND(Dashboard!$B$3&lt;&gt;"",[@[Date Received]]&lt;=Dashboard!$B$3,[@[Current Stage]]&lt;&gt;"Enrolled",[@[Current Stage]]&lt;&gt;"Closed"),"Open","Closed"))</f>
        <v/>
      </c>
    </row>
    <row r="253">
      <c r="A253" s="16" t="n"/>
      <c r="B253" s="26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26" t="n"/>
      <c r="M253" s="26" t="n"/>
      <c r="N253" s="26" t="n"/>
      <c r="O253" s="16" t="n"/>
      <c r="P253" s="16" t="n"/>
      <c r="Q253" s="18">
        <f>IF(OR([@[Inquiry ID]]="",[@[Date Received]]=""),"",MAX(0,IF([@[Closed Date]]="",IF(Dashboard!$B$3="",[@[Date Received]],Dashboard!$B$3),[@[Closed Date]])-[@[Date Received]]))</f>
        <v/>
      </c>
      <c r="R25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3" s="18">
        <f>IF([@[Date Received]]="","",TEXT([@[Date Received]],"mmm yyyy"))</f>
        <v/>
      </c>
      <c r="U253" s="18">
        <f>IF([@[Inquiry ID]]="","",IF(AND(Dashboard!$B$3&lt;&gt;"",[@[Date Received]]&lt;=Dashboard!$B$3,[@[Current Stage]]&lt;&gt;"Enrolled",[@[Current Stage]]&lt;&gt;"Closed"),"Open","Closed"))</f>
        <v/>
      </c>
    </row>
    <row r="254">
      <c r="A254" s="16" t="n"/>
      <c r="B254" s="26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26" t="n"/>
      <c r="M254" s="26" t="n"/>
      <c r="N254" s="26" t="n"/>
      <c r="O254" s="16" t="n"/>
      <c r="P254" s="16" t="n"/>
      <c r="Q254" s="18">
        <f>IF(OR([@[Inquiry ID]]="",[@[Date Received]]=""),"",MAX(0,IF([@[Closed Date]]="",IF(Dashboard!$B$3="",[@[Date Received]],Dashboard!$B$3),[@[Closed Date]])-[@[Date Received]]))</f>
        <v/>
      </c>
      <c r="R25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4" s="18">
        <f>IF([@[Date Received]]="","",TEXT([@[Date Received]],"mmm yyyy"))</f>
        <v/>
      </c>
      <c r="U254" s="18">
        <f>IF([@[Inquiry ID]]="","",IF(AND(Dashboard!$B$3&lt;&gt;"",[@[Date Received]]&lt;=Dashboard!$B$3,[@[Current Stage]]&lt;&gt;"Enrolled",[@[Current Stage]]&lt;&gt;"Closed"),"Open","Closed"))</f>
        <v/>
      </c>
    </row>
    <row r="255">
      <c r="A255" s="16" t="n"/>
      <c r="B255" s="26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26" t="n"/>
      <c r="M255" s="26" t="n"/>
      <c r="N255" s="26" t="n"/>
      <c r="O255" s="16" t="n"/>
      <c r="P255" s="16" t="n"/>
      <c r="Q255" s="18">
        <f>IF(OR([@[Inquiry ID]]="",[@[Date Received]]=""),"",MAX(0,IF([@[Closed Date]]="",IF(Dashboard!$B$3="",[@[Date Received]],Dashboard!$B$3),[@[Closed Date]])-[@[Date Received]]))</f>
        <v/>
      </c>
      <c r="R25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5" s="18">
        <f>IF([@[Date Received]]="","",TEXT([@[Date Received]],"mmm yyyy"))</f>
        <v/>
      </c>
      <c r="U255" s="18">
        <f>IF([@[Inquiry ID]]="","",IF(AND(Dashboard!$B$3&lt;&gt;"",[@[Date Received]]&lt;=Dashboard!$B$3,[@[Current Stage]]&lt;&gt;"Enrolled",[@[Current Stage]]&lt;&gt;"Closed"),"Open","Closed"))</f>
        <v/>
      </c>
    </row>
    <row r="256">
      <c r="A256" s="16" t="n"/>
      <c r="B256" s="26" t="n"/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26" t="n"/>
      <c r="M256" s="26" t="n"/>
      <c r="N256" s="26" t="n"/>
      <c r="O256" s="16" t="n"/>
      <c r="P256" s="16" t="n"/>
      <c r="Q256" s="18">
        <f>IF(OR([@[Inquiry ID]]="",[@[Date Received]]=""),"",MAX(0,IF([@[Closed Date]]="",IF(Dashboard!$B$3="",[@[Date Received]],Dashboard!$B$3),[@[Closed Date]])-[@[Date Received]]))</f>
        <v/>
      </c>
      <c r="R25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6" s="18">
        <f>IF([@[Date Received]]="","",TEXT([@[Date Received]],"mmm yyyy"))</f>
        <v/>
      </c>
      <c r="U256" s="18">
        <f>IF([@[Inquiry ID]]="","",IF(AND(Dashboard!$B$3&lt;&gt;"",[@[Date Received]]&lt;=Dashboard!$B$3,[@[Current Stage]]&lt;&gt;"Enrolled",[@[Current Stage]]&lt;&gt;"Closed"),"Open","Closed"))</f>
        <v/>
      </c>
    </row>
    <row r="257">
      <c r="A257" s="16" t="n"/>
      <c r="B257" s="26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26" t="n"/>
      <c r="M257" s="26" t="n"/>
      <c r="N257" s="26" t="n"/>
      <c r="O257" s="16" t="n"/>
      <c r="P257" s="16" t="n"/>
      <c r="Q257" s="18">
        <f>IF(OR([@[Inquiry ID]]="",[@[Date Received]]=""),"",MAX(0,IF([@[Closed Date]]="",IF(Dashboard!$B$3="",[@[Date Received]],Dashboard!$B$3),[@[Closed Date]])-[@[Date Received]]))</f>
        <v/>
      </c>
      <c r="R25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7" s="18">
        <f>IF([@[Date Received]]="","",TEXT([@[Date Received]],"mmm yyyy"))</f>
        <v/>
      </c>
      <c r="U257" s="18">
        <f>IF([@[Inquiry ID]]="","",IF(AND(Dashboard!$B$3&lt;&gt;"",[@[Date Received]]&lt;=Dashboard!$B$3,[@[Current Stage]]&lt;&gt;"Enrolled",[@[Current Stage]]&lt;&gt;"Closed"),"Open","Closed"))</f>
        <v/>
      </c>
    </row>
    <row r="258">
      <c r="A258" s="16" t="n"/>
      <c r="B258" s="26" t="n"/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26" t="n"/>
      <c r="M258" s="26" t="n"/>
      <c r="N258" s="26" t="n"/>
      <c r="O258" s="16" t="n"/>
      <c r="P258" s="16" t="n"/>
      <c r="Q258" s="18">
        <f>IF(OR([@[Inquiry ID]]="",[@[Date Received]]=""),"",MAX(0,IF([@[Closed Date]]="",IF(Dashboard!$B$3="",[@[Date Received]],Dashboard!$B$3),[@[Closed Date]])-[@[Date Received]]))</f>
        <v/>
      </c>
      <c r="R25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8" s="18">
        <f>IF([@[Date Received]]="","",TEXT([@[Date Received]],"mmm yyyy"))</f>
        <v/>
      </c>
      <c r="U258" s="18">
        <f>IF([@[Inquiry ID]]="","",IF(AND(Dashboard!$B$3&lt;&gt;"",[@[Date Received]]&lt;=Dashboard!$B$3,[@[Current Stage]]&lt;&gt;"Enrolled",[@[Current Stage]]&lt;&gt;"Closed"),"Open","Closed"))</f>
        <v/>
      </c>
    </row>
    <row r="259">
      <c r="A259" s="16" t="n"/>
      <c r="B259" s="26" t="n"/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26" t="n"/>
      <c r="M259" s="26" t="n"/>
      <c r="N259" s="26" t="n"/>
      <c r="O259" s="16" t="n"/>
      <c r="P259" s="16" t="n"/>
      <c r="Q259" s="18">
        <f>IF(OR([@[Inquiry ID]]="",[@[Date Received]]=""),"",MAX(0,IF([@[Closed Date]]="",IF(Dashboard!$B$3="",[@[Date Received]],Dashboard!$B$3),[@[Closed Date]])-[@[Date Received]]))</f>
        <v/>
      </c>
      <c r="R25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5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59" s="18">
        <f>IF([@[Date Received]]="","",TEXT([@[Date Received]],"mmm yyyy"))</f>
        <v/>
      </c>
      <c r="U259" s="18">
        <f>IF([@[Inquiry ID]]="","",IF(AND(Dashboard!$B$3&lt;&gt;"",[@[Date Received]]&lt;=Dashboard!$B$3,[@[Current Stage]]&lt;&gt;"Enrolled",[@[Current Stage]]&lt;&gt;"Closed"),"Open","Closed"))</f>
        <v/>
      </c>
    </row>
    <row r="260">
      <c r="A260" s="16" t="n"/>
      <c r="B260" s="26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26" t="n"/>
      <c r="M260" s="26" t="n"/>
      <c r="N260" s="26" t="n"/>
      <c r="O260" s="16" t="n"/>
      <c r="P260" s="16" t="n"/>
      <c r="Q260" s="18">
        <f>IF(OR([@[Inquiry ID]]="",[@[Date Received]]=""),"",MAX(0,IF([@[Closed Date]]="",IF(Dashboard!$B$3="",[@[Date Received]],Dashboard!$B$3),[@[Closed Date]])-[@[Date Received]]))</f>
        <v/>
      </c>
      <c r="R26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0" s="18">
        <f>IF([@[Date Received]]="","",TEXT([@[Date Received]],"mmm yyyy"))</f>
        <v/>
      </c>
      <c r="U260" s="18">
        <f>IF([@[Inquiry ID]]="","",IF(AND(Dashboard!$B$3&lt;&gt;"",[@[Date Received]]&lt;=Dashboard!$B$3,[@[Current Stage]]&lt;&gt;"Enrolled",[@[Current Stage]]&lt;&gt;"Closed"),"Open","Closed"))</f>
        <v/>
      </c>
    </row>
    <row r="261">
      <c r="A261" s="16" t="n"/>
      <c r="B261" s="26" t="n"/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26" t="n"/>
      <c r="M261" s="26" t="n"/>
      <c r="N261" s="26" t="n"/>
      <c r="O261" s="16" t="n"/>
      <c r="P261" s="16" t="n"/>
      <c r="Q261" s="18">
        <f>IF(OR([@[Inquiry ID]]="",[@[Date Received]]=""),"",MAX(0,IF([@[Closed Date]]="",IF(Dashboard!$B$3="",[@[Date Received]],Dashboard!$B$3),[@[Closed Date]])-[@[Date Received]]))</f>
        <v/>
      </c>
      <c r="R26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1" s="18">
        <f>IF([@[Date Received]]="","",TEXT([@[Date Received]],"mmm yyyy"))</f>
        <v/>
      </c>
      <c r="U261" s="18">
        <f>IF([@[Inquiry ID]]="","",IF(AND(Dashboard!$B$3&lt;&gt;"",[@[Date Received]]&lt;=Dashboard!$B$3,[@[Current Stage]]&lt;&gt;"Enrolled",[@[Current Stage]]&lt;&gt;"Closed"),"Open","Closed"))</f>
        <v/>
      </c>
    </row>
    <row r="262">
      <c r="A262" s="16" t="n"/>
      <c r="B262" s="26" t="n"/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26" t="n"/>
      <c r="M262" s="26" t="n"/>
      <c r="N262" s="26" t="n"/>
      <c r="O262" s="16" t="n"/>
      <c r="P262" s="16" t="n"/>
      <c r="Q262" s="18">
        <f>IF(OR([@[Inquiry ID]]="",[@[Date Received]]=""),"",MAX(0,IF([@[Closed Date]]="",IF(Dashboard!$B$3="",[@[Date Received]],Dashboard!$B$3),[@[Closed Date]])-[@[Date Received]]))</f>
        <v/>
      </c>
      <c r="R26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2" s="18">
        <f>IF([@[Date Received]]="","",TEXT([@[Date Received]],"mmm yyyy"))</f>
        <v/>
      </c>
      <c r="U262" s="18">
        <f>IF([@[Inquiry ID]]="","",IF(AND(Dashboard!$B$3&lt;&gt;"",[@[Date Received]]&lt;=Dashboard!$B$3,[@[Current Stage]]&lt;&gt;"Enrolled",[@[Current Stage]]&lt;&gt;"Closed"),"Open","Closed"))</f>
        <v/>
      </c>
    </row>
    <row r="263">
      <c r="A263" s="16" t="n"/>
      <c r="B263" s="26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26" t="n"/>
      <c r="M263" s="26" t="n"/>
      <c r="N263" s="26" t="n"/>
      <c r="O263" s="16" t="n"/>
      <c r="P263" s="16" t="n"/>
      <c r="Q263" s="18">
        <f>IF(OR([@[Inquiry ID]]="",[@[Date Received]]=""),"",MAX(0,IF([@[Closed Date]]="",IF(Dashboard!$B$3="",[@[Date Received]],Dashboard!$B$3),[@[Closed Date]])-[@[Date Received]]))</f>
        <v/>
      </c>
      <c r="R26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3" s="18">
        <f>IF([@[Date Received]]="","",TEXT([@[Date Received]],"mmm yyyy"))</f>
        <v/>
      </c>
      <c r="U263" s="18">
        <f>IF([@[Inquiry ID]]="","",IF(AND(Dashboard!$B$3&lt;&gt;"",[@[Date Received]]&lt;=Dashboard!$B$3,[@[Current Stage]]&lt;&gt;"Enrolled",[@[Current Stage]]&lt;&gt;"Closed"),"Open","Closed"))</f>
        <v/>
      </c>
    </row>
    <row r="264">
      <c r="A264" s="16" t="n"/>
      <c r="B264" s="26" t="n"/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26" t="n"/>
      <c r="M264" s="26" t="n"/>
      <c r="N264" s="26" t="n"/>
      <c r="O264" s="16" t="n"/>
      <c r="P264" s="16" t="n"/>
      <c r="Q264" s="18">
        <f>IF(OR([@[Inquiry ID]]="",[@[Date Received]]=""),"",MAX(0,IF([@[Closed Date]]="",IF(Dashboard!$B$3="",[@[Date Received]],Dashboard!$B$3),[@[Closed Date]])-[@[Date Received]]))</f>
        <v/>
      </c>
      <c r="R26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4" s="18">
        <f>IF([@[Date Received]]="","",TEXT([@[Date Received]],"mmm yyyy"))</f>
        <v/>
      </c>
      <c r="U264" s="18">
        <f>IF([@[Inquiry ID]]="","",IF(AND(Dashboard!$B$3&lt;&gt;"",[@[Date Received]]&lt;=Dashboard!$B$3,[@[Current Stage]]&lt;&gt;"Enrolled",[@[Current Stage]]&lt;&gt;"Closed"),"Open","Closed"))</f>
        <v/>
      </c>
    </row>
    <row r="265">
      <c r="A265" s="16" t="n"/>
      <c r="B265" s="26" t="n"/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26" t="n"/>
      <c r="M265" s="26" t="n"/>
      <c r="N265" s="26" t="n"/>
      <c r="O265" s="16" t="n"/>
      <c r="P265" s="16" t="n"/>
      <c r="Q265" s="18">
        <f>IF(OR([@[Inquiry ID]]="",[@[Date Received]]=""),"",MAX(0,IF([@[Closed Date]]="",IF(Dashboard!$B$3="",[@[Date Received]],Dashboard!$B$3),[@[Closed Date]])-[@[Date Received]]))</f>
        <v/>
      </c>
      <c r="R26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5" s="18">
        <f>IF([@[Date Received]]="","",TEXT([@[Date Received]],"mmm yyyy"))</f>
        <v/>
      </c>
      <c r="U265" s="18">
        <f>IF([@[Inquiry ID]]="","",IF(AND(Dashboard!$B$3&lt;&gt;"",[@[Date Received]]&lt;=Dashboard!$B$3,[@[Current Stage]]&lt;&gt;"Enrolled",[@[Current Stage]]&lt;&gt;"Closed"),"Open","Closed"))</f>
        <v/>
      </c>
    </row>
    <row r="266">
      <c r="A266" s="16" t="n"/>
      <c r="B266" s="26" t="n"/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26" t="n"/>
      <c r="M266" s="26" t="n"/>
      <c r="N266" s="26" t="n"/>
      <c r="O266" s="16" t="n"/>
      <c r="P266" s="16" t="n"/>
      <c r="Q266" s="18">
        <f>IF(OR([@[Inquiry ID]]="",[@[Date Received]]=""),"",MAX(0,IF([@[Closed Date]]="",IF(Dashboard!$B$3="",[@[Date Received]],Dashboard!$B$3),[@[Closed Date]])-[@[Date Received]]))</f>
        <v/>
      </c>
      <c r="R26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6" s="18">
        <f>IF([@[Date Received]]="","",TEXT([@[Date Received]],"mmm yyyy"))</f>
        <v/>
      </c>
      <c r="U266" s="18">
        <f>IF([@[Inquiry ID]]="","",IF(AND(Dashboard!$B$3&lt;&gt;"",[@[Date Received]]&lt;=Dashboard!$B$3,[@[Current Stage]]&lt;&gt;"Enrolled",[@[Current Stage]]&lt;&gt;"Closed"),"Open","Closed"))</f>
        <v/>
      </c>
    </row>
    <row r="267">
      <c r="A267" s="16" t="n"/>
      <c r="B267" s="26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26" t="n"/>
      <c r="M267" s="26" t="n"/>
      <c r="N267" s="26" t="n"/>
      <c r="O267" s="16" t="n"/>
      <c r="P267" s="16" t="n"/>
      <c r="Q267" s="18">
        <f>IF(OR([@[Inquiry ID]]="",[@[Date Received]]=""),"",MAX(0,IF([@[Closed Date]]="",IF(Dashboard!$B$3="",[@[Date Received]],Dashboard!$B$3),[@[Closed Date]])-[@[Date Received]]))</f>
        <v/>
      </c>
      <c r="R26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7" s="18">
        <f>IF([@[Date Received]]="","",TEXT([@[Date Received]],"mmm yyyy"))</f>
        <v/>
      </c>
      <c r="U267" s="18">
        <f>IF([@[Inquiry ID]]="","",IF(AND(Dashboard!$B$3&lt;&gt;"",[@[Date Received]]&lt;=Dashboard!$B$3,[@[Current Stage]]&lt;&gt;"Enrolled",[@[Current Stage]]&lt;&gt;"Closed"),"Open","Closed"))</f>
        <v/>
      </c>
    </row>
    <row r="268">
      <c r="A268" s="16" t="n"/>
      <c r="B268" s="26" t="n"/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26" t="n"/>
      <c r="M268" s="26" t="n"/>
      <c r="N268" s="26" t="n"/>
      <c r="O268" s="16" t="n"/>
      <c r="P268" s="16" t="n"/>
      <c r="Q268" s="18">
        <f>IF(OR([@[Inquiry ID]]="",[@[Date Received]]=""),"",MAX(0,IF([@[Closed Date]]="",IF(Dashboard!$B$3="",[@[Date Received]],Dashboard!$B$3),[@[Closed Date]])-[@[Date Received]]))</f>
        <v/>
      </c>
      <c r="R26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8" s="18">
        <f>IF([@[Date Received]]="","",TEXT([@[Date Received]],"mmm yyyy"))</f>
        <v/>
      </c>
      <c r="U268" s="18">
        <f>IF([@[Inquiry ID]]="","",IF(AND(Dashboard!$B$3&lt;&gt;"",[@[Date Received]]&lt;=Dashboard!$B$3,[@[Current Stage]]&lt;&gt;"Enrolled",[@[Current Stage]]&lt;&gt;"Closed"),"Open","Closed"))</f>
        <v/>
      </c>
    </row>
    <row r="269">
      <c r="A269" s="16" t="n"/>
      <c r="B269" s="26" t="n"/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26" t="n"/>
      <c r="M269" s="26" t="n"/>
      <c r="N269" s="26" t="n"/>
      <c r="O269" s="16" t="n"/>
      <c r="P269" s="16" t="n"/>
      <c r="Q269" s="18">
        <f>IF(OR([@[Inquiry ID]]="",[@[Date Received]]=""),"",MAX(0,IF([@[Closed Date]]="",IF(Dashboard!$B$3="",[@[Date Received]],Dashboard!$B$3),[@[Closed Date]])-[@[Date Received]]))</f>
        <v/>
      </c>
      <c r="R26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6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69" s="18">
        <f>IF([@[Date Received]]="","",TEXT([@[Date Received]],"mmm yyyy"))</f>
        <v/>
      </c>
      <c r="U269" s="18">
        <f>IF([@[Inquiry ID]]="","",IF(AND(Dashboard!$B$3&lt;&gt;"",[@[Date Received]]&lt;=Dashboard!$B$3,[@[Current Stage]]&lt;&gt;"Enrolled",[@[Current Stage]]&lt;&gt;"Closed"),"Open","Closed"))</f>
        <v/>
      </c>
    </row>
    <row r="270">
      <c r="A270" s="16" t="n"/>
      <c r="B270" s="26" t="n"/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26" t="n"/>
      <c r="M270" s="26" t="n"/>
      <c r="N270" s="26" t="n"/>
      <c r="O270" s="16" t="n"/>
      <c r="P270" s="16" t="n"/>
      <c r="Q270" s="18">
        <f>IF(OR([@[Inquiry ID]]="",[@[Date Received]]=""),"",MAX(0,IF([@[Closed Date]]="",IF(Dashboard!$B$3="",[@[Date Received]],Dashboard!$B$3),[@[Closed Date]])-[@[Date Received]]))</f>
        <v/>
      </c>
      <c r="R27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0" s="18">
        <f>IF([@[Date Received]]="","",TEXT([@[Date Received]],"mmm yyyy"))</f>
        <v/>
      </c>
      <c r="U270" s="18">
        <f>IF([@[Inquiry ID]]="","",IF(AND(Dashboard!$B$3&lt;&gt;"",[@[Date Received]]&lt;=Dashboard!$B$3,[@[Current Stage]]&lt;&gt;"Enrolled",[@[Current Stage]]&lt;&gt;"Closed"),"Open","Closed"))</f>
        <v/>
      </c>
    </row>
    <row r="271">
      <c r="A271" s="16" t="n"/>
      <c r="B271" s="26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26" t="n"/>
      <c r="M271" s="26" t="n"/>
      <c r="N271" s="26" t="n"/>
      <c r="O271" s="16" t="n"/>
      <c r="P271" s="16" t="n"/>
      <c r="Q271" s="18">
        <f>IF(OR([@[Inquiry ID]]="",[@[Date Received]]=""),"",MAX(0,IF([@[Closed Date]]="",IF(Dashboard!$B$3="",[@[Date Received]],Dashboard!$B$3),[@[Closed Date]])-[@[Date Received]]))</f>
        <v/>
      </c>
      <c r="R27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1" s="18">
        <f>IF([@[Date Received]]="","",TEXT([@[Date Received]],"mmm yyyy"))</f>
        <v/>
      </c>
      <c r="U271" s="18">
        <f>IF([@[Inquiry ID]]="","",IF(AND(Dashboard!$B$3&lt;&gt;"",[@[Date Received]]&lt;=Dashboard!$B$3,[@[Current Stage]]&lt;&gt;"Enrolled",[@[Current Stage]]&lt;&gt;"Closed"),"Open","Closed"))</f>
        <v/>
      </c>
    </row>
    <row r="272">
      <c r="A272" s="16" t="n"/>
      <c r="B272" s="26" t="n"/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26" t="n"/>
      <c r="M272" s="26" t="n"/>
      <c r="N272" s="26" t="n"/>
      <c r="O272" s="16" t="n"/>
      <c r="P272" s="16" t="n"/>
      <c r="Q272" s="18">
        <f>IF(OR([@[Inquiry ID]]="",[@[Date Received]]=""),"",MAX(0,IF([@[Closed Date]]="",IF(Dashboard!$B$3="",[@[Date Received]],Dashboard!$B$3),[@[Closed Date]])-[@[Date Received]]))</f>
        <v/>
      </c>
      <c r="R27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2" s="18">
        <f>IF([@[Date Received]]="","",TEXT([@[Date Received]],"mmm yyyy"))</f>
        <v/>
      </c>
      <c r="U272" s="18">
        <f>IF([@[Inquiry ID]]="","",IF(AND(Dashboard!$B$3&lt;&gt;"",[@[Date Received]]&lt;=Dashboard!$B$3,[@[Current Stage]]&lt;&gt;"Enrolled",[@[Current Stage]]&lt;&gt;"Closed"),"Open","Closed"))</f>
        <v/>
      </c>
    </row>
    <row r="273">
      <c r="A273" s="16" t="n"/>
      <c r="B273" s="26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26" t="n"/>
      <c r="M273" s="26" t="n"/>
      <c r="N273" s="26" t="n"/>
      <c r="O273" s="16" t="n"/>
      <c r="P273" s="16" t="n"/>
      <c r="Q273" s="18">
        <f>IF(OR([@[Inquiry ID]]="",[@[Date Received]]=""),"",MAX(0,IF([@[Closed Date]]="",IF(Dashboard!$B$3="",[@[Date Received]],Dashboard!$B$3),[@[Closed Date]])-[@[Date Received]]))</f>
        <v/>
      </c>
      <c r="R27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3" s="18">
        <f>IF([@[Date Received]]="","",TEXT([@[Date Received]],"mmm yyyy"))</f>
        <v/>
      </c>
      <c r="U273" s="18">
        <f>IF([@[Inquiry ID]]="","",IF(AND(Dashboard!$B$3&lt;&gt;"",[@[Date Received]]&lt;=Dashboard!$B$3,[@[Current Stage]]&lt;&gt;"Enrolled",[@[Current Stage]]&lt;&gt;"Closed"),"Open","Closed"))</f>
        <v/>
      </c>
    </row>
    <row r="274">
      <c r="A274" s="16" t="n"/>
      <c r="B274" s="26" t="n"/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26" t="n"/>
      <c r="M274" s="26" t="n"/>
      <c r="N274" s="26" t="n"/>
      <c r="O274" s="16" t="n"/>
      <c r="P274" s="16" t="n"/>
      <c r="Q274" s="18">
        <f>IF(OR([@[Inquiry ID]]="",[@[Date Received]]=""),"",MAX(0,IF([@[Closed Date]]="",IF(Dashboard!$B$3="",[@[Date Received]],Dashboard!$B$3),[@[Closed Date]])-[@[Date Received]]))</f>
        <v/>
      </c>
      <c r="R27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4" s="18">
        <f>IF([@[Date Received]]="","",TEXT([@[Date Received]],"mmm yyyy"))</f>
        <v/>
      </c>
      <c r="U274" s="18">
        <f>IF([@[Inquiry ID]]="","",IF(AND(Dashboard!$B$3&lt;&gt;"",[@[Date Received]]&lt;=Dashboard!$B$3,[@[Current Stage]]&lt;&gt;"Enrolled",[@[Current Stage]]&lt;&gt;"Closed"),"Open","Closed"))</f>
        <v/>
      </c>
    </row>
    <row r="275">
      <c r="A275" s="16" t="n"/>
      <c r="B275" s="26" t="n"/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26" t="n"/>
      <c r="M275" s="26" t="n"/>
      <c r="N275" s="26" t="n"/>
      <c r="O275" s="16" t="n"/>
      <c r="P275" s="16" t="n"/>
      <c r="Q275" s="18">
        <f>IF(OR([@[Inquiry ID]]="",[@[Date Received]]=""),"",MAX(0,IF([@[Closed Date]]="",IF(Dashboard!$B$3="",[@[Date Received]],Dashboard!$B$3),[@[Closed Date]])-[@[Date Received]]))</f>
        <v/>
      </c>
      <c r="R27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5" s="18">
        <f>IF([@[Date Received]]="","",TEXT([@[Date Received]],"mmm yyyy"))</f>
        <v/>
      </c>
      <c r="U275" s="18">
        <f>IF([@[Inquiry ID]]="","",IF(AND(Dashboard!$B$3&lt;&gt;"",[@[Date Received]]&lt;=Dashboard!$B$3,[@[Current Stage]]&lt;&gt;"Enrolled",[@[Current Stage]]&lt;&gt;"Closed"),"Open","Closed"))</f>
        <v/>
      </c>
    </row>
    <row r="276">
      <c r="A276" s="16" t="n"/>
      <c r="B276" s="26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26" t="n"/>
      <c r="M276" s="26" t="n"/>
      <c r="N276" s="26" t="n"/>
      <c r="O276" s="16" t="n"/>
      <c r="P276" s="16" t="n"/>
      <c r="Q276" s="18">
        <f>IF(OR([@[Inquiry ID]]="",[@[Date Received]]=""),"",MAX(0,IF([@[Closed Date]]="",IF(Dashboard!$B$3="",[@[Date Received]],Dashboard!$B$3),[@[Closed Date]])-[@[Date Received]]))</f>
        <v/>
      </c>
      <c r="R27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6" s="18">
        <f>IF([@[Date Received]]="","",TEXT([@[Date Received]],"mmm yyyy"))</f>
        <v/>
      </c>
      <c r="U276" s="18">
        <f>IF([@[Inquiry ID]]="","",IF(AND(Dashboard!$B$3&lt;&gt;"",[@[Date Received]]&lt;=Dashboard!$B$3,[@[Current Stage]]&lt;&gt;"Enrolled",[@[Current Stage]]&lt;&gt;"Closed"),"Open","Closed"))</f>
        <v/>
      </c>
    </row>
    <row r="277">
      <c r="A277" s="16" t="n"/>
      <c r="B277" s="26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26" t="n"/>
      <c r="M277" s="26" t="n"/>
      <c r="N277" s="26" t="n"/>
      <c r="O277" s="16" t="n"/>
      <c r="P277" s="16" t="n"/>
      <c r="Q277" s="18">
        <f>IF(OR([@[Inquiry ID]]="",[@[Date Received]]=""),"",MAX(0,IF([@[Closed Date]]="",IF(Dashboard!$B$3="",[@[Date Received]],Dashboard!$B$3),[@[Closed Date]])-[@[Date Received]]))</f>
        <v/>
      </c>
      <c r="R27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7" s="18">
        <f>IF([@[Date Received]]="","",TEXT([@[Date Received]],"mmm yyyy"))</f>
        <v/>
      </c>
      <c r="U277" s="18">
        <f>IF([@[Inquiry ID]]="","",IF(AND(Dashboard!$B$3&lt;&gt;"",[@[Date Received]]&lt;=Dashboard!$B$3,[@[Current Stage]]&lt;&gt;"Enrolled",[@[Current Stage]]&lt;&gt;"Closed"),"Open","Closed"))</f>
        <v/>
      </c>
    </row>
    <row r="278">
      <c r="A278" s="16" t="n"/>
      <c r="B278" s="26" t="n"/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26" t="n"/>
      <c r="M278" s="26" t="n"/>
      <c r="N278" s="26" t="n"/>
      <c r="O278" s="16" t="n"/>
      <c r="P278" s="16" t="n"/>
      <c r="Q278" s="18">
        <f>IF(OR([@[Inquiry ID]]="",[@[Date Received]]=""),"",MAX(0,IF([@[Closed Date]]="",IF(Dashboard!$B$3="",[@[Date Received]],Dashboard!$B$3),[@[Closed Date]])-[@[Date Received]]))</f>
        <v/>
      </c>
      <c r="R27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8" s="18">
        <f>IF([@[Date Received]]="","",TEXT([@[Date Received]],"mmm yyyy"))</f>
        <v/>
      </c>
      <c r="U278" s="18">
        <f>IF([@[Inquiry ID]]="","",IF(AND(Dashboard!$B$3&lt;&gt;"",[@[Date Received]]&lt;=Dashboard!$B$3,[@[Current Stage]]&lt;&gt;"Enrolled",[@[Current Stage]]&lt;&gt;"Closed"),"Open","Closed"))</f>
        <v/>
      </c>
    </row>
    <row r="279">
      <c r="A279" s="16" t="n"/>
      <c r="B279" s="26" t="n"/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26" t="n"/>
      <c r="M279" s="26" t="n"/>
      <c r="N279" s="26" t="n"/>
      <c r="O279" s="16" t="n"/>
      <c r="P279" s="16" t="n"/>
      <c r="Q279" s="18">
        <f>IF(OR([@[Inquiry ID]]="",[@[Date Received]]=""),"",MAX(0,IF([@[Closed Date]]="",IF(Dashboard!$B$3="",[@[Date Received]],Dashboard!$B$3),[@[Closed Date]])-[@[Date Received]]))</f>
        <v/>
      </c>
      <c r="R27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7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79" s="18">
        <f>IF([@[Date Received]]="","",TEXT([@[Date Received]],"mmm yyyy"))</f>
        <v/>
      </c>
      <c r="U279" s="18">
        <f>IF([@[Inquiry ID]]="","",IF(AND(Dashboard!$B$3&lt;&gt;"",[@[Date Received]]&lt;=Dashboard!$B$3,[@[Current Stage]]&lt;&gt;"Enrolled",[@[Current Stage]]&lt;&gt;"Closed"),"Open","Closed"))</f>
        <v/>
      </c>
    </row>
    <row r="280">
      <c r="A280" s="16" t="n"/>
      <c r="B280" s="26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26" t="n"/>
      <c r="M280" s="26" t="n"/>
      <c r="N280" s="26" t="n"/>
      <c r="O280" s="16" t="n"/>
      <c r="P280" s="16" t="n"/>
      <c r="Q280" s="18">
        <f>IF(OR([@[Inquiry ID]]="",[@[Date Received]]=""),"",MAX(0,IF([@[Closed Date]]="",IF(Dashboard!$B$3="",[@[Date Received]],Dashboard!$B$3),[@[Closed Date]])-[@[Date Received]]))</f>
        <v/>
      </c>
      <c r="R28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0" s="18">
        <f>IF([@[Date Received]]="","",TEXT([@[Date Received]],"mmm yyyy"))</f>
        <v/>
      </c>
      <c r="U280" s="18">
        <f>IF([@[Inquiry ID]]="","",IF(AND(Dashboard!$B$3&lt;&gt;"",[@[Date Received]]&lt;=Dashboard!$B$3,[@[Current Stage]]&lt;&gt;"Enrolled",[@[Current Stage]]&lt;&gt;"Closed"),"Open","Closed"))</f>
        <v/>
      </c>
    </row>
    <row r="281">
      <c r="A281" s="16" t="n"/>
      <c r="B281" s="26" t="n"/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26" t="n"/>
      <c r="M281" s="26" t="n"/>
      <c r="N281" s="26" t="n"/>
      <c r="O281" s="16" t="n"/>
      <c r="P281" s="16" t="n"/>
      <c r="Q281" s="18">
        <f>IF(OR([@[Inquiry ID]]="",[@[Date Received]]=""),"",MAX(0,IF([@[Closed Date]]="",IF(Dashboard!$B$3="",[@[Date Received]],Dashboard!$B$3),[@[Closed Date]])-[@[Date Received]]))</f>
        <v/>
      </c>
      <c r="R28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1" s="18">
        <f>IF([@[Date Received]]="","",TEXT([@[Date Received]],"mmm yyyy"))</f>
        <v/>
      </c>
      <c r="U281" s="18">
        <f>IF([@[Inquiry ID]]="","",IF(AND(Dashboard!$B$3&lt;&gt;"",[@[Date Received]]&lt;=Dashboard!$B$3,[@[Current Stage]]&lt;&gt;"Enrolled",[@[Current Stage]]&lt;&gt;"Closed"),"Open","Closed"))</f>
        <v/>
      </c>
    </row>
    <row r="282">
      <c r="A282" s="16" t="n"/>
      <c r="B282" s="26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26" t="n"/>
      <c r="M282" s="26" t="n"/>
      <c r="N282" s="26" t="n"/>
      <c r="O282" s="16" t="n"/>
      <c r="P282" s="16" t="n"/>
      <c r="Q282" s="18">
        <f>IF(OR([@[Inquiry ID]]="",[@[Date Received]]=""),"",MAX(0,IF([@[Closed Date]]="",IF(Dashboard!$B$3="",[@[Date Received]],Dashboard!$B$3),[@[Closed Date]])-[@[Date Received]]))</f>
        <v/>
      </c>
      <c r="R28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2" s="18">
        <f>IF([@[Date Received]]="","",TEXT([@[Date Received]],"mmm yyyy"))</f>
        <v/>
      </c>
      <c r="U282" s="18">
        <f>IF([@[Inquiry ID]]="","",IF(AND(Dashboard!$B$3&lt;&gt;"",[@[Date Received]]&lt;=Dashboard!$B$3,[@[Current Stage]]&lt;&gt;"Enrolled",[@[Current Stage]]&lt;&gt;"Closed"),"Open","Closed"))</f>
        <v/>
      </c>
    </row>
    <row r="283">
      <c r="A283" s="16" t="n"/>
      <c r="B283" s="26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26" t="n"/>
      <c r="M283" s="26" t="n"/>
      <c r="N283" s="26" t="n"/>
      <c r="O283" s="16" t="n"/>
      <c r="P283" s="16" t="n"/>
      <c r="Q283" s="18">
        <f>IF(OR([@[Inquiry ID]]="",[@[Date Received]]=""),"",MAX(0,IF([@[Closed Date]]="",IF(Dashboard!$B$3="",[@[Date Received]],Dashboard!$B$3),[@[Closed Date]])-[@[Date Received]]))</f>
        <v/>
      </c>
      <c r="R28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3" s="18">
        <f>IF([@[Date Received]]="","",TEXT([@[Date Received]],"mmm yyyy"))</f>
        <v/>
      </c>
      <c r="U283" s="18">
        <f>IF([@[Inquiry ID]]="","",IF(AND(Dashboard!$B$3&lt;&gt;"",[@[Date Received]]&lt;=Dashboard!$B$3,[@[Current Stage]]&lt;&gt;"Enrolled",[@[Current Stage]]&lt;&gt;"Closed"),"Open","Closed"))</f>
        <v/>
      </c>
    </row>
    <row r="284">
      <c r="A284" s="16" t="n"/>
      <c r="B284" s="26" t="n"/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26" t="n"/>
      <c r="M284" s="26" t="n"/>
      <c r="N284" s="26" t="n"/>
      <c r="O284" s="16" t="n"/>
      <c r="P284" s="16" t="n"/>
      <c r="Q284" s="18">
        <f>IF(OR([@[Inquiry ID]]="",[@[Date Received]]=""),"",MAX(0,IF([@[Closed Date]]="",IF(Dashboard!$B$3="",[@[Date Received]],Dashboard!$B$3),[@[Closed Date]])-[@[Date Received]]))</f>
        <v/>
      </c>
      <c r="R28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4" s="18">
        <f>IF([@[Date Received]]="","",TEXT([@[Date Received]],"mmm yyyy"))</f>
        <v/>
      </c>
      <c r="U284" s="18">
        <f>IF([@[Inquiry ID]]="","",IF(AND(Dashboard!$B$3&lt;&gt;"",[@[Date Received]]&lt;=Dashboard!$B$3,[@[Current Stage]]&lt;&gt;"Enrolled",[@[Current Stage]]&lt;&gt;"Closed"),"Open","Closed"))</f>
        <v/>
      </c>
    </row>
    <row r="285">
      <c r="A285" s="16" t="n"/>
      <c r="B285" s="26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26" t="n"/>
      <c r="M285" s="26" t="n"/>
      <c r="N285" s="26" t="n"/>
      <c r="O285" s="16" t="n"/>
      <c r="P285" s="16" t="n"/>
      <c r="Q285" s="18">
        <f>IF(OR([@[Inquiry ID]]="",[@[Date Received]]=""),"",MAX(0,IF([@[Closed Date]]="",IF(Dashboard!$B$3="",[@[Date Received]],Dashboard!$B$3),[@[Closed Date]])-[@[Date Received]]))</f>
        <v/>
      </c>
      <c r="R28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5" s="18">
        <f>IF([@[Date Received]]="","",TEXT([@[Date Received]],"mmm yyyy"))</f>
        <v/>
      </c>
      <c r="U285" s="18">
        <f>IF([@[Inquiry ID]]="","",IF(AND(Dashboard!$B$3&lt;&gt;"",[@[Date Received]]&lt;=Dashboard!$B$3,[@[Current Stage]]&lt;&gt;"Enrolled",[@[Current Stage]]&lt;&gt;"Closed"),"Open","Closed"))</f>
        <v/>
      </c>
    </row>
    <row r="286">
      <c r="A286" s="16" t="n"/>
      <c r="B286" s="26" t="n"/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26" t="n"/>
      <c r="M286" s="26" t="n"/>
      <c r="N286" s="26" t="n"/>
      <c r="O286" s="16" t="n"/>
      <c r="P286" s="16" t="n"/>
      <c r="Q286" s="18">
        <f>IF(OR([@[Inquiry ID]]="",[@[Date Received]]=""),"",MAX(0,IF([@[Closed Date]]="",IF(Dashboard!$B$3="",[@[Date Received]],Dashboard!$B$3),[@[Closed Date]])-[@[Date Received]]))</f>
        <v/>
      </c>
      <c r="R28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6" s="18">
        <f>IF([@[Date Received]]="","",TEXT([@[Date Received]],"mmm yyyy"))</f>
        <v/>
      </c>
      <c r="U286" s="18">
        <f>IF([@[Inquiry ID]]="","",IF(AND(Dashboard!$B$3&lt;&gt;"",[@[Date Received]]&lt;=Dashboard!$B$3,[@[Current Stage]]&lt;&gt;"Enrolled",[@[Current Stage]]&lt;&gt;"Closed"),"Open","Closed"))</f>
        <v/>
      </c>
    </row>
    <row r="287">
      <c r="A287" s="16" t="n"/>
      <c r="B287" s="26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26" t="n"/>
      <c r="M287" s="26" t="n"/>
      <c r="N287" s="26" t="n"/>
      <c r="O287" s="16" t="n"/>
      <c r="P287" s="16" t="n"/>
      <c r="Q287" s="18">
        <f>IF(OR([@[Inquiry ID]]="",[@[Date Received]]=""),"",MAX(0,IF([@[Closed Date]]="",IF(Dashboard!$B$3="",[@[Date Received]],Dashboard!$B$3),[@[Closed Date]])-[@[Date Received]]))</f>
        <v/>
      </c>
      <c r="R28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7" s="18">
        <f>IF([@[Date Received]]="","",TEXT([@[Date Received]],"mmm yyyy"))</f>
        <v/>
      </c>
      <c r="U287" s="18">
        <f>IF([@[Inquiry ID]]="","",IF(AND(Dashboard!$B$3&lt;&gt;"",[@[Date Received]]&lt;=Dashboard!$B$3,[@[Current Stage]]&lt;&gt;"Enrolled",[@[Current Stage]]&lt;&gt;"Closed"),"Open","Closed"))</f>
        <v/>
      </c>
    </row>
    <row r="288">
      <c r="A288" s="16" t="n"/>
      <c r="B288" s="26" t="n"/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26" t="n"/>
      <c r="M288" s="26" t="n"/>
      <c r="N288" s="26" t="n"/>
      <c r="O288" s="16" t="n"/>
      <c r="P288" s="16" t="n"/>
      <c r="Q288" s="18">
        <f>IF(OR([@[Inquiry ID]]="",[@[Date Received]]=""),"",MAX(0,IF([@[Closed Date]]="",IF(Dashboard!$B$3="",[@[Date Received]],Dashboard!$B$3),[@[Closed Date]])-[@[Date Received]]))</f>
        <v/>
      </c>
      <c r="R28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8" s="18">
        <f>IF([@[Date Received]]="","",TEXT([@[Date Received]],"mmm yyyy"))</f>
        <v/>
      </c>
      <c r="U288" s="18">
        <f>IF([@[Inquiry ID]]="","",IF(AND(Dashboard!$B$3&lt;&gt;"",[@[Date Received]]&lt;=Dashboard!$B$3,[@[Current Stage]]&lt;&gt;"Enrolled",[@[Current Stage]]&lt;&gt;"Closed"),"Open","Closed"))</f>
        <v/>
      </c>
    </row>
    <row r="289">
      <c r="A289" s="16" t="n"/>
      <c r="B289" s="26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26" t="n"/>
      <c r="M289" s="26" t="n"/>
      <c r="N289" s="26" t="n"/>
      <c r="O289" s="16" t="n"/>
      <c r="P289" s="16" t="n"/>
      <c r="Q289" s="18">
        <f>IF(OR([@[Inquiry ID]]="",[@[Date Received]]=""),"",MAX(0,IF([@[Closed Date]]="",IF(Dashboard!$B$3="",[@[Date Received]],Dashboard!$B$3),[@[Closed Date]])-[@[Date Received]]))</f>
        <v/>
      </c>
      <c r="R28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8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89" s="18">
        <f>IF([@[Date Received]]="","",TEXT([@[Date Received]],"mmm yyyy"))</f>
        <v/>
      </c>
      <c r="U289" s="18">
        <f>IF([@[Inquiry ID]]="","",IF(AND(Dashboard!$B$3&lt;&gt;"",[@[Date Received]]&lt;=Dashboard!$B$3,[@[Current Stage]]&lt;&gt;"Enrolled",[@[Current Stage]]&lt;&gt;"Closed"),"Open","Closed"))</f>
        <v/>
      </c>
    </row>
    <row r="290">
      <c r="A290" s="16" t="n"/>
      <c r="B290" s="26" t="n"/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26" t="n"/>
      <c r="M290" s="26" t="n"/>
      <c r="N290" s="26" t="n"/>
      <c r="O290" s="16" t="n"/>
      <c r="P290" s="16" t="n"/>
      <c r="Q290" s="18">
        <f>IF(OR([@[Inquiry ID]]="",[@[Date Received]]=""),"",MAX(0,IF([@[Closed Date]]="",IF(Dashboard!$B$3="",[@[Date Received]],Dashboard!$B$3),[@[Closed Date]])-[@[Date Received]]))</f>
        <v/>
      </c>
      <c r="R29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0" s="18">
        <f>IF([@[Date Received]]="","",TEXT([@[Date Received]],"mmm yyyy"))</f>
        <v/>
      </c>
      <c r="U290" s="18">
        <f>IF([@[Inquiry ID]]="","",IF(AND(Dashboard!$B$3&lt;&gt;"",[@[Date Received]]&lt;=Dashboard!$B$3,[@[Current Stage]]&lt;&gt;"Enrolled",[@[Current Stage]]&lt;&gt;"Closed"),"Open","Closed"))</f>
        <v/>
      </c>
    </row>
    <row r="291">
      <c r="A291" s="16" t="n"/>
      <c r="B291" s="26" t="n"/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26" t="n"/>
      <c r="M291" s="26" t="n"/>
      <c r="N291" s="26" t="n"/>
      <c r="O291" s="16" t="n"/>
      <c r="P291" s="16" t="n"/>
      <c r="Q291" s="18">
        <f>IF(OR([@[Inquiry ID]]="",[@[Date Received]]=""),"",MAX(0,IF([@[Closed Date]]="",IF(Dashboard!$B$3="",[@[Date Received]],Dashboard!$B$3),[@[Closed Date]])-[@[Date Received]]))</f>
        <v/>
      </c>
      <c r="R29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1" s="18">
        <f>IF([@[Date Received]]="","",TEXT([@[Date Received]],"mmm yyyy"))</f>
        <v/>
      </c>
      <c r="U291" s="18">
        <f>IF([@[Inquiry ID]]="","",IF(AND(Dashboard!$B$3&lt;&gt;"",[@[Date Received]]&lt;=Dashboard!$B$3,[@[Current Stage]]&lt;&gt;"Enrolled",[@[Current Stage]]&lt;&gt;"Closed"),"Open","Closed"))</f>
        <v/>
      </c>
    </row>
    <row r="292">
      <c r="A292" s="16" t="n"/>
      <c r="B292" s="26" t="n"/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26" t="n"/>
      <c r="M292" s="26" t="n"/>
      <c r="N292" s="26" t="n"/>
      <c r="O292" s="16" t="n"/>
      <c r="P292" s="16" t="n"/>
      <c r="Q292" s="18">
        <f>IF(OR([@[Inquiry ID]]="",[@[Date Received]]=""),"",MAX(0,IF([@[Closed Date]]="",IF(Dashboard!$B$3="",[@[Date Received]],Dashboard!$B$3),[@[Closed Date]])-[@[Date Received]]))</f>
        <v/>
      </c>
      <c r="R29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2" s="18">
        <f>IF([@[Date Received]]="","",TEXT([@[Date Received]],"mmm yyyy"))</f>
        <v/>
      </c>
      <c r="U292" s="18">
        <f>IF([@[Inquiry ID]]="","",IF(AND(Dashboard!$B$3&lt;&gt;"",[@[Date Received]]&lt;=Dashboard!$B$3,[@[Current Stage]]&lt;&gt;"Enrolled",[@[Current Stage]]&lt;&gt;"Closed"),"Open","Closed"))</f>
        <v/>
      </c>
    </row>
    <row r="293">
      <c r="A293" s="16" t="n"/>
      <c r="B293" s="26" t="n"/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26" t="n"/>
      <c r="M293" s="26" t="n"/>
      <c r="N293" s="26" t="n"/>
      <c r="O293" s="16" t="n"/>
      <c r="P293" s="16" t="n"/>
      <c r="Q293" s="18">
        <f>IF(OR([@[Inquiry ID]]="",[@[Date Received]]=""),"",MAX(0,IF([@[Closed Date]]="",IF(Dashboard!$B$3="",[@[Date Received]],Dashboard!$B$3),[@[Closed Date]])-[@[Date Received]]))</f>
        <v/>
      </c>
      <c r="R29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3" s="18">
        <f>IF([@[Date Received]]="","",TEXT([@[Date Received]],"mmm yyyy"))</f>
        <v/>
      </c>
      <c r="U293" s="18">
        <f>IF([@[Inquiry ID]]="","",IF(AND(Dashboard!$B$3&lt;&gt;"",[@[Date Received]]&lt;=Dashboard!$B$3,[@[Current Stage]]&lt;&gt;"Enrolled",[@[Current Stage]]&lt;&gt;"Closed"),"Open","Closed"))</f>
        <v/>
      </c>
    </row>
    <row r="294">
      <c r="A294" s="16" t="n"/>
      <c r="B294" s="26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26" t="n"/>
      <c r="M294" s="26" t="n"/>
      <c r="N294" s="26" t="n"/>
      <c r="O294" s="16" t="n"/>
      <c r="P294" s="16" t="n"/>
      <c r="Q294" s="18">
        <f>IF(OR([@[Inquiry ID]]="",[@[Date Received]]=""),"",MAX(0,IF([@[Closed Date]]="",IF(Dashboard!$B$3="",[@[Date Received]],Dashboard!$B$3),[@[Closed Date]])-[@[Date Received]]))</f>
        <v/>
      </c>
      <c r="R29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4" s="18">
        <f>IF([@[Date Received]]="","",TEXT([@[Date Received]],"mmm yyyy"))</f>
        <v/>
      </c>
      <c r="U294" s="18">
        <f>IF([@[Inquiry ID]]="","",IF(AND(Dashboard!$B$3&lt;&gt;"",[@[Date Received]]&lt;=Dashboard!$B$3,[@[Current Stage]]&lt;&gt;"Enrolled",[@[Current Stage]]&lt;&gt;"Closed"),"Open","Closed"))</f>
        <v/>
      </c>
    </row>
    <row r="295">
      <c r="A295" s="16" t="n"/>
      <c r="B295" s="26" t="n"/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26" t="n"/>
      <c r="M295" s="26" t="n"/>
      <c r="N295" s="26" t="n"/>
      <c r="O295" s="16" t="n"/>
      <c r="P295" s="16" t="n"/>
      <c r="Q295" s="18">
        <f>IF(OR([@[Inquiry ID]]="",[@[Date Received]]=""),"",MAX(0,IF([@[Closed Date]]="",IF(Dashboard!$B$3="",[@[Date Received]],Dashboard!$B$3),[@[Closed Date]])-[@[Date Received]]))</f>
        <v/>
      </c>
      <c r="R29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5" s="18">
        <f>IF([@[Date Received]]="","",TEXT([@[Date Received]],"mmm yyyy"))</f>
        <v/>
      </c>
      <c r="U295" s="18">
        <f>IF([@[Inquiry ID]]="","",IF(AND(Dashboard!$B$3&lt;&gt;"",[@[Date Received]]&lt;=Dashboard!$B$3,[@[Current Stage]]&lt;&gt;"Enrolled",[@[Current Stage]]&lt;&gt;"Closed"),"Open","Closed"))</f>
        <v/>
      </c>
    </row>
    <row r="296">
      <c r="A296" s="16" t="n"/>
      <c r="B296" s="26" t="n"/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26" t="n"/>
      <c r="M296" s="26" t="n"/>
      <c r="N296" s="26" t="n"/>
      <c r="O296" s="16" t="n"/>
      <c r="P296" s="16" t="n"/>
      <c r="Q296" s="18">
        <f>IF(OR([@[Inquiry ID]]="",[@[Date Received]]=""),"",MAX(0,IF([@[Closed Date]]="",IF(Dashboard!$B$3="",[@[Date Received]],Dashboard!$B$3),[@[Closed Date]])-[@[Date Received]]))</f>
        <v/>
      </c>
      <c r="R29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6" s="18">
        <f>IF([@[Date Received]]="","",TEXT([@[Date Received]],"mmm yyyy"))</f>
        <v/>
      </c>
      <c r="U296" s="18">
        <f>IF([@[Inquiry ID]]="","",IF(AND(Dashboard!$B$3&lt;&gt;"",[@[Date Received]]&lt;=Dashboard!$B$3,[@[Current Stage]]&lt;&gt;"Enrolled",[@[Current Stage]]&lt;&gt;"Closed"),"Open","Closed"))</f>
        <v/>
      </c>
    </row>
    <row r="297">
      <c r="A297" s="16" t="n"/>
      <c r="B297" s="26" t="n"/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26" t="n"/>
      <c r="M297" s="26" t="n"/>
      <c r="N297" s="26" t="n"/>
      <c r="O297" s="16" t="n"/>
      <c r="P297" s="16" t="n"/>
      <c r="Q297" s="18">
        <f>IF(OR([@[Inquiry ID]]="",[@[Date Received]]=""),"",MAX(0,IF([@[Closed Date]]="",IF(Dashboard!$B$3="",[@[Date Received]],Dashboard!$B$3),[@[Closed Date]])-[@[Date Received]]))</f>
        <v/>
      </c>
      <c r="R29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7" s="18">
        <f>IF([@[Date Received]]="","",TEXT([@[Date Received]],"mmm yyyy"))</f>
        <v/>
      </c>
      <c r="U297" s="18">
        <f>IF([@[Inquiry ID]]="","",IF(AND(Dashboard!$B$3&lt;&gt;"",[@[Date Received]]&lt;=Dashboard!$B$3,[@[Current Stage]]&lt;&gt;"Enrolled",[@[Current Stage]]&lt;&gt;"Closed"),"Open","Closed"))</f>
        <v/>
      </c>
    </row>
    <row r="298">
      <c r="A298" s="16" t="n"/>
      <c r="B298" s="26" t="n"/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26" t="n"/>
      <c r="M298" s="26" t="n"/>
      <c r="N298" s="26" t="n"/>
      <c r="O298" s="16" t="n"/>
      <c r="P298" s="16" t="n"/>
      <c r="Q298" s="18">
        <f>IF(OR([@[Inquiry ID]]="",[@[Date Received]]=""),"",MAX(0,IF([@[Closed Date]]="",IF(Dashboard!$B$3="",[@[Date Received]],Dashboard!$B$3),[@[Closed Date]])-[@[Date Received]]))</f>
        <v/>
      </c>
      <c r="R29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8" s="18">
        <f>IF([@[Date Received]]="","",TEXT([@[Date Received]],"mmm yyyy"))</f>
        <v/>
      </c>
      <c r="U298" s="18">
        <f>IF([@[Inquiry ID]]="","",IF(AND(Dashboard!$B$3&lt;&gt;"",[@[Date Received]]&lt;=Dashboard!$B$3,[@[Current Stage]]&lt;&gt;"Enrolled",[@[Current Stage]]&lt;&gt;"Closed"),"Open","Closed"))</f>
        <v/>
      </c>
    </row>
    <row r="299">
      <c r="A299" s="16" t="n"/>
      <c r="B299" s="26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26" t="n"/>
      <c r="M299" s="26" t="n"/>
      <c r="N299" s="26" t="n"/>
      <c r="O299" s="16" t="n"/>
      <c r="P299" s="16" t="n"/>
      <c r="Q299" s="18">
        <f>IF(OR([@[Inquiry ID]]="",[@[Date Received]]=""),"",MAX(0,IF([@[Closed Date]]="",IF(Dashboard!$B$3="",[@[Date Received]],Dashboard!$B$3),[@[Closed Date]])-[@[Date Received]]))</f>
        <v/>
      </c>
      <c r="R29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29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299" s="18">
        <f>IF([@[Date Received]]="","",TEXT([@[Date Received]],"mmm yyyy"))</f>
        <v/>
      </c>
      <c r="U299" s="18">
        <f>IF([@[Inquiry ID]]="","",IF(AND(Dashboard!$B$3&lt;&gt;"",[@[Date Received]]&lt;=Dashboard!$B$3,[@[Current Stage]]&lt;&gt;"Enrolled",[@[Current Stage]]&lt;&gt;"Closed"),"Open","Closed"))</f>
        <v/>
      </c>
    </row>
    <row r="300">
      <c r="A300" s="16" t="n"/>
      <c r="B300" s="26" t="n"/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26" t="n"/>
      <c r="M300" s="26" t="n"/>
      <c r="N300" s="26" t="n"/>
      <c r="O300" s="16" t="n"/>
      <c r="P300" s="16" t="n"/>
      <c r="Q300" s="18">
        <f>IF(OR([@[Inquiry ID]]="",[@[Date Received]]=""),"",MAX(0,IF([@[Closed Date]]="",IF(Dashboard!$B$3="",[@[Date Received]],Dashboard!$B$3),[@[Closed Date]])-[@[Date Received]]))</f>
        <v/>
      </c>
      <c r="R30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0" s="18">
        <f>IF([@[Date Received]]="","",TEXT([@[Date Received]],"mmm yyyy"))</f>
        <v/>
      </c>
      <c r="U300" s="18">
        <f>IF([@[Inquiry ID]]="","",IF(AND(Dashboard!$B$3&lt;&gt;"",[@[Date Received]]&lt;=Dashboard!$B$3,[@[Current Stage]]&lt;&gt;"Enrolled",[@[Current Stage]]&lt;&gt;"Closed"),"Open","Closed"))</f>
        <v/>
      </c>
    </row>
    <row r="301">
      <c r="A301" s="16" t="n"/>
      <c r="B301" s="26" t="n"/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26" t="n"/>
      <c r="M301" s="26" t="n"/>
      <c r="N301" s="26" t="n"/>
      <c r="O301" s="16" t="n"/>
      <c r="P301" s="16" t="n"/>
      <c r="Q301" s="18">
        <f>IF(OR([@[Inquiry ID]]="",[@[Date Received]]=""),"",MAX(0,IF([@[Closed Date]]="",IF(Dashboard!$B$3="",[@[Date Received]],Dashboard!$B$3),[@[Closed Date]])-[@[Date Received]]))</f>
        <v/>
      </c>
      <c r="R30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1" s="18">
        <f>IF([@[Date Received]]="","",TEXT([@[Date Received]],"mmm yyyy"))</f>
        <v/>
      </c>
      <c r="U301" s="18">
        <f>IF([@[Inquiry ID]]="","",IF(AND(Dashboard!$B$3&lt;&gt;"",[@[Date Received]]&lt;=Dashboard!$B$3,[@[Current Stage]]&lt;&gt;"Enrolled",[@[Current Stage]]&lt;&gt;"Closed"),"Open","Closed"))</f>
        <v/>
      </c>
    </row>
    <row r="302">
      <c r="A302" s="16" t="n"/>
      <c r="B302" s="26" t="n"/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26" t="n"/>
      <c r="M302" s="26" t="n"/>
      <c r="N302" s="26" t="n"/>
      <c r="O302" s="16" t="n"/>
      <c r="P302" s="16" t="n"/>
      <c r="Q302" s="18">
        <f>IF(OR([@[Inquiry ID]]="",[@[Date Received]]=""),"",MAX(0,IF([@[Closed Date]]="",IF(Dashboard!$B$3="",[@[Date Received]],Dashboard!$B$3),[@[Closed Date]])-[@[Date Received]]))</f>
        <v/>
      </c>
      <c r="R30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2" s="18">
        <f>IF([@[Date Received]]="","",TEXT([@[Date Received]],"mmm yyyy"))</f>
        <v/>
      </c>
      <c r="U302" s="18">
        <f>IF([@[Inquiry ID]]="","",IF(AND(Dashboard!$B$3&lt;&gt;"",[@[Date Received]]&lt;=Dashboard!$B$3,[@[Current Stage]]&lt;&gt;"Enrolled",[@[Current Stage]]&lt;&gt;"Closed"),"Open","Closed"))</f>
        <v/>
      </c>
    </row>
    <row r="303">
      <c r="A303" s="16" t="n"/>
      <c r="B303" s="26" t="n"/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26" t="n"/>
      <c r="M303" s="26" t="n"/>
      <c r="N303" s="26" t="n"/>
      <c r="O303" s="16" t="n"/>
      <c r="P303" s="16" t="n"/>
      <c r="Q303" s="18">
        <f>IF(OR([@[Inquiry ID]]="",[@[Date Received]]=""),"",MAX(0,IF([@[Closed Date]]="",IF(Dashboard!$B$3="",[@[Date Received]],Dashboard!$B$3),[@[Closed Date]])-[@[Date Received]]))</f>
        <v/>
      </c>
      <c r="R30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3" s="18">
        <f>IF([@[Date Received]]="","",TEXT([@[Date Received]],"mmm yyyy"))</f>
        <v/>
      </c>
      <c r="U303" s="18">
        <f>IF([@[Inquiry ID]]="","",IF(AND(Dashboard!$B$3&lt;&gt;"",[@[Date Received]]&lt;=Dashboard!$B$3,[@[Current Stage]]&lt;&gt;"Enrolled",[@[Current Stage]]&lt;&gt;"Closed"),"Open","Closed"))</f>
        <v/>
      </c>
    </row>
    <row r="304">
      <c r="A304" s="16" t="n"/>
      <c r="B304" s="26" t="n"/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26" t="n"/>
      <c r="M304" s="26" t="n"/>
      <c r="N304" s="26" t="n"/>
      <c r="O304" s="16" t="n"/>
      <c r="P304" s="16" t="n"/>
      <c r="Q304" s="18">
        <f>IF(OR([@[Inquiry ID]]="",[@[Date Received]]=""),"",MAX(0,IF([@[Closed Date]]="",IF(Dashboard!$B$3="",[@[Date Received]],Dashboard!$B$3),[@[Closed Date]])-[@[Date Received]]))</f>
        <v/>
      </c>
      <c r="R30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4" s="18">
        <f>IF([@[Date Received]]="","",TEXT([@[Date Received]],"mmm yyyy"))</f>
        <v/>
      </c>
      <c r="U304" s="18">
        <f>IF([@[Inquiry ID]]="","",IF(AND(Dashboard!$B$3&lt;&gt;"",[@[Date Received]]&lt;=Dashboard!$B$3,[@[Current Stage]]&lt;&gt;"Enrolled",[@[Current Stage]]&lt;&gt;"Closed"),"Open","Closed"))</f>
        <v/>
      </c>
    </row>
    <row r="305">
      <c r="A305" s="16" t="n"/>
      <c r="B305" s="26" t="n"/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26" t="n"/>
      <c r="M305" s="26" t="n"/>
      <c r="N305" s="26" t="n"/>
      <c r="O305" s="16" t="n"/>
      <c r="P305" s="16" t="n"/>
      <c r="Q305" s="18">
        <f>IF(OR([@[Inquiry ID]]="",[@[Date Received]]=""),"",MAX(0,IF([@[Closed Date]]="",IF(Dashboard!$B$3="",[@[Date Received]],Dashboard!$B$3),[@[Closed Date]])-[@[Date Received]]))</f>
        <v/>
      </c>
      <c r="R30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5" s="18">
        <f>IF([@[Date Received]]="","",TEXT([@[Date Received]],"mmm yyyy"))</f>
        <v/>
      </c>
      <c r="U305" s="18">
        <f>IF([@[Inquiry ID]]="","",IF(AND(Dashboard!$B$3&lt;&gt;"",[@[Date Received]]&lt;=Dashboard!$B$3,[@[Current Stage]]&lt;&gt;"Enrolled",[@[Current Stage]]&lt;&gt;"Closed"),"Open","Closed"))</f>
        <v/>
      </c>
    </row>
    <row r="306">
      <c r="A306" s="16" t="n"/>
      <c r="B306" s="26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26" t="n"/>
      <c r="M306" s="26" t="n"/>
      <c r="N306" s="26" t="n"/>
      <c r="O306" s="16" t="n"/>
      <c r="P306" s="16" t="n"/>
      <c r="Q306" s="18">
        <f>IF(OR([@[Inquiry ID]]="",[@[Date Received]]=""),"",MAX(0,IF([@[Closed Date]]="",IF(Dashboard!$B$3="",[@[Date Received]],Dashboard!$B$3),[@[Closed Date]])-[@[Date Received]]))</f>
        <v/>
      </c>
      <c r="R30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6" s="18">
        <f>IF([@[Date Received]]="","",TEXT([@[Date Received]],"mmm yyyy"))</f>
        <v/>
      </c>
      <c r="U306" s="18">
        <f>IF([@[Inquiry ID]]="","",IF(AND(Dashboard!$B$3&lt;&gt;"",[@[Date Received]]&lt;=Dashboard!$B$3,[@[Current Stage]]&lt;&gt;"Enrolled",[@[Current Stage]]&lt;&gt;"Closed"),"Open","Closed"))</f>
        <v/>
      </c>
    </row>
    <row r="307">
      <c r="A307" s="16" t="n"/>
      <c r="B307" s="26" t="n"/>
      <c r="C307" s="16" t="n"/>
      <c r="D307" s="16" t="n"/>
      <c r="E307" s="16" t="n"/>
      <c r="F307" s="16" t="n"/>
      <c r="G307" s="16" t="n"/>
      <c r="H307" s="16" t="n"/>
      <c r="I307" s="16" t="n"/>
      <c r="J307" s="16" t="n"/>
      <c r="K307" s="16" t="n"/>
      <c r="L307" s="26" t="n"/>
      <c r="M307" s="26" t="n"/>
      <c r="N307" s="26" t="n"/>
      <c r="O307" s="16" t="n"/>
      <c r="P307" s="16" t="n"/>
      <c r="Q307" s="18">
        <f>IF(OR([@[Inquiry ID]]="",[@[Date Received]]=""),"",MAX(0,IF([@[Closed Date]]="",IF(Dashboard!$B$3="",[@[Date Received]],Dashboard!$B$3),[@[Closed Date]])-[@[Date Received]]))</f>
        <v/>
      </c>
      <c r="R30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7" s="18">
        <f>IF([@[Date Received]]="","",TEXT([@[Date Received]],"mmm yyyy"))</f>
        <v/>
      </c>
      <c r="U307" s="18">
        <f>IF([@[Inquiry ID]]="","",IF(AND(Dashboard!$B$3&lt;&gt;"",[@[Date Received]]&lt;=Dashboard!$B$3,[@[Current Stage]]&lt;&gt;"Enrolled",[@[Current Stage]]&lt;&gt;"Closed"),"Open","Closed"))</f>
        <v/>
      </c>
    </row>
    <row r="308">
      <c r="A308" s="16" t="n"/>
      <c r="B308" s="26" t="n"/>
      <c r="C308" s="16" t="n"/>
      <c r="D308" s="16" t="n"/>
      <c r="E308" s="16" t="n"/>
      <c r="F308" s="16" t="n"/>
      <c r="G308" s="16" t="n"/>
      <c r="H308" s="16" t="n"/>
      <c r="I308" s="16" t="n"/>
      <c r="J308" s="16" t="n"/>
      <c r="K308" s="16" t="n"/>
      <c r="L308" s="26" t="n"/>
      <c r="M308" s="26" t="n"/>
      <c r="N308" s="26" t="n"/>
      <c r="O308" s="16" t="n"/>
      <c r="P308" s="16" t="n"/>
      <c r="Q308" s="18">
        <f>IF(OR([@[Inquiry ID]]="",[@[Date Received]]=""),"",MAX(0,IF([@[Closed Date]]="",IF(Dashboard!$B$3="",[@[Date Received]],Dashboard!$B$3),[@[Closed Date]])-[@[Date Received]]))</f>
        <v/>
      </c>
      <c r="R30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8" s="18">
        <f>IF([@[Date Received]]="","",TEXT([@[Date Received]],"mmm yyyy"))</f>
        <v/>
      </c>
      <c r="U308" s="18">
        <f>IF([@[Inquiry ID]]="","",IF(AND(Dashboard!$B$3&lt;&gt;"",[@[Date Received]]&lt;=Dashboard!$B$3,[@[Current Stage]]&lt;&gt;"Enrolled",[@[Current Stage]]&lt;&gt;"Closed"),"Open","Closed"))</f>
        <v/>
      </c>
    </row>
    <row r="309">
      <c r="A309" s="16" t="n"/>
      <c r="B309" s="26" t="n"/>
      <c r="C309" s="16" t="n"/>
      <c r="D309" s="16" t="n"/>
      <c r="E309" s="16" t="n"/>
      <c r="F309" s="16" t="n"/>
      <c r="G309" s="16" t="n"/>
      <c r="H309" s="16" t="n"/>
      <c r="I309" s="16" t="n"/>
      <c r="J309" s="16" t="n"/>
      <c r="K309" s="16" t="n"/>
      <c r="L309" s="26" t="n"/>
      <c r="M309" s="26" t="n"/>
      <c r="N309" s="26" t="n"/>
      <c r="O309" s="16" t="n"/>
      <c r="P309" s="16" t="n"/>
      <c r="Q309" s="18">
        <f>IF(OR([@[Inquiry ID]]="",[@[Date Received]]=""),"",MAX(0,IF([@[Closed Date]]="",IF(Dashboard!$B$3="",[@[Date Received]],Dashboard!$B$3),[@[Closed Date]])-[@[Date Received]]))</f>
        <v/>
      </c>
      <c r="R30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0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09" s="18">
        <f>IF([@[Date Received]]="","",TEXT([@[Date Received]],"mmm yyyy"))</f>
        <v/>
      </c>
      <c r="U309" s="18">
        <f>IF([@[Inquiry ID]]="","",IF(AND(Dashboard!$B$3&lt;&gt;"",[@[Date Received]]&lt;=Dashboard!$B$3,[@[Current Stage]]&lt;&gt;"Enrolled",[@[Current Stage]]&lt;&gt;"Closed"),"Open","Closed"))</f>
        <v/>
      </c>
    </row>
    <row r="310">
      <c r="A310" s="16" t="n"/>
      <c r="B310" s="26" t="n"/>
      <c r="C310" s="16" t="n"/>
      <c r="D310" s="16" t="n"/>
      <c r="E310" s="16" t="n"/>
      <c r="F310" s="16" t="n"/>
      <c r="G310" s="16" t="n"/>
      <c r="H310" s="16" t="n"/>
      <c r="I310" s="16" t="n"/>
      <c r="J310" s="16" t="n"/>
      <c r="K310" s="16" t="n"/>
      <c r="L310" s="26" t="n"/>
      <c r="M310" s="26" t="n"/>
      <c r="N310" s="26" t="n"/>
      <c r="O310" s="16" t="n"/>
      <c r="P310" s="16" t="n"/>
      <c r="Q310" s="18">
        <f>IF(OR([@[Inquiry ID]]="",[@[Date Received]]=""),"",MAX(0,IF([@[Closed Date]]="",IF(Dashboard!$B$3="",[@[Date Received]],Dashboard!$B$3),[@[Closed Date]])-[@[Date Received]]))</f>
        <v/>
      </c>
      <c r="R31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0" s="18">
        <f>IF([@[Date Received]]="","",TEXT([@[Date Received]],"mmm yyyy"))</f>
        <v/>
      </c>
      <c r="U310" s="18">
        <f>IF([@[Inquiry ID]]="","",IF(AND(Dashboard!$B$3&lt;&gt;"",[@[Date Received]]&lt;=Dashboard!$B$3,[@[Current Stage]]&lt;&gt;"Enrolled",[@[Current Stage]]&lt;&gt;"Closed"),"Open","Closed"))</f>
        <v/>
      </c>
    </row>
    <row r="311">
      <c r="A311" s="16" t="n"/>
      <c r="B311" s="26" t="n"/>
      <c r="C311" s="16" t="n"/>
      <c r="D311" s="16" t="n"/>
      <c r="E311" s="16" t="n"/>
      <c r="F311" s="16" t="n"/>
      <c r="G311" s="16" t="n"/>
      <c r="H311" s="16" t="n"/>
      <c r="I311" s="16" t="n"/>
      <c r="J311" s="16" t="n"/>
      <c r="K311" s="16" t="n"/>
      <c r="L311" s="26" t="n"/>
      <c r="M311" s="26" t="n"/>
      <c r="N311" s="26" t="n"/>
      <c r="O311" s="16" t="n"/>
      <c r="P311" s="16" t="n"/>
      <c r="Q311" s="18">
        <f>IF(OR([@[Inquiry ID]]="",[@[Date Received]]=""),"",MAX(0,IF([@[Closed Date]]="",IF(Dashboard!$B$3="",[@[Date Received]],Dashboard!$B$3),[@[Closed Date]])-[@[Date Received]]))</f>
        <v/>
      </c>
      <c r="R31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1" s="18">
        <f>IF([@[Date Received]]="","",TEXT([@[Date Received]],"mmm yyyy"))</f>
        <v/>
      </c>
      <c r="U311" s="18">
        <f>IF([@[Inquiry ID]]="","",IF(AND(Dashboard!$B$3&lt;&gt;"",[@[Date Received]]&lt;=Dashboard!$B$3,[@[Current Stage]]&lt;&gt;"Enrolled",[@[Current Stage]]&lt;&gt;"Closed"),"Open","Closed"))</f>
        <v/>
      </c>
    </row>
    <row r="312">
      <c r="A312" s="16" t="n"/>
      <c r="B312" s="26" t="n"/>
      <c r="C312" s="16" t="n"/>
      <c r="D312" s="16" t="n"/>
      <c r="E312" s="16" t="n"/>
      <c r="F312" s="16" t="n"/>
      <c r="G312" s="16" t="n"/>
      <c r="H312" s="16" t="n"/>
      <c r="I312" s="16" t="n"/>
      <c r="J312" s="16" t="n"/>
      <c r="K312" s="16" t="n"/>
      <c r="L312" s="26" t="n"/>
      <c r="M312" s="26" t="n"/>
      <c r="N312" s="26" t="n"/>
      <c r="O312" s="16" t="n"/>
      <c r="P312" s="16" t="n"/>
      <c r="Q312" s="18">
        <f>IF(OR([@[Inquiry ID]]="",[@[Date Received]]=""),"",MAX(0,IF([@[Closed Date]]="",IF(Dashboard!$B$3="",[@[Date Received]],Dashboard!$B$3),[@[Closed Date]])-[@[Date Received]]))</f>
        <v/>
      </c>
      <c r="R31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2" s="18">
        <f>IF([@[Date Received]]="","",TEXT([@[Date Received]],"mmm yyyy"))</f>
        <v/>
      </c>
      <c r="U312" s="18">
        <f>IF([@[Inquiry ID]]="","",IF(AND(Dashboard!$B$3&lt;&gt;"",[@[Date Received]]&lt;=Dashboard!$B$3,[@[Current Stage]]&lt;&gt;"Enrolled",[@[Current Stage]]&lt;&gt;"Closed"),"Open","Closed"))</f>
        <v/>
      </c>
    </row>
    <row r="313">
      <c r="A313" s="16" t="n"/>
      <c r="B313" s="26" t="n"/>
      <c r="C313" s="16" t="n"/>
      <c r="D313" s="16" t="n"/>
      <c r="E313" s="16" t="n"/>
      <c r="F313" s="16" t="n"/>
      <c r="G313" s="16" t="n"/>
      <c r="H313" s="16" t="n"/>
      <c r="I313" s="16" t="n"/>
      <c r="J313" s="16" t="n"/>
      <c r="K313" s="16" t="n"/>
      <c r="L313" s="26" t="n"/>
      <c r="M313" s="26" t="n"/>
      <c r="N313" s="26" t="n"/>
      <c r="O313" s="16" t="n"/>
      <c r="P313" s="16" t="n"/>
      <c r="Q313" s="18">
        <f>IF(OR([@[Inquiry ID]]="",[@[Date Received]]=""),"",MAX(0,IF([@[Closed Date]]="",IF(Dashboard!$B$3="",[@[Date Received]],Dashboard!$B$3),[@[Closed Date]])-[@[Date Received]]))</f>
        <v/>
      </c>
      <c r="R31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3" s="18">
        <f>IF([@[Date Received]]="","",TEXT([@[Date Received]],"mmm yyyy"))</f>
        <v/>
      </c>
      <c r="U313" s="18">
        <f>IF([@[Inquiry ID]]="","",IF(AND(Dashboard!$B$3&lt;&gt;"",[@[Date Received]]&lt;=Dashboard!$B$3,[@[Current Stage]]&lt;&gt;"Enrolled",[@[Current Stage]]&lt;&gt;"Closed"),"Open","Closed"))</f>
        <v/>
      </c>
    </row>
    <row r="314">
      <c r="A314" s="16" t="n"/>
      <c r="B314" s="26" t="n"/>
      <c r="C314" s="16" t="n"/>
      <c r="D314" s="16" t="n"/>
      <c r="E314" s="16" t="n"/>
      <c r="F314" s="16" t="n"/>
      <c r="G314" s="16" t="n"/>
      <c r="H314" s="16" t="n"/>
      <c r="I314" s="16" t="n"/>
      <c r="J314" s="16" t="n"/>
      <c r="K314" s="16" t="n"/>
      <c r="L314" s="26" t="n"/>
      <c r="M314" s="26" t="n"/>
      <c r="N314" s="26" t="n"/>
      <c r="O314" s="16" t="n"/>
      <c r="P314" s="16" t="n"/>
      <c r="Q314" s="18">
        <f>IF(OR([@[Inquiry ID]]="",[@[Date Received]]=""),"",MAX(0,IF([@[Closed Date]]="",IF(Dashboard!$B$3="",[@[Date Received]],Dashboard!$B$3),[@[Closed Date]])-[@[Date Received]]))</f>
        <v/>
      </c>
      <c r="R31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4" s="18">
        <f>IF([@[Date Received]]="","",TEXT([@[Date Received]],"mmm yyyy"))</f>
        <v/>
      </c>
      <c r="U314" s="18">
        <f>IF([@[Inquiry ID]]="","",IF(AND(Dashboard!$B$3&lt;&gt;"",[@[Date Received]]&lt;=Dashboard!$B$3,[@[Current Stage]]&lt;&gt;"Enrolled",[@[Current Stage]]&lt;&gt;"Closed"),"Open","Closed"))</f>
        <v/>
      </c>
    </row>
    <row r="315">
      <c r="A315" s="16" t="n"/>
      <c r="B315" s="26" t="n"/>
      <c r="C315" s="16" t="n"/>
      <c r="D315" s="16" t="n"/>
      <c r="E315" s="16" t="n"/>
      <c r="F315" s="16" t="n"/>
      <c r="G315" s="16" t="n"/>
      <c r="H315" s="16" t="n"/>
      <c r="I315" s="16" t="n"/>
      <c r="J315" s="16" t="n"/>
      <c r="K315" s="16" t="n"/>
      <c r="L315" s="26" t="n"/>
      <c r="M315" s="26" t="n"/>
      <c r="N315" s="26" t="n"/>
      <c r="O315" s="16" t="n"/>
      <c r="P315" s="16" t="n"/>
      <c r="Q315" s="18">
        <f>IF(OR([@[Inquiry ID]]="",[@[Date Received]]=""),"",MAX(0,IF([@[Closed Date]]="",IF(Dashboard!$B$3="",[@[Date Received]],Dashboard!$B$3),[@[Closed Date]])-[@[Date Received]]))</f>
        <v/>
      </c>
      <c r="R31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5" s="18">
        <f>IF([@[Date Received]]="","",TEXT([@[Date Received]],"mmm yyyy"))</f>
        <v/>
      </c>
      <c r="U315" s="18">
        <f>IF([@[Inquiry ID]]="","",IF(AND(Dashboard!$B$3&lt;&gt;"",[@[Date Received]]&lt;=Dashboard!$B$3,[@[Current Stage]]&lt;&gt;"Enrolled",[@[Current Stage]]&lt;&gt;"Closed"),"Open","Closed"))</f>
        <v/>
      </c>
    </row>
    <row r="316">
      <c r="A316" s="16" t="n"/>
      <c r="B316" s="26" t="n"/>
      <c r="C316" s="16" t="n"/>
      <c r="D316" s="16" t="n"/>
      <c r="E316" s="16" t="n"/>
      <c r="F316" s="16" t="n"/>
      <c r="G316" s="16" t="n"/>
      <c r="H316" s="16" t="n"/>
      <c r="I316" s="16" t="n"/>
      <c r="J316" s="16" t="n"/>
      <c r="K316" s="16" t="n"/>
      <c r="L316" s="26" t="n"/>
      <c r="M316" s="26" t="n"/>
      <c r="N316" s="26" t="n"/>
      <c r="O316" s="16" t="n"/>
      <c r="P316" s="16" t="n"/>
      <c r="Q316" s="18">
        <f>IF(OR([@[Inquiry ID]]="",[@[Date Received]]=""),"",MAX(0,IF([@[Closed Date]]="",IF(Dashboard!$B$3="",[@[Date Received]],Dashboard!$B$3),[@[Closed Date]])-[@[Date Received]]))</f>
        <v/>
      </c>
      <c r="R31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6" s="18">
        <f>IF([@[Date Received]]="","",TEXT([@[Date Received]],"mmm yyyy"))</f>
        <v/>
      </c>
      <c r="U316" s="18">
        <f>IF([@[Inquiry ID]]="","",IF(AND(Dashboard!$B$3&lt;&gt;"",[@[Date Received]]&lt;=Dashboard!$B$3,[@[Current Stage]]&lt;&gt;"Enrolled",[@[Current Stage]]&lt;&gt;"Closed"),"Open","Closed"))</f>
        <v/>
      </c>
    </row>
    <row r="317">
      <c r="A317" s="16" t="n"/>
      <c r="B317" s="26" t="n"/>
      <c r="C317" s="16" t="n"/>
      <c r="D317" s="16" t="n"/>
      <c r="E317" s="16" t="n"/>
      <c r="F317" s="16" t="n"/>
      <c r="G317" s="16" t="n"/>
      <c r="H317" s="16" t="n"/>
      <c r="I317" s="16" t="n"/>
      <c r="J317" s="16" t="n"/>
      <c r="K317" s="16" t="n"/>
      <c r="L317" s="26" t="n"/>
      <c r="M317" s="26" t="n"/>
      <c r="N317" s="26" t="n"/>
      <c r="O317" s="16" t="n"/>
      <c r="P317" s="16" t="n"/>
      <c r="Q317" s="18">
        <f>IF(OR([@[Inquiry ID]]="",[@[Date Received]]=""),"",MAX(0,IF([@[Closed Date]]="",IF(Dashboard!$B$3="",[@[Date Received]],Dashboard!$B$3),[@[Closed Date]])-[@[Date Received]]))</f>
        <v/>
      </c>
      <c r="R31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7" s="18">
        <f>IF([@[Date Received]]="","",TEXT([@[Date Received]],"mmm yyyy"))</f>
        <v/>
      </c>
      <c r="U317" s="18">
        <f>IF([@[Inquiry ID]]="","",IF(AND(Dashboard!$B$3&lt;&gt;"",[@[Date Received]]&lt;=Dashboard!$B$3,[@[Current Stage]]&lt;&gt;"Enrolled",[@[Current Stage]]&lt;&gt;"Closed"),"Open","Closed"))</f>
        <v/>
      </c>
    </row>
    <row r="318">
      <c r="A318" s="16" t="n"/>
      <c r="B318" s="26" t="n"/>
      <c r="C318" s="16" t="n"/>
      <c r="D318" s="16" t="n"/>
      <c r="E318" s="16" t="n"/>
      <c r="F318" s="16" t="n"/>
      <c r="G318" s="16" t="n"/>
      <c r="H318" s="16" t="n"/>
      <c r="I318" s="16" t="n"/>
      <c r="J318" s="16" t="n"/>
      <c r="K318" s="16" t="n"/>
      <c r="L318" s="26" t="n"/>
      <c r="M318" s="26" t="n"/>
      <c r="N318" s="26" t="n"/>
      <c r="O318" s="16" t="n"/>
      <c r="P318" s="16" t="n"/>
      <c r="Q318" s="18">
        <f>IF(OR([@[Inquiry ID]]="",[@[Date Received]]=""),"",MAX(0,IF([@[Closed Date]]="",IF(Dashboard!$B$3="",[@[Date Received]],Dashboard!$B$3),[@[Closed Date]])-[@[Date Received]]))</f>
        <v/>
      </c>
      <c r="R31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8" s="18">
        <f>IF([@[Date Received]]="","",TEXT([@[Date Received]],"mmm yyyy"))</f>
        <v/>
      </c>
      <c r="U318" s="18">
        <f>IF([@[Inquiry ID]]="","",IF(AND(Dashboard!$B$3&lt;&gt;"",[@[Date Received]]&lt;=Dashboard!$B$3,[@[Current Stage]]&lt;&gt;"Enrolled",[@[Current Stage]]&lt;&gt;"Closed"),"Open","Closed"))</f>
        <v/>
      </c>
    </row>
    <row r="319">
      <c r="A319" s="16" t="n"/>
      <c r="B319" s="26" t="n"/>
      <c r="C319" s="16" t="n"/>
      <c r="D319" s="16" t="n"/>
      <c r="E319" s="16" t="n"/>
      <c r="F319" s="16" t="n"/>
      <c r="G319" s="16" t="n"/>
      <c r="H319" s="16" t="n"/>
      <c r="I319" s="16" t="n"/>
      <c r="J319" s="16" t="n"/>
      <c r="K319" s="16" t="n"/>
      <c r="L319" s="26" t="n"/>
      <c r="M319" s="26" t="n"/>
      <c r="N319" s="26" t="n"/>
      <c r="O319" s="16" t="n"/>
      <c r="P319" s="16" t="n"/>
      <c r="Q319" s="18">
        <f>IF(OR([@[Inquiry ID]]="",[@[Date Received]]=""),"",MAX(0,IF([@[Closed Date]]="",IF(Dashboard!$B$3="",[@[Date Received]],Dashboard!$B$3),[@[Closed Date]])-[@[Date Received]]))</f>
        <v/>
      </c>
      <c r="R31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1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19" s="18">
        <f>IF([@[Date Received]]="","",TEXT([@[Date Received]],"mmm yyyy"))</f>
        <v/>
      </c>
      <c r="U319" s="18">
        <f>IF([@[Inquiry ID]]="","",IF(AND(Dashboard!$B$3&lt;&gt;"",[@[Date Received]]&lt;=Dashboard!$B$3,[@[Current Stage]]&lt;&gt;"Enrolled",[@[Current Stage]]&lt;&gt;"Closed"),"Open","Closed"))</f>
        <v/>
      </c>
    </row>
    <row r="320">
      <c r="A320" s="16" t="n"/>
      <c r="B320" s="26" t="n"/>
      <c r="C320" s="16" t="n"/>
      <c r="D320" s="16" t="n"/>
      <c r="E320" s="16" t="n"/>
      <c r="F320" s="16" t="n"/>
      <c r="G320" s="16" t="n"/>
      <c r="H320" s="16" t="n"/>
      <c r="I320" s="16" t="n"/>
      <c r="J320" s="16" t="n"/>
      <c r="K320" s="16" t="n"/>
      <c r="L320" s="26" t="n"/>
      <c r="M320" s="26" t="n"/>
      <c r="N320" s="26" t="n"/>
      <c r="O320" s="16" t="n"/>
      <c r="P320" s="16" t="n"/>
      <c r="Q320" s="18">
        <f>IF(OR([@[Inquiry ID]]="",[@[Date Received]]=""),"",MAX(0,IF([@[Closed Date]]="",IF(Dashboard!$B$3="",[@[Date Received]],Dashboard!$B$3),[@[Closed Date]])-[@[Date Received]]))</f>
        <v/>
      </c>
      <c r="R32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0" s="18">
        <f>IF([@[Date Received]]="","",TEXT([@[Date Received]],"mmm yyyy"))</f>
        <v/>
      </c>
      <c r="U320" s="18">
        <f>IF([@[Inquiry ID]]="","",IF(AND(Dashboard!$B$3&lt;&gt;"",[@[Date Received]]&lt;=Dashboard!$B$3,[@[Current Stage]]&lt;&gt;"Enrolled",[@[Current Stage]]&lt;&gt;"Closed"),"Open","Closed"))</f>
        <v/>
      </c>
    </row>
    <row r="321">
      <c r="A321" s="16" t="n"/>
      <c r="B321" s="26" t="n"/>
      <c r="C321" s="16" t="n"/>
      <c r="D321" s="16" t="n"/>
      <c r="E321" s="16" t="n"/>
      <c r="F321" s="16" t="n"/>
      <c r="G321" s="16" t="n"/>
      <c r="H321" s="16" t="n"/>
      <c r="I321" s="16" t="n"/>
      <c r="J321" s="16" t="n"/>
      <c r="K321" s="16" t="n"/>
      <c r="L321" s="26" t="n"/>
      <c r="M321" s="26" t="n"/>
      <c r="N321" s="26" t="n"/>
      <c r="O321" s="16" t="n"/>
      <c r="P321" s="16" t="n"/>
      <c r="Q321" s="18">
        <f>IF(OR([@[Inquiry ID]]="",[@[Date Received]]=""),"",MAX(0,IF([@[Closed Date]]="",IF(Dashboard!$B$3="",[@[Date Received]],Dashboard!$B$3),[@[Closed Date]])-[@[Date Received]]))</f>
        <v/>
      </c>
      <c r="R32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1" s="18">
        <f>IF([@[Date Received]]="","",TEXT([@[Date Received]],"mmm yyyy"))</f>
        <v/>
      </c>
      <c r="U321" s="18">
        <f>IF([@[Inquiry ID]]="","",IF(AND(Dashboard!$B$3&lt;&gt;"",[@[Date Received]]&lt;=Dashboard!$B$3,[@[Current Stage]]&lt;&gt;"Enrolled",[@[Current Stage]]&lt;&gt;"Closed"),"Open","Closed"))</f>
        <v/>
      </c>
    </row>
    <row r="322">
      <c r="A322" s="16" t="n"/>
      <c r="B322" s="26" t="n"/>
      <c r="C322" s="16" t="n"/>
      <c r="D322" s="16" t="n"/>
      <c r="E322" s="16" t="n"/>
      <c r="F322" s="16" t="n"/>
      <c r="G322" s="16" t="n"/>
      <c r="H322" s="16" t="n"/>
      <c r="I322" s="16" t="n"/>
      <c r="J322" s="16" t="n"/>
      <c r="K322" s="16" t="n"/>
      <c r="L322" s="26" t="n"/>
      <c r="M322" s="26" t="n"/>
      <c r="N322" s="26" t="n"/>
      <c r="O322" s="16" t="n"/>
      <c r="P322" s="16" t="n"/>
      <c r="Q322" s="18">
        <f>IF(OR([@[Inquiry ID]]="",[@[Date Received]]=""),"",MAX(0,IF([@[Closed Date]]="",IF(Dashboard!$B$3="",[@[Date Received]],Dashboard!$B$3),[@[Closed Date]])-[@[Date Received]]))</f>
        <v/>
      </c>
      <c r="R32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2" s="18">
        <f>IF([@[Date Received]]="","",TEXT([@[Date Received]],"mmm yyyy"))</f>
        <v/>
      </c>
      <c r="U322" s="18">
        <f>IF([@[Inquiry ID]]="","",IF(AND(Dashboard!$B$3&lt;&gt;"",[@[Date Received]]&lt;=Dashboard!$B$3,[@[Current Stage]]&lt;&gt;"Enrolled",[@[Current Stage]]&lt;&gt;"Closed"),"Open","Closed"))</f>
        <v/>
      </c>
    </row>
    <row r="323">
      <c r="A323" s="16" t="n"/>
      <c r="B323" s="26" t="n"/>
      <c r="C323" s="16" t="n"/>
      <c r="D323" s="16" t="n"/>
      <c r="E323" s="16" t="n"/>
      <c r="F323" s="16" t="n"/>
      <c r="G323" s="16" t="n"/>
      <c r="H323" s="16" t="n"/>
      <c r="I323" s="16" t="n"/>
      <c r="J323" s="16" t="n"/>
      <c r="K323" s="16" t="n"/>
      <c r="L323" s="26" t="n"/>
      <c r="M323" s="26" t="n"/>
      <c r="N323" s="26" t="n"/>
      <c r="O323" s="16" t="n"/>
      <c r="P323" s="16" t="n"/>
      <c r="Q323" s="18">
        <f>IF(OR([@[Inquiry ID]]="",[@[Date Received]]=""),"",MAX(0,IF([@[Closed Date]]="",IF(Dashboard!$B$3="",[@[Date Received]],Dashboard!$B$3),[@[Closed Date]])-[@[Date Received]]))</f>
        <v/>
      </c>
      <c r="R32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3" s="18">
        <f>IF([@[Date Received]]="","",TEXT([@[Date Received]],"mmm yyyy"))</f>
        <v/>
      </c>
      <c r="U323" s="18">
        <f>IF([@[Inquiry ID]]="","",IF(AND(Dashboard!$B$3&lt;&gt;"",[@[Date Received]]&lt;=Dashboard!$B$3,[@[Current Stage]]&lt;&gt;"Enrolled",[@[Current Stage]]&lt;&gt;"Closed"),"Open","Closed"))</f>
        <v/>
      </c>
    </row>
    <row r="324">
      <c r="A324" s="16" t="n"/>
      <c r="B324" s="26" t="n"/>
      <c r="C324" s="16" t="n"/>
      <c r="D324" s="16" t="n"/>
      <c r="E324" s="16" t="n"/>
      <c r="F324" s="16" t="n"/>
      <c r="G324" s="16" t="n"/>
      <c r="H324" s="16" t="n"/>
      <c r="I324" s="16" t="n"/>
      <c r="J324" s="16" t="n"/>
      <c r="K324" s="16" t="n"/>
      <c r="L324" s="26" t="n"/>
      <c r="M324" s="26" t="n"/>
      <c r="N324" s="26" t="n"/>
      <c r="O324" s="16" t="n"/>
      <c r="P324" s="16" t="n"/>
      <c r="Q324" s="18">
        <f>IF(OR([@[Inquiry ID]]="",[@[Date Received]]=""),"",MAX(0,IF([@[Closed Date]]="",IF(Dashboard!$B$3="",[@[Date Received]],Dashboard!$B$3),[@[Closed Date]])-[@[Date Received]]))</f>
        <v/>
      </c>
      <c r="R32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4" s="18">
        <f>IF([@[Date Received]]="","",TEXT([@[Date Received]],"mmm yyyy"))</f>
        <v/>
      </c>
      <c r="U324" s="18">
        <f>IF([@[Inquiry ID]]="","",IF(AND(Dashboard!$B$3&lt;&gt;"",[@[Date Received]]&lt;=Dashboard!$B$3,[@[Current Stage]]&lt;&gt;"Enrolled",[@[Current Stage]]&lt;&gt;"Closed"),"Open","Closed"))</f>
        <v/>
      </c>
    </row>
    <row r="325">
      <c r="A325" s="16" t="n"/>
      <c r="B325" s="26" t="n"/>
      <c r="C325" s="16" t="n"/>
      <c r="D325" s="16" t="n"/>
      <c r="E325" s="16" t="n"/>
      <c r="F325" s="16" t="n"/>
      <c r="G325" s="16" t="n"/>
      <c r="H325" s="16" t="n"/>
      <c r="I325" s="16" t="n"/>
      <c r="J325" s="16" t="n"/>
      <c r="K325" s="16" t="n"/>
      <c r="L325" s="26" t="n"/>
      <c r="M325" s="26" t="n"/>
      <c r="N325" s="26" t="n"/>
      <c r="O325" s="16" t="n"/>
      <c r="P325" s="16" t="n"/>
      <c r="Q325" s="18">
        <f>IF(OR([@[Inquiry ID]]="",[@[Date Received]]=""),"",MAX(0,IF([@[Closed Date]]="",IF(Dashboard!$B$3="",[@[Date Received]],Dashboard!$B$3),[@[Closed Date]])-[@[Date Received]]))</f>
        <v/>
      </c>
      <c r="R32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5" s="18">
        <f>IF([@[Date Received]]="","",TEXT([@[Date Received]],"mmm yyyy"))</f>
        <v/>
      </c>
      <c r="U325" s="18">
        <f>IF([@[Inquiry ID]]="","",IF(AND(Dashboard!$B$3&lt;&gt;"",[@[Date Received]]&lt;=Dashboard!$B$3,[@[Current Stage]]&lt;&gt;"Enrolled",[@[Current Stage]]&lt;&gt;"Closed"),"Open","Closed"))</f>
        <v/>
      </c>
    </row>
    <row r="326">
      <c r="A326" s="16" t="n"/>
      <c r="B326" s="26" t="n"/>
      <c r="C326" s="16" t="n"/>
      <c r="D326" s="16" t="n"/>
      <c r="E326" s="16" t="n"/>
      <c r="F326" s="16" t="n"/>
      <c r="G326" s="16" t="n"/>
      <c r="H326" s="16" t="n"/>
      <c r="I326" s="16" t="n"/>
      <c r="J326" s="16" t="n"/>
      <c r="K326" s="16" t="n"/>
      <c r="L326" s="26" t="n"/>
      <c r="M326" s="26" t="n"/>
      <c r="N326" s="26" t="n"/>
      <c r="O326" s="16" t="n"/>
      <c r="P326" s="16" t="n"/>
      <c r="Q326" s="18">
        <f>IF(OR([@[Inquiry ID]]="",[@[Date Received]]=""),"",MAX(0,IF([@[Closed Date]]="",IF(Dashboard!$B$3="",[@[Date Received]],Dashboard!$B$3),[@[Closed Date]])-[@[Date Received]]))</f>
        <v/>
      </c>
      <c r="R32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6" s="18">
        <f>IF([@[Date Received]]="","",TEXT([@[Date Received]],"mmm yyyy"))</f>
        <v/>
      </c>
      <c r="U326" s="18">
        <f>IF([@[Inquiry ID]]="","",IF(AND(Dashboard!$B$3&lt;&gt;"",[@[Date Received]]&lt;=Dashboard!$B$3,[@[Current Stage]]&lt;&gt;"Enrolled",[@[Current Stage]]&lt;&gt;"Closed"),"Open","Closed"))</f>
        <v/>
      </c>
    </row>
    <row r="327">
      <c r="A327" s="16" t="n"/>
      <c r="B327" s="26" t="n"/>
      <c r="C327" s="16" t="n"/>
      <c r="D327" s="16" t="n"/>
      <c r="E327" s="16" t="n"/>
      <c r="F327" s="16" t="n"/>
      <c r="G327" s="16" t="n"/>
      <c r="H327" s="16" t="n"/>
      <c r="I327" s="16" t="n"/>
      <c r="J327" s="16" t="n"/>
      <c r="K327" s="16" t="n"/>
      <c r="L327" s="26" t="n"/>
      <c r="M327" s="26" t="n"/>
      <c r="N327" s="26" t="n"/>
      <c r="O327" s="16" t="n"/>
      <c r="P327" s="16" t="n"/>
      <c r="Q327" s="18">
        <f>IF(OR([@[Inquiry ID]]="",[@[Date Received]]=""),"",MAX(0,IF([@[Closed Date]]="",IF(Dashboard!$B$3="",[@[Date Received]],Dashboard!$B$3),[@[Closed Date]])-[@[Date Received]]))</f>
        <v/>
      </c>
      <c r="R32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7" s="18">
        <f>IF([@[Date Received]]="","",TEXT([@[Date Received]],"mmm yyyy"))</f>
        <v/>
      </c>
      <c r="U327" s="18">
        <f>IF([@[Inquiry ID]]="","",IF(AND(Dashboard!$B$3&lt;&gt;"",[@[Date Received]]&lt;=Dashboard!$B$3,[@[Current Stage]]&lt;&gt;"Enrolled",[@[Current Stage]]&lt;&gt;"Closed"),"Open","Closed"))</f>
        <v/>
      </c>
    </row>
    <row r="328">
      <c r="A328" s="16" t="n"/>
      <c r="B328" s="26" t="n"/>
      <c r="C328" s="16" t="n"/>
      <c r="D328" s="16" t="n"/>
      <c r="E328" s="16" t="n"/>
      <c r="F328" s="16" t="n"/>
      <c r="G328" s="16" t="n"/>
      <c r="H328" s="16" t="n"/>
      <c r="I328" s="16" t="n"/>
      <c r="J328" s="16" t="n"/>
      <c r="K328" s="16" t="n"/>
      <c r="L328" s="26" t="n"/>
      <c r="M328" s="26" t="n"/>
      <c r="N328" s="26" t="n"/>
      <c r="O328" s="16" t="n"/>
      <c r="P328" s="16" t="n"/>
      <c r="Q328" s="18">
        <f>IF(OR([@[Inquiry ID]]="",[@[Date Received]]=""),"",MAX(0,IF([@[Closed Date]]="",IF(Dashboard!$B$3="",[@[Date Received]],Dashboard!$B$3),[@[Closed Date]])-[@[Date Received]]))</f>
        <v/>
      </c>
      <c r="R32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8" s="18">
        <f>IF([@[Date Received]]="","",TEXT([@[Date Received]],"mmm yyyy"))</f>
        <v/>
      </c>
      <c r="U328" s="18">
        <f>IF([@[Inquiry ID]]="","",IF(AND(Dashboard!$B$3&lt;&gt;"",[@[Date Received]]&lt;=Dashboard!$B$3,[@[Current Stage]]&lt;&gt;"Enrolled",[@[Current Stage]]&lt;&gt;"Closed"),"Open","Closed"))</f>
        <v/>
      </c>
    </row>
    <row r="329">
      <c r="A329" s="16" t="n"/>
      <c r="B329" s="26" t="n"/>
      <c r="C329" s="16" t="n"/>
      <c r="D329" s="16" t="n"/>
      <c r="E329" s="16" t="n"/>
      <c r="F329" s="16" t="n"/>
      <c r="G329" s="16" t="n"/>
      <c r="H329" s="16" t="n"/>
      <c r="I329" s="16" t="n"/>
      <c r="J329" s="16" t="n"/>
      <c r="K329" s="16" t="n"/>
      <c r="L329" s="26" t="n"/>
      <c r="M329" s="26" t="n"/>
      <c r="N329" s="26" t="n"/>
      <c r="O329" s="16" t="n"/>
      <c r="P329" s="16" t="n"/>
      <c r="Q329" s="18">
        <f>IF(OR([@[Inquiry ID]]="",[@[Date Received]]=""),"",MAX(0,IF([@[Closed Date]]="",IF(Dashboard!$B$3="",[@[Date Received]],Dashboard!$B$3),[@[Closed Date]])-[@[Date Received]]))</f>
        <v/>
      </c>
      <c r="R32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2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29" s="18">
        <f>IF([@[Date Received]]="","",TEXT([@[Date Received]],"mmm yyyy"))</f>
        <v/>
      </c>
      <c r="U329" s="18">
        <f>IF([@[Inquiry ID]]="","",IF(AND(Dashboard!$B$3&lt;&gt;"",[@[Date Received]]&lt;=Dashboard!$B$3,[@[Current Stage]]&lt;&gt;"Enrolled",[@[Current Stage]]&lt;&gt;"Closed"),"Open","Closed"))</f>
        <v/>
      </c>
    </row>
    <row r="330">
      <c r="A330" s="16" t="n"/>
      <c r="B330" s="26" t="n"/>
      <c r="C330" s="16" t="n"/>
      <c r="D330" s="16" t="n"/>
      <c r="E330" s="16" t="n"/>
      <c r="F330" s="16" t="n"/>
      <c r="G330" s="16" t="n"/>
      <c r="H330" s="16" t="n"/>
      <c r="I330" s="16" t="n"/>
      <c r="J330" s="16" t="n"/>
      <c r="K330" s="16" t="n"/>
      <c r="L330" s="26" t="n"/>
      <c r="M330" s="26" t="n"/>
      <c r="N330" s="26" t="n"/>
      <c r="O330" s="16" t="n"/>
      <c r="P330" s="16" t="n"/>
      <c r="Q330" s="18">
        <f>IF(OR([@[Inquiry ID]]="",[@[Date Received]]=""),"",MAX(0,IF([@[Closed Date]]="",IF(Dashboard!$B$3="",[@[Date Received]],Dashboard!$B$3),[@[Closed Date]])-[@[Date Received]]))</f>
        <v/>
      </c>
      <c r="R33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0" s="18">
        <f>IF([@[Date Received]]="","",TEXT([@[Date Received]],"mmm yyyy"))</f>
        <v/>
      </c>
      <c r="U330" s="18">
        <f>IF([@[Inquiry ID]]="","",IF(AND(Dashboard!$B$3&lt;&gt;"",[@[Date Received]]&lt;=Dashboard!$B$3,[@[Current Stage]]&lt;&gt;"Enrolled",[@[Current Stage]]&lt;&gt;"Closed"),"Open","Closed"))</f>
        <v/>
      </c>
    </row>
    <row r="331">
      <c r="A331" s="16" t="n"/>
      <c r="B331" s="26" t="n"/>
      <c r="C331" s="16" t="n"/>
      <c r="D331" s="16" t="n"/>
      <c r="E331" s="16" t="n"/>
      <c r="F331" s="16" t="n"/>
      <c r="G331" s="16" t="n"/>
      <c r="H331" s="16" t="n"/>
      <c r="I331" s="16" t="n"/>
      <c r="J331" s="16" t="n"/>
      <c r="K331" s="16" t="n"/>
      <c r="L331" s="26" t="n"/>
      <c r="M331" s="26" t="n"/>
      <c r="N331" s="26" t="n"/>
      <c r="O331" s="16" t="n"/>
      <c r="P331" s="16" t="n"/>
      <c r="Q331" s="18">
        <f>IF(OR([@[Inquiry ID]]="",[@[Date Received]]=""),"",MAX(0,IF([@[Closed Date]]="",IF(Dashboard!$B$3="",[@[Date Received]],Dashboard!$B$3),[@[Closed Date]])-[@[Date Received]]))</f>
        <v/>
      </c>
      <c r="R33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1" s="18">
        <f>IF([@[Date Received]]="","",TEXT([@[Date Received]],"mmm yyyy"))</f>
        <v/>
      </c>
      <c r="U331" s="18">
        <f>IF([@[Inquiry ID]]="","",IF(AND(Dashboard!$B$3&lt;&gt;"",[@[Date Received]]&lt;=Dashboard!$B$3,[@[Current Stage]]&lt;&gt;"Enrolled",[@[Current Stage]]&lt;&gt;"Closed"),"Open","Closed"))</f>
        <v/>
      </c>
    </row>
    <row r="332">
      <c r="A332" s="16" t="n"/>
      <c r="B332" s="26" t="n"/>
      <c r="C332" s="16" t="n"/>
      <c r="D332" s="16" t="n"/>
      <c r="E332" s="16" t="n"/>
      <c r="F332" s="16" t="n"/>
      <c r="G332" s="16" t="n"/>
      <c r="H332" s="16" t="n"/>
      <c r="I332" s="16" t="n"/>
      <c r="J332" s="16" t="n"/>
      <c r="K332" s="16" t="n"/>
      <c r="L332" s="26" t="n"/>
      <c r="M332" s="26" t="n"/>
      <c r="N332" s="26" t="n"/>
      <c r="O332" s="16" t="n"/>
      <c r="P332" s="16" t="n"/>
      <c r="Q332" s="18">
        <f>IF(OR([@[Inquiry ID]]="",[@[Date Received]]=""),"",MAX(0,IF([@[Closed Date]]="",IF(Dashboard!$B$3="",[@[Date Received]],Dashboard!$B$3),[@[Closed Date]])-[@[Date Received]]))</f>
        <v/>
      </c>
      <c r="R33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2" s="18">
        <f>IF([@[Date Received]]="","",TEXT([@[Date Received]],"mmm yyyy"))</f>
        <v/>
      </c>
      <c r="U332" s="18">
        <f>IF([@[Inquiry ID]]="","",IF(AND(Dashboard!$B$3&lt;&gt;"",[@[Date Received]]&lt;=Dashboard!$B$3,[@[Current Stage]]&lt;&gt;"Enrolled",[@[Current Stage]]&lt;&gt;"Closed"),"Open","Closed"))</f>
        <v/>
      </c>
    </row>
    <row r="333">
      <c r="A333" s="16" t="n"/>
      <c r="B333" s="26" t="n"/>
      <c r="C333" s="16" t="n"/>
      <c r="D333" s="16" t="n"/>
      <c r="E333" s="16" t="n"/>
      <c r="F333" s="16" t="n"/>
      <c r="G333" s="16" t="n"/>
      <c r="H333" s="16" t="n"/>
      <c r="I333" s="16" t="n"/>
      <c r="J333" s="16" t="n"/>
      <c r="K333" s="16" t="n"/>
      <c r="L333" s="26" t="n"/>
      <c r="M333" s="26" t="n"/>
      <c r="N333" s="26" t="n"/>
      <c r="O333" s="16" t="n"/>
      <c r="P333" s="16" t="n"/>
      <c r="Q333" s="18">
        <f>IF(OR([@[Inquiry ID]]="",[@[Date Received]]=""),"",MAX(0,IF([@[Closed Date]]="",IF(Dashboard!$B$3="",[@[Date Received]],Dashboard!$B$3),[@[Closed Date]])-[@[Date Received]]))</f>
        <v/>
      </c>
      <c r="R33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3" s="18">
        <f>IF([@[Date Received]]="","",TEXT([@[Date Received]],"mmm yyyy"))</f>
        <v/>
      </c>
      <c r="U333" s="18">
        <f>IF([@[Inquiry ID]]="","",IF(AND(Dashboard!$B$3&lt;&gt;"",[@[Date Received]]&lt;=Dashboard!$B$3,[@[Current Stage]]&lt;&gt;"Enrolled",[@[Current Stage]]&lt;&gt;"Closed"),"Open","Closed"))</f>
        <v/>
      </c>
    </row>
    <row r="334">
      <c r="A334" s="16" t="n"/>
      <c r="B334" s="26" t="n"/>
      <c r="C334" s="16" t="n"/>
      <c r="D334" s="16" t="n"/>
      <c r="E334" s="16" t="n"/>
      <c r="F334" s="16" t="n"/>
      <c r="G334" s="16" t="n"/>
      <c r="H334" s="16" t="n"/>
      <c r="I334" s="16" t="n"/>
      <c r="J334" s="16" t="n"/>
      <c r="K334" s="16" t="n"/>
      <c r="L334" s="26" t="n"/>
      <c r="M334" s="26" t="n"/>
      <c r="N334" s="26" t="n"/>
      <c r="O334" s="16" t="n"/>
      <c r="P334" s="16" t="n"/>
      <c r="Q334" s="18">
        <f>IF(OR([@[Inquiry ID]]="",[@[Date Received]]=""),"",MAX(0,IF([@[Closed Date]]="",IF(Dashboard!$B$3="",[@[Date Received]],Dashboard!$B$3),[@[Closed Date]])-[@[Date Received]]))</f>
        <v/>
      </c>
      <c r="R33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4" s="18">
        <f>IF([@[Date Received]]="","",TEXT([@[Date Received]],"mmm yyyy"))</f>
        <v/>
      </c>
      <c r="U334" s="18">
        <f>IF([@[Inquiry ID]]="","",IF(AND(Dashboard!$B$3&lt;&gt;"",[@[Date Received]]&lt;=Dashboard!$B$3,[@[Current Stage]]&lt;&gt;"Enrolled",[@[Current Stage]]&lt;&gt;"Closed"),"Open","Closed"))</f>
        <v/>
      </c>
    </row>
    <row r="335">
      <c r="A335" s="16" t="n"/>
      <c r="B335" s="26" t="n"/>
      <c r="C335" s="16" t="n"/>
      <c r="D335" s="16" t="n"/>
      <c r="E335" s="16" t="n"/>
      <c r="F335" s="16" t="n"/>
      <c r="G335" s="16" t="n"/>
      <c r="H335" s="16" t="n"/>
      <c r="I335" s="16" t="n"/>
      <c r="J335" s="16" t="n"/>
      <c r="K335" s="16" t="n"/>
      <c r="L335" s="26" t="n"/>
      <c r="M335" s="26" t="n"/>
      <c r="N335" s="26" t="n"/>
      <c r="O335" s="16" t="n"/>
      <c r="P335" s="16" t="n"/>
      <c r="Q335" s="18">
        <f>IF(OR([@[Inquiry ID]]="",[@[Date Received]]=""),"",MAX(0,IF([@[Closed Date]]="",IF(Dashboard!$B$3="",[@[Date Received]],Dashboard!$B$3),[@[Closed Date]])-[@[Date Received]]))</f>
        <v/>
      </c>
      <c r="R33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5" s="18">
        <f>IF([@[Date Received]]="","",TEXT([@[Date Received]],"mmm yyyy"))</f>
        <v/>
      </c>
      <c r="U335" s="18">
        <f>IF([@[Inquiry ID]]="","",IF(AND(Dashboard!$B$3&lt;&gt;"",[@[Date Received]]&lt;=Dashboard!$B$3,[@[Current Stage]]&lt;&gt;"Enrolled",[@[Current Stage]]&lt;&gt;"Closed"),"Open","Closed"))</f>
        <v/>
      </c>
    </row>
    <row r="336">
      <c r="A336" s="16" t="n"/>
      <c r="B336" s="26" t="n"/>
      <c r="C336" s="16" t="n"/>
      <c r="D336" s="16" t="n"/>
      <c r="E336" s="16" t="n"/>
      <c r="F336" s="16" t="n"/>
      <c r="G336" s="16" t="n"/>
      <c r="H336" s="16" t="n"/>
      <c r="I336" s="16" t="n"/>
      <c r="J336" s="16" t="n"/>
      <c r="K336" s="16" t="n"/>
      <c r="L336" s="26" t="n"/>
      <c r="M336" s="26" t="n"/>
      <c r="N336" s="26" t="n"/>
      <c r="O336" s="16" t="n"/>
      <c r="P336" s="16" t="n"/>
      <c r="Q336" s="18">
        <f>IF(OR([@[Inquiry ID]]="",[@[Date Received]]=""),"",MAX(0,IF([@[Closed Date]]="",IF(Dashboard!$B$3="",[@[Date Received]],Dashboard!$B$3),[@[Closed Date]])-[@[Date Received]]))</f>
        <v/>
      </c>
      <c r="R33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6" s="18">
        <f>IF([@[Date Received]]="","",TEXT([@[Date Received]],"mmm yyyy"))</f>
        <v/>
      </c>
      <c r="U336" s="18">
        <f>IF([@[Inquiry ID]]="","",IF(AND(Dashboard!$B$3&lt;&gt;"",[@[Date Received]]&lt;=Dashboard!$B$3,[@[Current Stage]]&lt;&gt;"Enrolled",[@[Current Stage]]&lt;&gt;"Closed"),"Open","Closed"))</f>
        <v/>
      </c>
    </row>
    <row r="337">
      <c r="A337" s="16" t="n"/>
      <c r="B337" s="26" t="n"/>
      <c r="C337" s="16" t="n"/>
      <c r="D337" s="16" t="n"/>
      <c r="E337" s="16" t="n"/>
      <c r="F337" s="16" t="n"/>
      <c r="G337" s="16" t="n"/>
      <c r="H337" s="16" t="n"/>
      <c r="I337" s="16" t="n"/>
      <c r="J337" s="16" t="n"/>
      <c r="K337" s="16" t="n"/>
      <c r="L337" s="26" t="n"/>
      <c r="M337" s="26" t="n"/>
      <c r="N337" s="26" t="n"/>
      <c r="O337" s="16" t="n"/>
      <c r="P337" s="16" t="n"/>
      <c r="Q337" s="18">
        <f>IF(OR([@[Inquiry ID]]="",[@[Date Received]]=""),"",MAX(0,IF([@[Closed Date]]="",IF(Dashboard!$B$3="",[@[Date Received]],Dashboard!$B$3),[@[Closed Date]])-[@[Date Received]]))</f>
        <v/>
      </c>
      <c r="R33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7" s="18">
        <f>IF([@[Date Received]]="","",TEXT([@[Date Received]],"mmm yyyy"))</f>
        <v/>
      </c>
      <c r="U337" s="18">
        <f>IF([@[Inquiry ID]]="","",IF(AND(Dashboard!$B$3&lt;&gt;"",[@[Date Received]]&lt;=Dashboard!$B$3,[@[Current Stage]]&lt;&gt;"Enrolled",[@[Current Stage]]&lt;&gt;"Closed"),"Open","Closed"))</f>
        <v/>
      </c>
    </row>
    <row r="338">
      <c r="A338" s="16" t="n"/>
      <c r="B338" s="26" t="n"/>
      <c r="C338" s="16" t="n"/>
      <c r="D338" s="16" t="n"/>
      <c r="E338" s="16" t="n"/>
      <c r="F338" s="16" t="n"/>
      <c r="G338" s="16" t="n"/>
      <c r="H338" s="16" t="n"/>
      <c r="I338" s="16" t="n"/>
      <c r="J338" s="16" t="n"/>
      <c r="K338" s="16" t="n"/>
      <c r="L338" s="26" t="n"/>
      <c r="M338" s="26" t="n"/>
      <c r="N338" s="26" t="n"/>
      <c r="O338" s="16" t="n"/>
      <c r="P338" s="16" t="n"/>
      <c r="Q338" s="18">
        <f>IF(OR([@[Inquiry ID]]="",[@[Date Received]]=""),"",MAX(0,IF([@[Closed Date]]="",IF(Dashboard!$B$3="",[@[Date Received]],Dashboard!$B$3),[@[Closed Date]])-[@[Date Received]]))</f>
        <v/>
      </c>
      <c r="R33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8" s="18">
        <f>IF([@[Date Received]]="","",TEXT([@[Date Received]],"mmm yyyy"))</f>
        <v/>
      </c>
      <c r="U338" s="18">
        <f>IF([@[Inquiry ID]]="","",IF(AND(Dashboard!$B$3&lt;&gt;"",[@[Date Received]]&lt;=Dashboard!$B$3,[@[Current Stage]]&lt;&gt;"Enrolled",[@[Current Stage]]&lt;&gt;"Closed"),"Open","Closed"))</f>
        <v/>
      </c>
    </row>
    <row r="339">
      <c r="A339" s="16" t="n"/>
      <c r="B339" s="26" t="n"/>
      <c r="C339" s="16" t="n"/>
      <c r="D339" s="16" t="n"/>
      <c r="E339" s="16" t="n"/>
      <c r="F339" s="16" t="n"/>
      <c r="G339" s="16" t="n"/>
      <c r="H339" s="16" t="n"/>
      <c r="I339" s="16" t="n"/>
      <c r="J339" s="16" t="n"/>
      <c r="K339" s="16" t="n"/>
      <c r="L339" s="26" t="n"/>
      <c r="M339" s="26" t="n"/>
      <c r="N339" s="26" t="n"/>
      <c r="O339" s="16" t="n"/>
      <c r="P339" s="16" t="n"/>
      <c r="Q339" s="18">
        <f>IF(OR([@[Inquiry ID]]="",[@[Date Received]]=""),"",MAX(0,IF([@[Closed Date]]="",IF(Dashboard!$B$3="",[@[Date Received]],Dashboard!$B$3),[@[Closed Date]])-[@[Date Received]]))</f>
        <v/>
      </c>
      <c r="R33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3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39" s="18">
        <f>IF([@[Date Received]]="","",TEXT([@[Date Received]],"mmm yyyy"))</f>
        <v/>
      </c>
      <c r="U339" s="18">
        <f>IF([@[Inquiry ID]]="","",IF(AND(Dashboard!$B$3&lt;&gt;"",[@[Date Received]]&lt;=Dashboard!$B$3,[@[Current Stage]]&lt;&gt;"Enrolled",[@[Current Stage]]&lt;&gt;"Closed"),"Open","Closed"))</f>
        <v/>
      </c>
    </row>
    <row r="340">
      <c r="A340" s="16" t="n"/>
      <c r="B340" s="26" t="n"/>
      <c r="C340" s="16" t="n"/>
      <c r="D340" s="16" t="n"/>
      <c r="E340" s="16" t="n"/>
      <c r="F340" s="16" t="n"/>
      <c r="G340" s="16" t="n"/>
      <c r="H340" s="16" t="n"/>
      <c r="I340" s="16" t="n"/>
      <c r="J340" s="16" t="n"/>
      <c r="K340" s="16" t="n"/>
      <c r="L340" s="26" t="n"/>
      <c r="M340" s="26" t="n"/>
      <c r="N340" s="26" t="n"/>
      <c r="O340" s="16" t="n"/>
      <c r="P340" s="16" t="n"/>
      <c r="Q340" s="18">
        <f>IF(OR([@[Inquiry ID]]="",[@[Date Received]]=""),"",MAX(0,IF([@[Closed Date]]="",IF(Dashboard!$B$3="",[@[Date Received]],Dashboard!$B$3),[@[Closed Date]])-[@[Date Received]]))</f>
        <v/>
      </c>
      <c r="R34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0" s="18">
        <f>IF([@[Date Received]]="","",TEXT([@[Date Received]],"mmm yyyy"))</f>
        <v/>
      </c>
      <c r="U340" s="18">
        <f>IF([@[Inquiry ID]]="","",IF(AND(Dashboard!$B$3&lt;&gt;"",[@[Date Received]]&lt;=Dashboard!$B$3,[@[Current Stage]]&lt;&gt;"Enrolled",[@[Current Stage]]&lt;&gt;"Closed"),"Open","Closed"))</f>
        <v/>
      </c>
    </row>
    <row r="341">
      <c r="A341" s="16" t="n"/>
      <c r="B341" s="26" t="n"/>
      <c r="C341" s="16" t="n"/>
      <c r="D341" s="16" t="n"/>
      <c r="E341" s="16" t="n"/>
      <c r="F341" s="16" t="n"/>
      <c r="G341" s="16" t="n"/>
      <c r="H341" s="16" t="n"/>
      <c r="I341" s="16" t="n"/>
      <c r="J341" s="16" t="n"/>
      <c r="K341" s="16" t="n"/>
      <c r="L341" s="26" t="n"/>
      <c r="M341" s="26" t="n"/>
      <c r="N341" s="26" t="n"/>
      <c r="O341" s="16" t="n"/>
      <c r="P341" s="16" t="n"/>
      <c r="Q341" s="18">
        <f>IF(OR([@[Inquiry ID]]="",[@[Date Received]]=""),"",MAX(0,IF([@[Closed Date]]="",IF(Dashboard!$B$3="",[@[Date Received]],Dashboard!$B$3),[@[Closed Date]])-[@[Date Received]]))</f>
        <v/>
      </c>
      <c r="R34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1" s="18">
        <f>IF([@[Date Received]]="","",TEXT([@[Date Received]],"mmm yyyy"))</f>
        <v/>
      </c>
      <c r="U341" s="18">
        <f>IF([@[Inquiry ID]]="","",IF(AND(Dashboard!$B$3&lt;&gt;"",[@[Date Received]]&lt;=Dashboard!$B$3,[@[Current Stage]]&lt;&gt;"Enrolled",[@[Current Stage]]&lt;&gt;"Closed"),"Open","Closed"))</f>
        <v/>
      </c>
    </row>
    <row r="342">
      <c r="A342" s="16" t="n"/>
      <c r="B342" s="26" t="n"/>
      <c r="C342" s="16" t="n"/>
      <c r="D342" s="16" t="n"/>
      <c r="E342" s="16" t="n"/>
      <c r="F342" s="16" t="n"/>
      <c r="G342" s="16" t="n"/>
      <c r="H342" s="16" t="n"/>
      <c r="I342" s="16" t="n"/>
      <c r="J342" s="16" t="n"/>
      <c r="K342" s="16" t="n"/>
      <c r="L342" s="26" t="n"/>
      <c r="M342" s="26" t="n"/>
      <c r="N342" s="26" t="n"/>
      <c r="O342" s="16" t="n"/>
      <c r="P342" s="16" t="n"/>
      <c r="Q342" s="18">
        <f>IF(OR([@[Inquiry ID]]="",[@[Date Received]]=""),"",MAX(0,IF([@[Closed Date]]="",IF(Dashboard!$B$3="",[@[Date Received]],Dashboard!$B$3),[@[Closed Date]])-[@[Date Received]]))</f>
        <v/>
      </c>
      <c r="R34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2" s="18">
        <f>IF([@[Date Received]]="","",TEXT([@[Date Received]],"mmm yyyy"))</f>
        <v/>
      </c>
      <c r="U342" s="18">
        <f>IF([@[Inquiry ID]]="","",IF(AND(Dashboard!$B$3&lt;&gt;"",[@[Date Received]]&lt;=Dashboard!$B$3,[@[Current Stage]]&lt;&gt;"Enrolled",[@[Current Stage]]&lt;&gt;"Closed"),"Open","Closed"))</f>
        <v/>
      </c>
    </row>
    <row r="343">
      <c r="A343" s="16" t="n"/>
      <c r="B343" s="26" t="n"/>
      <c r="C343" s="16" t="n"/>
      <c r="D343" s="16" t="n"/>
      <c r="E343" s="16" t="n"/>
      <c r="F343" s="16" t="n"/>
      <c r="G343" s="16" t="n"/>
      <c r="H343" s="16" t="n"/>
      <c r="I343" s="16" t="n"/>
      <c r="J343" s="16" t="n"/>
      <c r="K343" s="16" t="n"/>
      <c r="L343" s="26" t="n"/>
      <c r="M343" s="26" t="n"/>
      <c r="N343" s="26" t="n"/>
      <c r="O343" s="16" t="n"/>
      <c r="P343" s="16" t="n"/>
      <c r="Q343" s="18">
        <f>IF(OR([@[Inquiry ID]]="",[@[Date Received]]=""),"",MAX(0,IF([@[Closed Date]]="",IF(Dashboard!$B$3="",[@[Date Received]],Dashboard!$B$3),[@[Closed Date]])-[@[Date Received]]))</f>
        <v/>
      </c>
      <c r="R34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3" s="18">
        <f>IF([@[Date Received]]="","",TEXT([@[Date Received]],"mmm yyyy"))</f>
        <v/>
      </c>
      <c r="U343" s="18">
        <f>IF([@[Inquiry ID]]="","",IF(AND(Dashboard!$B$3&lt;&gt;"",[@[Date Received]]&lt;=Dashboard!$B$3,[@[Current Stage]]&lt;&gt;"Enrolled",[@[Current Stage]]&lt;&gt;"Closed"),"Open","Closed"))</f>
        <v/>
      </c>
    </row>
    <row r="344">
      <c r="A344" s="16" t="n"/>
      <c r="B344" s="26" t="n"/>
      <c r="C344" s="16" t="n"/>
      <c r="D344" s="16" t="n"/>
      <c r="E344" s="16" t="n"/>
      <c r="F344" s="16" t="n"/>
      <c r="G344" s="16" t="n"/>
      <c r="H344" s="16" t="n"/>
      <c r="I344" s="16" t="n"/>
      <c r="J344" s="16" t="n"/>
      <c r="K344" s="16" t="n"/>
      <c r="L344" s="26" t="n"/>
      <c r="M344" s="26" t="n"/>
      <c r="N344" s="26" t="n"/>
      <c r="O344" s="16" t="n"/>
      <c r="P344" s="16" t="n"/>
      <c r="Q344" s="18">
        <f>IF(OR([@[Inquiry ID]]="",[@[Date Received]]=""),"",MAX(0,IF([@[Closed Date]]="",IF(Dashboard!$B$3="",[@[Date Received]],Dashboard!$B$3),[@[Closed Date]])-[@[Date Received]]))</f>
        <v/>
      </c>
      <c r="R34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4" s="18">
        <f>IF([@[Date Received]]="","",TEXT([@[Date Received]],"mmm yyyy"))</f>
        <v/>
      </c>
      <c r="U344" s="18">
        <f>IF([@[Inquiry ID]]="","",IF(AND(Dashboard!$B$3&lt;&gt;"",[@[Date Received]]&lt;=Dashboard!$B$3,[@[Current Stage]]&lt;&gt;"Enrolled",[@[Current Stage]]&lt;&gt;"Closed"),"Open","Closed"))</f>
        <v/>
      </c>
    </row>
    <row r="345">
      <c r="A345" s="16" t="n"/>
      <c r="B345" s="26" t="n"/>
      <c r="C345" s="16" t="n"/>
      <c r="D345" s="16" t="n"/>
      <c r="E345" s="16" t="n"/>
      <c r="F345" s="16" t="n"/>
      <c r="G345" s="16" t="n"/>
      <c r="H345" s="16" t="n"/>
      <c r="I345" s="16" t="n"/>
      <c r="J345" s="16" t="n"/>
      <c r="K345" s="16" t="n"/>
      <c r="L345" s="26" t="n"/>
      <c r="M345" s="26" t="n"/>
      <c r="N345" s="26" t="n"/>
      <c r="O345" s="16" t="n"/>
      <c r="P345" s="16" t="n"/>
      <c r="Q345" s="18">
        <f>IF(OR([@[Inquiry ID]]="",[@[Date Received]]=""),"",MAX(0,IF([@[Closed Date]]="",IF(Dashboard!$B$3="",[@[Date Received]],Dashboard!$B$3),[@[Closed Date]])-[@[Date Received]]))</f>
        <v/>
      </c>
      <c r="R34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5" s="18">
        <f>IF([@[Date Received]]="","",TEXT([@[Date Received]],"mmm yyyy"))</f>
        <v/>
      </c>
      <c r="U345" s="18">
        <f>IF([@[Inquiry ID]]="","",IF(AND(Dashboard!$B$3&lt;&gt;"",[@[Date Received]]&lt;=Dashboard!$B$3,[@[Current Stage]]&lt;&gt;"Enrolled",[@[Current Stage]]&lt;&gt;"Closed"),"Open","Closed"))</f>
        <v/>
      </c>
    </row>
    <row r="346">
      <c r="A346" s="16" t="n"/>
      <c r="B346" s="26" t="n"/>
      <c r="C346" s="16" t="n"/>
      <c r="D346" s="16" t="n"/>
      <c r="E346" s="16" t="n"/>
      <c r="F346" s="16" t="n"/>
      <c r="G346" s="16" t="n"/>
      <c r="H346" s="16" t="n"/>
      <c r="I346" s="16" t="n"/>
      <c r="J346" s="16" t="n"/>
      <c r="K346" s="16" t="n"/>
      <c r="L346" s="26" t="n"/>
      <c r="M346" s="26" t="n"/>
      <c r="N346" s="26" t="n"/>
      <c r="O346" s="16" t="n"/>
      <c r="P346" s="16" t="n"/>
      <c r="Q346" s="18">
        <f>IF(OR([@[Inquiry ID]]="",[@[Date Received]]=""),"",MAX(0,IF([@[Closed Date]]="",IF(Dashboard!$B$3="",[@[Date Received]],Dashboard!$B$3),[@[Closed Date]])-[@[Date Received]]))</f>
        <v/>
      </c>
      <c r="R34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6" s="18">
        <f>IF([@[Date Received]]="","",TEXT([@[Date Received]],"mmm yyyy"))</f>
        <v/>
      </c>
      <c r="U346" s="18">
        <f>IF([@[Inquiry ID]]="","",IF(AND(Dashboard!$B$3&lt;&gt;"",[@[Date Received]]&lt;=Dashboard!$B$3,[@[Current Stage]]&lt;&gt;"Enrolled",[@[Current Stage]]&lt;&gt;"Closed"),"Open","Closed"))</f>
        <v/>
      </c>
    </row>
    <row r="347">
      <c r="A347" s="16" t="n"/>
      <c r="B347" s="26" t="n"/>
      <c r="C347" s="16" t="n"/>
      <c r="D347" s="16" t="n"/>
      <c r="E347" s="16" t="n"/>
      <c r="F347" s="16" t="n"/>
      <c r="G347" s="16" t="n"/>
      <c r="H347" s="16" t="n"/>
      <c r="I347" s="16" t="n"/>
      <c r="J347" s="16" t="n"/>
      <c r="K347" s="16" t="n"/>
      <c r="L347" s="26" t="n"/>
      <c r="M347" s="26" t="n"/>
      <c r="N347" s="26" t="n"/>
      <c r="O347" s="16" t="n"/>
      <c r="P347" s="16" t="n"/>
      <c r="Q347" s="18">
        <f>IF(OR([@[Inquiry ID]]="",[@[Date Received]]=""),"",MAX(0,IF([@[Closed Date]]="",IF(Dashboard!$B$3="",[@[Date Received]],Dashboard!$B$3),[@[Closed Date]])-[@[Date Received]]))</f>
        <v/>
      </c>
      <c r="R34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7" s="18">
        <f>IF([@[Date Received]]="","",TEXT([@[Date Received]],"mmm yyyy"))</f>
        <v/>
      </c>
      <c r="U347" s="18">
        <f>IF([@[Inquiry ID]]="","",IF(AND(Dashboard!$B$3&lt;&gt;"",[@[Date Received]]&lt;=Dashboard!$B$3,[@[Current Stage]]&lt;&gt;"Enrolled",[@[Current Stage]]&lt;&gt;"Closed"),"Open","Closed"))</f>
        <v/>
      </c>
    </row>
    <row r="348">
      <c r="A348" s="16" t="n"/>
      <c r="B348" s="26" t="n"/>
      <c r="C348" s="16" t="n"/>
      <c r="D348" s="16" t="n"/>
      <c r="E348" s="16" t="n"/>
      <c r="F348" s="16" t="n"/>
      <c r="G348" s="16" t="n"/>
      <c r="H348" s="16" t="n"/>
      <c r="I348" s="16" t="n"/>
      <c r="J348" s="16" t="n"/>
      <c r="K348" s="16" t="n"/>
      <c r="L348" s="26" t="n"/>
      <c r="M348" s="26" t="n"/>
      <c r="N348" s="26" t="n"/>
      <c r="O348" s="16" t="n"/>
      <c r="P348" s="16" t="n"/>
      <c r="Q348" s="18">
        <f>IF(OR([@[Inquiry ID]]="",[@[Date Received]]=""),"",MAX(0,IF([@[Closed Date]]="",IF(Dashboard!$B$3="",[@[Date Received]],Dashboard!$B$3),[@[Closed Date]])-[@[Date Received]]))</f>
        <v/>
      </c>
      <c r="R34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8" s="18">
        <f>IF([@[Date Received]]="","",TEXT([@[Date Received]],"mmm yyyy"))</f>
        <v/>
      </c>
      <c r="U348" s="18">
        <f>IF([@[Inquiry ID]]="","",IF(AND(Dashboard!$B$3&lt;&gt;"",[@[Date Received]]&lt;=Dashboard!$B$3,[@[Current Stage]]&lt;&gt;"Enrolled",[@[Current Stage]]&lt;&gt;"Closed"),"Open","Closed"))</f>
        <v/>
      </c>
    </row>
    <row r="349">
      <c r="A349" s="16" t="n"/>
      <c r="B349" s="26" t="n"/>
      <c r="C349" s="16" t="n"/>
      <c r="D349" s="16" t="n"/>
      <c r="E349" s="16" t="n"/>
      <c r="F349" s="16" t="n"/>
      <c r="G349" s="16" t="n"/>
      <c r="H349" s="16" t="n"/>
      <c r="I349" s="16" t="n"/>
      <c r="J349" s="16" t="n"/>
      <c r="K349" s="16" t="n"/>
      <c r="L349" s="26" t="n"/>
      <c r="M349" s="26" t="n"/>
      <c r="N349" s="26" t="n"/>
      <c r="O349" s="16" t="n"/>
      <c r="P349" s="16" t="n"/>
      <c r="Q349" s="18">
        <f>IF(OR([@[Inquiry ID]]="",[@[Date Received]]=""),"",MAX(0,IF([@[Closed Date]]="",IF(Dashboard!$B$3="",[@[Date Received]],Dashboard!$B$3),[@[Closed Date]])-[@[Date Received]]))</f>
        <v/>
      </c>
      <c r="R34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4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49" s="18">
        <f>IF([@[Date Received]]="","",TEXT([@[Date Received]],"mmm yyyy"))</f>
        <v/>
      </c>
      <c r="U349" s="18">
        <f>IF([@[Inquiry ID]]="","",IF(AND(Dashboard!$B$3&lt;&gt;"",[@[Date Received]]&lt;=Dashboard!$B$3,[@[Current Stage]]&lt;&gt;"Enrolled",[@[Current Stage]]&lt;&gt;"Closed"),"Open","Closed"))</f>
        <v/>
      </c>
    </row>
    <row r="350">
      <c r="A350" s="16" t="n"/>
      <c r="B350" s="26" t="n"/>
      <c r="C350" s="16" t="n"/>
      <c r="D350" s="16" t="n"/>
      <c r="E350" s="16" t="n"/>
      <c r="F350" s="16" t="n"/>
      <c r="G350" s="16" t="n"/>
      <c r="H350" s="16" t="n"/>
      <c r="I350" s="16" t="n"/>
      <c r="J350" s="16" t="n"/>
      <c r="K350" s="16" t="n"/>
      <c r="L350" s="26" t="n"/>
      <c r="M350" s="26" t="n"/>
      <c r="N350" s="26" t="n"/>
      <c r="O350" s="16" t="n"/>
      <c r="P350" s="16" t="n"/>
      <c r="Q350" s="18">
        <f>IF(OR([@[Inquiry ID]]="",[@[Date Received]]=""),"",MAX(0,IF([@[Closed Date]]="",IF(Dashboard!$B$3="",[@[Date Received]],Dashboard!$B$3),[@[Closed Date]])-[@[Date Received]]))</f>
        <v/>
      </c>
      <c r="R35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0" s="18">
        <f>IF([@[Date Received]]="","",TEXT([@[Date Received]],"mmm yyyy"))</f>
        <v/>
      </c>
      <c r="U350" s="18">
        <f>IF([@[Inquiry ID]]="","",IF(AND(Dashboard!$B$3&lt;&gt;"",[@[Date Received]]&lt;=Dashboard!$B$3,[@[Current Stage]]&lt;&gt;"Enrolled",[@[Current Stage]]&lt;&gt;"Closed"),"Open","Closed"))</f>
        <v/>
      </c>
    </row>
    <row r="351">
      <c r="A351" s="16" t="n"/>
      <c r="B351" s="26" t="n"/>
      <c r="C351" s="16" t="n"/>
      <c r="D351" s="16" t="n"/>
      <c r="E351" s="16" t="n"/>
      <c r="F351" s="16" t="n"/>
      <c r="G351" s="16" t="n"/>
      <c r="H351" s="16" t="n"/>
      <c r="I351" s="16" t="n"/>
      <c r="J351" s="16" t="n"/>
      <c r="K351" s="16" t="n"/>
      <c r="L351" s="26" t="n"/>
      <c r="M351" s="26" t="n"/>
      <c r="N351" s="26" t="n"/>
      <c r="O351" s="16" t="n"/>
      <c r="P351" s="16" t="n"/>
      <c r="Q351" s="18">
        <f>IF(OR([@[Inquiry ID]]="",[@[Date Received]]=""),"",MAX(0,IF([@[Closed Date]]="",IF(Dashboard!$B$3="",[@[Date Received]],Dashboard!$B$3),[@[Closed Date]])-[@[Date Received]]))</f>
        <v/>
      </c>
      <c r="R35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1" s="18">
        <f>IF([@[Date Received]]="","",TEXT([@[Date Received]],"mmm yyyy"))</f>
        <v/>
      </c>
      <c r="U351" s="18">
        <f>IF([@[Inquiry ID]]="","",IF(AND(Dashboard!$B$3&lt;&gt;"",[@[Date Received]]&lt;=Dashboard!$B$3,[@[Current Stage]]&lt;&gt;"Enrolled",[@[Current Stage]]&lt;&gt;"Closed"),"Open","Closed"))</f>
        <v/>
      </c>
    </row>
    <row r="352">
      <c r="A352" s="16" t="n"/>
      <c r="B352" s="26" t="n"/>
      <c r="C352" s="16" t="n"/>
      <c r="D352" s="16" t="n"/>
      <c r="E352" s="16" t="n"/>
      <c r="F352" s="16" t="n"/>
      <c r="G352" s="16" t="n"/>
      <c r="H352" s="16" t="n"/>
      <c r="I352" s="16" t="n"/>
      <c r="J352" s="16" t="n"/>
      <c r="K352" s="16" t="n"/>
      <c r="L352" s="26" t="n"/>
      <c r="M352" s="26" t="n"/>
      <c r="N352" s="26" t="n"/>
      <c r="O352" s="16" t="n"/>
      <c r="P352" s="16" t="n"/>
      <c r="Q352" s="18">
        <f>IF(OR([@[Inquiry ID]]="",[@[Date Received]]=""),"",MAX(0,IF([@[Closed Date]]="",IF(Dashboard!$B$3="",[@[Date Received]],Dashboard!$B$3),[@[Closed Date]])-[@[Date Received]]))</f>
        <v/>
      </c>
      <c r="R35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2" s="18">
        <f>IF([@[Date Received]]="","",TEXT([@[Date Received]],"mmm yyyy"))</f>
        <v/>
      </c>
      <c r="U352" s="18">
        <f>IF([@[Inquiry ID]]="","",IF(AND(Dashboard!$B$3&lt;&gt;"",[@[Date Received]]&lt;=Dashboard!$B$3,[@[Current Stage]]&lt;&gt;"Enrolled",[@[Current Stage]]&lt;&gt;"Closed"),"Open","Closed"))</f>
        <v/>
      </c>
    </row>
    <row r="353">
      <c r="A353" s="16" t="n"/>
      <c r="B353" s="26" t="n"/>
      <c r="C353" s="16" t="n"/>
      <c r="D353" s="16" t="n"/>
      <c r="E353" s="16" t="n"/>
      <c r="F353" s="16" t="n"/>
      <c r="G353" s="16" t="n"/>
      <c r="H353" s="16" t="n"/>
      <c r="I353" s="16" t="n"/>
      <c r="J353" s="16" t="n"/>
      <c r="K353" s="16" t="n"/>
      <c r="L353" s="26" t="n"/>
      <c r="M353" s="26" t="n"/>
      <c r="N353" s="26" t="n"/>
      <c r="O353" s="16" t="n"/>
      <c r="P353" s="16" t="n"/>
      <c r="Q353" s="18">
        <f>IF(OR([@[Inquiry ID]]="",[@[Date Received]]=""),"",MAX(0,IF([@[Closed Date]]="",IF(Dashboard!$B$3="",[@[Date Received]],Dashboard!$B$3),[@[Closed Date]])-[@[Date Received]]))</f>
        <v/>
      </c>
      <c r="R35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3" s="18">
        <f>IF([@[Date Received]]="","",TEXT([@[Date Received]],"mmm yyyy"))</f>
        <v/>
      </c>
      <c r="U353" s="18">
        <f>IF([@[Inquiry ID]]="","",IF(AND(Dashboard!$B$3&lt;&gt;"",[@[Date Received]]&lt;=Dashboard!$B$3,[@[Current Stage]]&lt;&gt;"Enrolled",[@[Current Stage]]&lt;&gt;"Closed"),"Open","Closed"))</f>
        <v/>
      </c>
    </row>
    <row r="354">
      <c r="A354" s="16" t="n"/>
      <c r="B354" s="26" t="n"/>
      <c r="C354" s="16" t="n"/>
      <c r="D354" s="16" t="n"/>
      <c r="E354" s="16" t="n"/>
      <c r="F354" s="16" t="n"/>
      <c r="G354" s="16" t="n"/>
      <c r="H354" s="16" t="n"/>
      <c r="I354" s="16" t="n"/>
      <c r="J354" s="16" t="n"/>
      <c r="K354" s="16" t="n"/>
      <c r="L354" s="26" t="n"/>
      <c r="M354" s="26" t="n"/>
      <c r="N354" s="26" t="n"/>
      <c r="O354" s="16" t="n"/>
      <c r="P354" s="16" t="n"/>
      <c r="Q354" s="18">
        <f>IF(OR([@[Inquiry ID]]="",[@[Date Received]]=""),"",MAX(0,IF([@[Closed Date]]="",IF(Dashboard!$B$3="",[@[Date Received]],Dashboard!$B$3),[@[Closed Date]])-[@[Date Received]]))</f>
        <v/>
      </c>
      <c r="R35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4" s="18">
        <f>IF([@[Date Received]]="","",TEXT([@[Date Received]],"mmm yyyy"))</f>
        <v/>
      </c>
      <c r="U354" s="18">
        <f>IF([@[Inquiry ID]]="","",IF(AND(Dashboard!$B$3&lt;&gt;"",[@[Date Received]]&lt;=Dashboard!$B$3,[@[Current Stage]]&lt;&gt;"Enrolled",[@[Current Stage]]&lt;&gt;"Closed"),"Open","Closed"))</f>
        <v/>
      </c>
    </row>
    <row r="355">
      <c r="A355" s="16" t="n"/>
      <c r="B355" s="26" t="n"/>
      <c r="C355" s="16" t="n"/>
      <c r="D355" s="16" t="n"/>
      <c r="E355" s="16" t="n"/>
      <c r="F355" s="16" t="n"/>
      <c r="G355" s="16" t="n"/>
      <c r="H355" s="16" t="n"/>
      <c r="I355" s="16" t="n"/>
      <c r="J355" s="16" t="n"/>
      <c r="K355" s="16" t="n"/>
      <c r="L355" s="26" t="n"/>
      <c r="M355" s="26" t="n"/>
      <c r="N355" s="26" t="n"/>
      <c r="O355" s="16" t="n"/>
      <c r="P355" s="16" t="n"/>
      <c r="Q355" s="18">
        <f>IF(OR([@[Inquiry ID]]="",[@[Date Received]]=""),"",MAX(0,IF([@[Closed Date]]="",IF(Dashboard!$B$3="",[@[Date Received]],Dashboard!$B$3),[@[Closed Date]])-[@[Date Received]]))</f>
        <v/>
      </c>
      <c r="R35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5" s="18">
        <f>IF([@[Date Received]]="","",TEXT([@[Date Received]],"mmm yyyy"))</f>
        <v/>
      </c>
      <c r="U355" s="18">
        <f>IF([@[Inquiry ID]]="","",IF(AND(Dashboard!$B$3&lt;&gt;"",[@[Date Received]]&lt;=Dashboard!$B$3,[@[Current Stage]]&lt;&gt;"Enrolled",[@[Current Stage]]&lt;&gt;"Closed"),"Open","Closed"))</f>
        <v/>
      </c>
    </row>
    <row r="356">
      <c r="A356" s="16" t="n"/>
      <c r="B356" s="26" t="n"/>
      <c r="C356" s="16" t="n"/>
      <c r="D356" s="16" t="n"/>
      <c r="E356" s="16" t="n"/>
      <c r="F356" s="16" t="n"/>
      <c r="G356" s="16" t="n"/>
      <c r="H356" s="16" t="n"/>
      <c r="I356" s="16" t="n"/>
      <c r="J356" s="16" t="n"/>
      <c r="K356" s="16" t="n"/>
      <c r="L356" s="26" t="n"/>
      <c r="M356" s="26" t="n"/>
      <c r="N356" s="26" t="n"/>
      <c r="O356" s="16" t="n"/>
      <c r="P356" s="16" t="n"/>
      <c r="Q356" s="18">
        <f>IF(OR([@[Inquiry ID]]="",[@[Date Received]]=""),"",MAX(0,IF([@[Closed Date]]="",IF(Dashboard!$B$3="",[@[Date Received]],Dashboard!$B$3),[@[Closed Date]])-[@[Date Received]]))</f>
        <v/>
      </c>
      <c r="R35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6" s="18">
        <f>IF([@[Date Received]]="","",TEXT([@[Date Received]],"mmm yyyy"))</f>
        <v/>
      </c>
      <c r="U356" s="18">
        <f>IF([@[Inquiry ID]]="","",IF(AND(Dashboard!$B$3&lt;&gt;"",[@[Date Received]]&lt;=Dashboard!$B$3,[@[Current Stage]]&lt;&gt;"Enrolled",[@[Current Stage]]&lt;&gt;"Closed"),"Open","Closed"))</f>
        <v/>
      </c>
    </row>
    <row r="357">
      <c r="A357" s="16" t="n"/>
      <c r="B357" s="26" t="n"/>
      <c r="C357" s="16" t="n"/>
      <c r="D357" s="16" t="n"/>
      <c r="E357" s="16" t="n"/>
      <c r="F357" s="16" t="n"/>
      <c r="G357" s="16" t="n"/>
      <c r="H357" s="16" t="n"/>
      <c r="I357" s="16" t="n"/>
      <c r="J357" s="16" t="n"/>
      <c r="K357" s="16" t="n"/>
      <c r="L357" s="26" t="n"/>
      <c r="M357" s="26" t="n"/>
      <c r="N357" s="26" t="n"/>
      <c r="O357" s="16" t="n"/>
      <c r="P357" s="16" t="n"/>
      <c r="Q357" s="18">
        <f>IF(OR([@[Inquiry ID]]="",[@[Date Received]]=""),"",MAX(0,IF([@[Closed Date]]="",IF(Dashboard!$B$3="",[@[Date Received]],Dashboard!$B$3),[@[Closed Date]])-[@[Date Received]]))</f>
        <v/>
      </c>
      <c r="R35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7" s="18">
        <f>IF([@[Date Received]]="","",TEXT([@[Date Received]],"mmm yyyy"))</f>
        <v/>
      </c>
      <c r="U357" s="18">
        <f>IF([@[Inquiry ID]]="","",IF(AND(Dashboard!$B$3&lt;&gt;"",[@[Date Received]]&lt;=Dashboard!$B$3,[@[Current Stage]]&lt;&gt;"Enrolled",[@[Current Stage]]&lt;&gt;"Closed"),"Open","Closed"))</f>
        <v/>
      </c>
    </row>
    <row r="358">
      <c r="A358" s="16" t="n"/>
      <c r="B358" s="26" t="n"/>
      <c r="C358" s="16" t="n"/>
      <c r="D358" s="16" t="n"/>
      <c r="E358" s="16" t="n"/>
      <c r="F358" s="16" t="n"/>
      <c r="G358" s="16" t="n"/>
      <c r="H358" s="16" t="n"/>
      <c r="I358" s="16" t="n"/>
      <c r="J358" s="16" t="n"/>
      <c r="K358" s="16" t="n"/>
      <c r="L358" s="26" t="n"/>
      <c r="M358" s="26" t="n"/>
      <c r="N358" s="26" t="n"/>
      <c r="O358" s="16" t="n"/>
      <c r="P358" s="16" t="n"/>
      <c r="Q358" s="18">
        <f>IF(OR([@[Inquiry ID]]="",[@[Date Received]]=""),"",MAX(0,IF([@[Closed Date]]="",IF(Dashboard!$B$3="",[@[Date Received]],Dashboard!$B$3),[@[Closed Date]])-[@[Date Received]]))</f>
        <v/>
      </c>
      <c r="R35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8" s="18">
        <f>IF([@[Date Received]]="","",TEXT([@[Date Received]],"mmm yyyy"))</f>
        <v/>
      </c>
      <c r="U358" s="18">
        <f>IF([@[Inquiry ID]]="","",IF(AND(Dashboard!$B$3&lt;&gt;"",[@[Date Received]]&lt;=Dashboard!$B$3,[@[Current Stage]]&lt;&gt;"Enrolled",[@[Current Stage]]&lt;&gt;"Closed"),"Open","Closed"))</f>
        <v/>
      </c>
    </row>
    <row r="359">
      <c r="A359" s="16" t="n"/>
      <c r="B359" s="26" t="n"/>
      <c r="C359" s="16" t="n"/>
      <c r="D359" s="16" t="n"/>
      <c r="E359" s="16" t="n"/>
      <c r="F359" s="16" t="n"/>
      <c r="G359" s="16" t="n"/>
      <c r="H359" s="16" t="n"/>
      <c r="I359" s="16" t="n"/>
      <c r="J359" s="16" t="n"/>
      <c r="K359" s="16" t="n"/>
      <c r="L359" s="26" t="n"/>
      <c r="M359" s="26" t="n"/>
      <c r="N359" s="26" t="n"/>
      <c r="O359" s="16" t="n"/>
      <c r="P359" s="16" t="n"/>
      <c r="Q359" s="18">
        <f>IF(OR([@[Inquiry ID]]="",[@[Date Received]]=""),"",MAX(0,IF([@[Closed Date]]="",IF(Dashboard!$B$3="",[@[Date Received]],Dashboard!$B$3),[@[Closed Date]])-[@[Date Received]]))</f>
        <v/>
      </c>
      <c r="R35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5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59" s="18">
        <f>IF([@[Date Received]]="","",TEXT([@[Date Received]],"mmm yyyy"))</f>
        <v/>
      </c>
      <c r="U359" s="18">
        <f>IF([@[Inquiry ID]]="","",IF(AND(Dashboard!$B$3&lt;&gt;"",[@[Date Received]]&lt;=Dashboard!$B$3,[@[Current Stage]]&lt;&gt;"Enrolled",[@[Current Stage]]&lt;&gt;"Closed"),"Open","Closed"))</f>
        <v/>
      </c>
    </row>
    <row r="360">
      <c r="A360" s="16" t="n"/>
      <c r="B360" s="26" t="n"/>
      <c r="C360" s="16" t="n"/>
      <c r="D360" s="16" t="n"/>
      <c r="E360" s="16" t="n"/>
      <c r="F360" s="16" t="n"/>
      <c r="G360" s="16" t="n"/>
      <c r="H360" s="16" t="n"/>
      <c r="I360" s="16" t="n"/>
      <c r="J360" s="16" t="n"/>
      <c r="K360" s="16" t="n"/>
      <c r="L360" s="26" t="n"/>
      <c r="M360" s="26" t="n"/>
      <c r="N360" s="26" t="n"/>
      <c r="O360" s="16" t="n"/>
      <c r="P360" s="16" t="n"/>
      <c r="Q360" s="18">
        <f>IF(OR([@[Inquiry ID]]="",[@[Date Received]]=""),"",MAX(0,IF([@[Closed Date]]="",IF(Dashboard!$B$3="",[@[Date Received]],Dashboard!$B$3),[@[Closed Date]])-[@[Date Received]]))</f>
        <v/>
      </c>
      <c r="R36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0" s="18">
        <f>IF([@[Date Received]]="","",TEXT([@[Date Received]],"mmm yyyy"))</f>
        <v/>
      </c>
      <c r="U360" s="18">
        <f>IF([@[Inquiry ID]]="","",IF(AND(Dashboard!$B$3&lt;&gt;"",[@[Date Received]]&lt;=Dashboard!$B$3,[@[Current Stage]]&lt;&gt;"Enrolled",[@[Current Stage]]&lt;&gt;"Closed"),"Open","Closed"))</f>
        <v/>
      </c>
    </row>
    <row r="361">
      <c r="A361" s="16" t="n"/>
      <c r="B361" s="26" t="n"/>
      <c r="C361" s="16" t="n"/>
      <c r="D361" s="16" t="n"/>
      <c r="E361" s="16" t="n"/>
      <c r="F361" s="16" t="n"/>
      <c r="G361" s="16" t="n"/>
      <c r="H361" s="16" t="n"/>
      <c r="I361" s="16" t="n"/>
      <c r="J361" s="16" t="n"/>
      <c r="K361" s="16" t="n"/>
      <c r="L361" s="26" t="n"/>
      <c r="M361" s="26" t="n"/>
      <c r="N361" s="26" t="n"/>
      <c r="O361" s="16" t="n"/>
      <c r="P361" s="16" t="n"/>
      <c r="Q361" s="18">
        <f>IF(OR([@[Inquiry ID]]="",[@[Date Received]]=""),"",MAX(0,IF([@[Closed Date]]="",IF(Dashboard!$B$3="",[@[Date Received]],Dashboard!$B$3),[@[Closed Date]])-[@[Date Received]]))</f>
        <v/>
      </c>
      <c r="R36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1" s="18">
        <f>IF([@[Date Received]]="","",TEXT([@[Date Received]],"mmm yyyy"))</f>
        <v/>
      </c>
      <c r="U361" s="18">
        <f>IF([@[Inquiry ID]]="","",IF(AND(Dashboard!$B$3&lt;&gt;"",[@[Date Received]]&lt;=Dashboard!$B$3,[@[Current Stage]]&lt;&gt;"Enrolled",[@[Current Stage]]&lt;&gt;"Closed"),"Open","Closed"))</f>
        <v/>
      </c>
    </row>
    <row r="362">
      <c r="A362" s="16" t="n"/>
      <c r="B362" s="26" t="n"/>
      <c r="C362" s="16" t="n"/>
      <c r="D362" s="16" t="n"/>
      <c r="E362" s="16" t="n"/>
      <c r="F362" s="16" t="n"/>
      <c r="G362" s="16" t="n"/>
      <c r="H362" s="16" t="n"/>
      <c r="I362" s="16" t="n"/>
      <c r="J362" s="16" t="n"/>
      <c r="K362" s="16" t="n"/>
      <c r="L362" s="26" t="n"/>
      <c r="M362" s="26" t="n"/>
      <c r="N362" s="26" t="n"/>
      <c r="O362" s="16" t="n"/>
      <c r="P362" s="16" t="n"/>
      <c r="Q362" s="18">
        <f>IF(OR([@[Inquiry ID]]="",[@[Date Received]]=""),"",MAX(0,IF([@[Closed Date]]="",IF(Dashboard!$B$3="",[@[Date Received]],Dashboard!$B$3),[@[Closed Date]])-[@[Date Received]]))</f>
        <v/>
      </c>
      <c r="R36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2" s="18">
        <f>IF([@[Date Received]]="","",TEXT([@[Date Received]],"mmm yyyy"))</f>
        <v/>
      </c>
      <c r="U362" s="18">
        <f>IF([@[Inquiry ID]]="","",IF(AND(Dashboard!$B$3&lt;&gt;"",[@[Date Received]]&lt;=Dashboard!$B$3,[@[Current Stage]]&lt;&gt;"Enrolled",[@[Current Stage]]&lt;&gt;"Closed"),"Open","Closed"))</f>
        <v/>
      </c>
    </row>
    <row r="363">
      <c r="A363" s="16" t="n"/>
      <c r="B363" s="26" t="n"/>
      <c r="C363" s="16" t="n"/>
      <c r="D363" s="16" t="n"/>
      <c r="E363" s="16" t="n"/>
      <c r="F363" s="16" t="n"/>
      <c r="G363" s="16" t="n"/>
      <c r="H363" s="16" t="n"/>
      <c r="I363" s="16" t="n"/>
      <c r="J363" s="16" t="n"/>
      <c r="K363" s="16" t="n"/>
      <c r="L363" s="26" t="n"/>
      <c r="M363" s="26" t="n"/>
      <c r="N363" s="26" t="n"/>
      <c r="O363" s="16" t="n"/>
      <c r="P363" s="16" t="n"/>
      <c r="Q363" s="18">
        <f>IF(OR([@[Inquiry ID]]="",[@[Date Received]]=""),"",MAX(0,IF([@[Closed Date]]="",IF(Dashboard!$B$3="",[@[Date Received]],Dashboard!$B$3),[@[Closed Date]])-[@[Date Received]]))</f>
        <v/>
      </c>
      <c r="R36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3" s="18">
        <f>IF([@[Date Received]]="","",TEXT([@[Date Received]],"mmm yyyy"))</f>
        <v/>
      </c>
      <c r="U363" s="18">
        <f>IF([@[Inquiry ID]]="","",IF(AND(Dashboard!$B$3&lt;&gt;"",[@[Date Received]]&lt;=Dashboard!$B$3,[@[Current Stage]]&lt;&gt;"Enrolled",[@[Current Stage]]&lt;&gt;"Closed"),"Open","Closed"))</f>
        <v/>
      </c>
    </row>
    <row r="364">
      <c r="A364" s="16" t="n"/>
      <c r="B364" s="26" t="n"/>
      <c r="C364" s="16" t="n"/>
      <c r="D364" s="16" t="n"/>
      <c r="E364" s="16" t="n"/>
      <c r="F364" s="16" t="n"/>
      <c r="G364" s="16" t="n"/>
      <c r="H364" s="16" t="n"/>
      <c r="I364" s="16" t="n"/>
      <c r="J364" s="16" t="n"/>
      <c r="K364" s="16" t="n"/>
      <c r="L364" s="26" t="n"/>
      <c r="M364" s="26" t="n"/>
      <c r="N364" s="26" t="n"/>
      <c r="O364" s="16" t="n"/>
      <c r="P364" s="16" t="n"/>
      <c r="Q364" s="18">
        <f>IF(OR([@[Inquiry ID]]="",[@[Date Received]]=""),"",MAX(0,IF([@[Closed Date]]="",IF(Dashboard!$B$3="",[@[Date Received]],Dashboard!$B$3),[@[Closed Date]])-[@[Date Received]]))</f>
        <v/>
      </c>
      <c r="R36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4" s="18">
        <f>IF([@[Date Received]]="","",TEXT([@[Date Received]],"mmm yyyy"))</f>
        <v/>
      </c>
      <c r="U364" s="18">
        <f>IF([@[Inquiry ID]]="","",IF(AND(Dashboard!$B$3&lt;&gt;"",[@[Date Received]]&lt;=Dashboard!$B$3,[@[Current Stage]]&lt;&gt;"Enrolled",[@[Current Stage]]&lt;&gt;"Closed"),"Open","Closed"))</f>
        <v/>
      </c>
    </row>
    <row r="365">
      <c r="A365" s="16" t="n"/>
      <c r="B365" s="26" t="n"/>
      <c r="C365" s="16" t="n"/>
      <c r="D365" s="16" t="n"/>
      <c r="E365" s="16" t="n"/>
      <c r="F365" s="16" t="n"/>
      <c r="G365" s="16" t="n"/>
      <c r="H365" s="16" t="n"/>
      <c r="I365" s="16" t="n"/>
      <c r="J365" s="16" t="n"/>
      <c r="K365" s="16" t="n"/>
      <c r="L365" s="26" t="n"/>
      <c r="M365" s="26" t="n"/>
      <c r="N365" s="26" t="n"/>
      <c r="O365" s="16" t="n"/>
      <c r="P365" s="16" t="n"/>
      <c r="Q365" s="18">
        <f>IF(OR([@[Inquiry ID]]="",[@[Date Received]]=""),"",MAX(0,IF([@[Closed Date]]="",IF(Dashboard!$B$3="",[@[Date Received]],Dashboard!$B$3),[@[Closed Date]])-[@[Date Received]]))</f>
        <v/>
      </c>
      <c r="R36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5" s="18">
        <f>IF([@[Date Received]]="","",TEXT([@[Date Received]],"mmm yyyy"))</f>
        <v/>
      </c>
      <c r="U365" s="18">
        <f>IF([@[Inquiry ID]]="","",IF(AND(Dashboard!$B$3&lt;&gt;"",[@[Date Received]]&lt;=Dashboard!$B$3,[@[Current Stage]]&lt;&gt;"Enrolled",[@[Current Stage]]&lt;&gt;"Closed"),"Open","Closed"))</f>
        <v/>
      </c>
    </row>
    <row r="366">
      <c r="A366" s="16" t="n"/>
      <c r="B366" s="26" t="n"/>
      <c r="C366" s="16" t="n"/>
      <c r="D366" s="16" t="n"/>
      <c r="E366" s="16" t="n"/>
      <c r="F366" s="16" t="n"/>
      <c r="G366" s="16" t="n"/>
      <c r="H366" s="16" t="n"/>
      <c r="I366" s="16" t="n"/>
      <c r="J366" s="16" t="n"/>
      <c r="K366" s="16" t="n"/>
      <c r="L366" s="26" t="n"/>
      <c r="M366" s="26" t="n"/>
      <c r="N366" s="26" t="n"/>
      <c r="O366" s="16" t="n"/>
      <c r="P366" s="16" t="n"/>
      <c r="Q366" s="18">
        <f>IF(OR([@[Inquiry ID]]="",[@[Date Received]]=""),"",MAX(0,IF([@[Closed Date]]="",IF(Dashboard!$B$3="",[@[Date Received]],Dashboard!$B$3),[@[Closed Date]])-[@[Date Received]]))</f>
        <v/>
      </c>
      <c r="R36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6" s="18">
        <f>IF([@[Date Received]]="","",TEXT([@[Date Received]],"mmm yyyy"))</f>
        <v/>
      </c>
      <c r="U366" s="18">
        <f>IF([@[Inquiry ID]]="","",IF(AND(Dashboard!$B$3&lt;&gt;"",[@[Date Received]]&lt;=Dashboard!$B$3,[@[Current Stage]]&lt;&gt;"Enrolled",[@[Current Stage]]&lt;&gt;"Closed"),"Open","Closed"))</f>
        <v/>
      </c>
    </row>
    <row r="367">
      <c r="A367" s="16" t="n"/>
      <c r="B367" s="26" t="n"/>
      <c r="C367" s="16" t="n"/>
      <c r="D367" s="16" t="n"/>
      <c r="E367" s="16" t="n"/>
      <c r="F367" s="16" t="n"/>
      <c r="G367" s="16" t="n"/>
      <c r="H367" s="16" t="n"/>
      <c r="I367" s="16" t="n"/>
      <c r="J367" s="16" t="n"/>
      <c r="K367" s="16" t="n"/>
      <c r="L367" s="26" t="n"/>
      <c r="M367" s="26" t="n"/>
      <c r="N367" s="26" t="n"/>
      <c r="O367" s="16" t="n"/>
      <c r="P367" s="16" t="n"/>
      <c r="Q367" s="18">
        <f>IF(OR([@[Inquiry ID]]="",[@[Date Received]]=""),"",MAX(0,IF([@[Closed Date]]="",IF(Dashboard!$B$3="",[@[Date Received]],Dashboard!$B$3),[@[Closed Date]])-[@[Date Received]]))</f>
        <v/>
      </c>
      <c r="R36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7" s="18">
        <f>IF([@[Date Received]]="","",TEXT([@[Date Received]],"mmm yyyy"))</f>
        <v/>
      </c>
      <c r="U367" s="18">
        <f>IF([@[Inquiry ID]]="","",IF(AND(Dashboard!$B$3&lt;&gt;"",[@[Date Received]]&lt;=Dashboard!$B$3,[@[Current Stage]]&lt;&gt;"Enrolled",[@[Current Stage]]&lt;&gt;"Closed"),"Open","Closed"))</f>
        <v/>
      </c>
    </row>
    <row r="368">
      <c r="A368" s="16" t="n"/>
      <c r="B368" s="26" t="n"/>
      <c r="C368" s="16" t="n"/>
      <c r="D368" s="16" t="n"/>
      <c r="E368" s="16" t="n"/>
      <c r="F368" s="16" t="n"/>
      <c r="G368" s="16" t="n"/>
      <c r="H368" s="16" t="n"/>
      <c r="I368" s="16" t="n"/>
      <c r="J368" s="16" t="n"/>
      <c r="K368" s="16" t="n"/>
      <c r="L368" s="26" t="n"/>
      <c r="M368" s="26" t="n"/>
      <c r="N368" s="26" t="n"/>
      <c r="O368" s="16" t="n"/>
      <c r="P368" s="16" t="n"/>
      <c r="Q368" s="18">
        <f>IF(OR([@[Inquiry ID]]="",[@[Date Received]]=""),"",MAX(0,IF([@[Closed Date]]="",IF(Dashboard!$B$3="",[@[Date Received]],Dashboard!$B$3),[@[Closed Date]])-[@[Date Received]]))</f>
        <v/>
      </c>
      <c r="R36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8" s="18">
        <f>IF([@[Date Received]]="","",TEXT([@[Date Received]],"mmm yyyy"))</f>
        <v/>
      </c>
      <c r="U368" s="18">
        <f>IF([@[Inquiry ID]]="","",IF(AND(Dashboard!$B$3&lt;&gt;"",[@[Date Received]]&lt;=Dashboard!$B$3,[@[Current Stage]]&lt;&gt;"Enrolled",[@[Current Stage]]&lt;&gt;"Closed"),"Open","Closed"))</f>
        <v/>
      </c>
    </row>
    <row r="369">
      <c r="A369" s="16" t="n"/>
      <c r="B369" s="26" t="n"/>
      <c r="C369" s="16" t="n"/>
      <c r="D369" s="16" t="n"/>
      <c r="E369" s="16" t="n"/>
      <c r="F369" s="16" t="n"/>
      <c r="G369" s="16" t="n"/>
      <c r="H369" s="16" t="n"/>
      <c r="I369" s="16" t="n"/>
      <c r="J369" s="16" t="n"/>
      <c r="K369" s="16" t="n"/>
      <c r="L369" s="26" t="n"/>
      <c r="M369" s="26" t="n"/>
      <c r="N369" s="26" t="n"/>
      <c r="O369" s="16" t="n"/>
      <c r="P369" s="16" t="n"/>
      <c r="Q369" s="18">
        <f>IF(OR([@[Inquiry ID]]="",[@[Date Received]]=""),"",MAX(0,IF([@[Closed Date]]="",IF(Dashboard!$B$3="",[@[Date Received]],Dashboard!$B$3),[@[Closed Date]])-[@[Date Received]]))</f>
        <v/>
      </c>
      <c r="R36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6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69" s="18">
        <f>IF([@[Date Received]]="","",TEXT([@[Date Received]],"mmm yyyy"))</f>
        <v/>
      </c>
      <c r="U369" s="18">
        <f>IF([@[Inquiry ID]]="","",IF(AND(Dashboard!$B$3&lt;&gt;"",[@[Date Received]]&lt;=Dashboard!$B$3,[@[Current Stage]]&lt;&gt;"Enrolled",[@[Current Stage]]&lt;&gt;"Closed"),"Open","Closed"))</f>
        <v/>
      </c>
    </row>
    <row r="370">
      <c r="A370" s="16" t="n"/>
      <c r="B370" s="26" t="n"/>
      <c r="C370" s="16" t="n"/>
      <c r="D370" s="16" t="n"/>
      <c r="E370" s="16" t="n"/>
      <c r="F370" s="16" t="n"/>
      <c r="G370" s="16" t="n"/>
      <c r="H370" s="16" t="n"/>
      <c r="I370" s="16" t="n"/>
      <c r="J370" s="16" t="n"/>
      <c r="K370" s="16" t="n"/>
      <c r="L370" s="26" t="n"/>
      <c r="M370" s="26" t="n"/>
      <c r="N370" s="26" t="n"/>
      <c r="O370" s="16" t="n"/>
      <c r="P370" s="16" t="n"/>
      <c r="Q370" s="18">
        <f>IF(OR([@[Inquiry ID]]="",[@[Date Received]]=""),"",MAX(0,IF([@[Closed Date]]="",IF(Dashboard!$B$3="",[@[Date Received]],Dashboard!$B$3),[@[Closed Date]])-[@[Date Received]]))</f>
        <v/>
      </c>
      <c r="R37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0" s="18">
        <f>IF([@[Date Received]]="","",TEXT([@[Date Received]],"mmm yyyy"))</f>
        <v/>
      </c>
      <c r="U370" s="18">
        <f>IF([@[Inquiry ID]]="","",IF(AND(Dashboard!$B$3&lt;&gt;"",[@[Date Received]]&lt;=Dashboard!$B$3,[@[Current Stage]]&lt;&gt;"Enrolled",[@[Current Stage]]&lt;&gt;"Closed"),"Open","Closed"))</f>
        <v/>
      </c>
    </row>
    <row r="371">
      <c r="A371" s="16" t="n"/>
      <c r="B371" s="26" t="n"/>
      <c r="C371" s="16" t="n"/>
      <c r="D371" s="16" t="n"/>
      <c r="E371" s="16" t="n"/>
      <c r="F371" s="16" t="n"/>
      <c r="G371" s="16" t="n"/>
      <c r="H371" s="16" t="n"/>
      <c r="I371" s="16" t="n"/>
      <c r="J371" s="16" t="n"/>
      <c r="K371" s="16" t="n"/>
      <c r="L371" s="26" t="n"/>
      <c r="M371" s="26" t="n"/>
      <c r="N371" s="26" t="n"/>
      <c r="O371" s="16" t="n"/>
      <c r="P371" s="16" t="n"/>
      <c r="Q371" s="18">
        <f>IF(OR([@[Inquiry ID]]="",[@[Date Received]]=""),"",MAX(0,IF([@[Closed Date]]="",IF(Dashboard!$B$3="",[@[Date Received]],Dashboard!$B$3),[@[Closed Date]])-[@[Date Received]]))</f>
        <v/>
      </c>
      <c r="R37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1" s="18">
        <f>IF([@[Date Received]]="","",TEXT([@[Date Received]],"mmm yyyy"))</f>
        <v/>
      </c>
      <c r="U371" s="18">
        <f>IF([@[Inquiry ID]]="","",IF(AND(Dashboard!$B$3&lt;&gt;"",[@[Date Received]]&lt;=Dashboard!$B$3,[@[Current Stage]]&lt;&gt;"Enrolled",[@[Current Stage]]&lt;&gt;"Closed"),"Open","Closed"))</f>
        <v/>
      </c>
    </row>
    <row r="372">
      <c r="A372" s="16" t="n"/>
      <c r="B372" s="26" t="n"/>
      <c r="C372" s="16" t="n"/>
      <c r="D372" s="16" t="n"/>
      <c r="E372" s="16" t="n"/>
      <c r="F372" s="16" t="n"/>
      <c r="G372" s="16" t="n"/>
      <c r="H372" s="16" t="n"/>
      <c r="I372" s="16" t="n"/>
      <c r="J372" s="16" t="n"/>
      <c r="K372" s="16" t="n"/>
      <c r="L372" s="26" t="n"/>
      <c r="M372" s="26" t="n"/>
      <c r="N372" s="26" t="n"/>
      <c r="O372" s="16" t="n"/>
      <c r="P372" s="16" t="n"/>
      <c r="Q372" s="18">
        <f>IF(OR([@[Inquiry ID]]="",[@[Date Received]]=""),"",MAX(0,IF([@[Closed Date]]="",IF(Dashboard!$B$3="",[@[Date Received]],Dashboard!$B$3),[@[Closed Date]])-[@[Date Received]]))</f>
        <v/>
      </c>
      <c r="R37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2" s="18">
        <f>IF([@[Date Received]]="","",TEXT([@[Date Received]],"mmm yyyy"))</f>
        <v/>
      </c>
      <c r="U372" s="18">
        <f>IF([@[Inquiry ID]]="","",IF(AND(Dashboard!$B$3&lt;&gt;"",[@[Date Received]]&lt;=Dashboard!$B$3,[@[Current Stage]]&lt;&gt;"Enrolled",[@[Current Stage]]&lt;&gt;"Closed"),"Open","Closed"))</f>
        <v/>
      </c>
    </row>
    <row r="373">
      <c r="A373" s="16" t="n"/>
      <c r="B373" s="26" t="n"/>
      <c r="C373" s="16" t="n"/>
      <c r="D373" s="16" t="n"/>
      <c r="E373" s="16" t="n"/>
      <c r="F373" s="16" t="n"/>
      <c r="G373" s="16" t="n"/>
      <c r="H373" s="16" t="n"/>
      <c r="I373" s="16" t="n"/>
      <c r="J373" s="16" t="n"/>
      <c r="K373" s="16" t="n"/>
      <c r="L373" s="26" t="n"/>
      <c r="M373" s="26" t="n"/>
      <c r="N373" s="26" t="n"/>
      <c r="O373" s="16" t="n"/>
      <c r="P373" s="16" t="n"/>
      <c r="Q373" s="18">
        <f>IF(OR([@[Inquiry ID]]="",[@[Date Received]]=""),"",MAX(0,IF([@[Closed Date]]="",IF(Dashboard!$B$3="",[@[Date Received]],Dashboard!$B$3),[@[Closed Date]])-[@[Date Received]]))</f>
        <v/>
      </c>
      <c r="R37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3" s="18">
        <f>IF([@[Date Received]]="","",TEXT([@[Date Received]],"mmm yyyy"))</f>
        <v/>
      </c>
      <c r="U373" s="18">
        <f>IF([@[Inquiry ID]]="","",IF(AND(Dashboard!$B$3&lt;&gt;"",[@[Date Received]]&lt;=Dashboard!$B$3,[@[Current Stage]]&lt;&gt;"Enrolled",[@[Current Stage]]&lt;&gt;"Closed"),"Open","Closed"))</f>
        <v/>
      </c>
    </row>
    <row r="374">
      <c r="A374" s="16" t="n"/>
      <c r="B374" s="26" t="n"/>
      <c r="C374" s="16" t="n"/>
      <c r="D374" s="16" t="n"/>
      <c r="E374" s="16" t="n"/>
      <c r="F374" s="16" t="n"/>
      <c r="G374" s="16" t="n"/>
      <c r="H374" s="16" t="n"/>
      <c r="I374" s="16" t="n"/>
      <c r="J374" s="16" t="n"/>
      <c r="K374" s="16" t="n"/>
      <c r="L374" s="26" t="n"/>
      <c r="M374" s="26" t="n"/>
      <c r="N374" s="26" t="n"/>
      <c r="O374" s="16" t="n"/>
      <c r="P374" s="16" t="n"/>
      <c r="Q374" s="18">
        <f>IF(OR([@[Inquiry ID]]="",[@[Date Received]]=""),"",MAX(0,IF([@[Closed Date]]="",IF(Dashboard!$B$3="",[@[Date Received]],Dashboard!$B$3),[@[Closed Date]])-[@[Date Received]]))</f>
        <v/>
      </c>
      <c r="R37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4" s="18">
        <f>IF([@[Date Received]]="","",TEXT([@[Date Received]],"mmm yyyy"))</f>
        <v/>
      </c>
      <c r="U374" s="18">
        <f>IF([@[Inquiry ID]]="","",IF(AND(Dashboard!$B$3&lt;&gt;"",[@[Date Received]]&lt;=Dashboard!$B$3,[@[Current Stage]]&lt;&gt;"Enrolled",[@[Current Stage]]&lt;&gt;"Closed"),"Open","Closed"))</f>
        <v/>
      </c>
    </row>
    <row r="375">
      <c r="A375" s="16" t="n"/>
      <c r="B375" s="26" t="n"/>
      <c r="C375" s="16" t="n"/>
      <c r="D375" s="16" t="n"/>
      <c r="E375" s="16" t="n"/>
      <c r="F375" s="16" t="n"/>
      <c r="G375" s="16" t="n"/>
      <c r="H375" s="16" t="n"/>
      <c r="I375" s="16" t="n"/>
      <c r="J375" s="16" t="n"/>
      <c r="K375" s="16" t="n"/>
      <c r="L375" s="26" t="n"/>
      <c r="M375" s="26" t="n"/>
      <c r="N375" s="26" t="n"/>
      <c r="O375" s="16" t="n"/>
      <c r="P375" s="16" t="n"/>
      <c r="Q375" s="18">
        <f>IF(OR([@[Inquiry ID]]="",[@[Date Received]]=""),"",MAX(0,IF([@[Closed Date]]="",IF(Dashboard!$B$3="",[@[Date Received]],Dashboard!$B$3),[@[Closed Date]])-[@[Date Received]]))</f>
        <v/>
      </c>
      <c r="R37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5" s="18">
        <f>IF([@[Date Received]]="","",TEXT([@[Date Received]],"mmm yyyy"))</f>
        <v/>
      </c>
      <c r="U375" s="18">
        <f>IF([@[Inquiry ID]]="","",IF(AND(Dashboard!$B$3&lt;&gt;"",[@[Date Received]]&lt;=Dashboard!$B$3,[@[Current Stage]]&lt;&gt;"Enrolled",[@[Current Stage]]&lt;&gt;"Closed"),"Open","Closed"))</f>
        <v/>
      </c>
    </row>
    <row r="376">
      <c r="A376" s="16" t="n"/>
      <c r="B376" s="26" t="n"/>
      <c r="C376" s="16" t="n"/>
      <c r="D376" s="16" t="n"/>
      <c r="E376" s="16" t="n"/>
      <c r="F376" s="16" t="n"/>
      <c r="G376" s="16" t="n"/>
      <c r="H376" s="16" t="n"/>
      <c r="I376" s="16" t="n"/>
      <c r="J376" s="16" t="n"/>
      <c r="K376" s="16" t="n"/>
      <c r="L376" s="26" t="n"/>
      <c r="M376" s="26" t="n"/>
      <c r="N376" s="26" t="n"/>
      <c r="O376" s="16" t="n"/>
      <c r="P376" s="16" t="n"/>
      <c r="Q376" s="18">
        <f>IF(OR([@[Inquiry ID]]="",[@[Date Received]]=""),"",MAX(0,IF([@[Closed Date]]="",IF(Dashboard!$B$3="",[@[Date Received]],Dashboard!$B$3),[@[Closed Date]])-[@[Date Received]]))</f>
        <v/>
      </c>
      <c r="R37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6" s="18">
        <f>IF([@[Date Received]]="","",TEXT([@[Date Received]],"mmm yyyy"))</f>
        <v/>
      </c>
      <c r="U376" s="18">
        <f>IF([@[Inquiry ID]]="","",IF(AND(Dashboard!$B$3&lt;&gt;"",[@[Date Received]]&lt;=Dashboard!$B$3,[@[Current Stage]]&lt;&gt;"Enrolled",[@[Current Stage]]&lt;&gt;"Closed"),"Open","Closed"))</f>
        <v/>
      </c>
    </row>
    <row r="377">
      <c r="A377" s="16" t="n"/>
      <c r="B377" s="26" t="n"/>
      <c r="C377" s="16" t="n"/>
      <c r="D377" s="16" t="n"/>
      <c r="E377" s="16" t="n"/>
      <c r="F377" s="16" t="n"/>
      <c r="G377" s="16" t="n"/>
      <c r="H377" s="16" t="n"/>
      <c r="I377" s="16" t="n"/>
      <c r="J377" s="16" t="n"/>
      <c r="K377" s="16" t="n"/>
      <c r="L377" s="26" t="n"/>
      <c r="M377" s="26" t="n"/>
      <c r="N377" s="26" t="n"/>
      <c r="O377" s="16" t="n"/>
      <c r="P377" s="16" t="n"/>
      <c r="Q377" s="18">
        <f>IF(OR([@[Inquiry ID]]="",[@[Date Received]]=""),"",MAX(0,IF([@[Closed Date]]="",IF(Dashboard!$B$3="",[@[Date Received]],Dashboard!$B$3),[@[Closed Date]])-[@[Date Received]]))</f>
        <v/>
      </c>
      <c r="R37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7" s="18">
        <f>IF([@[Date Received]]="","",TEXT([@[Date Received]],"mmm yyyy"))</f>
        <v/>
      </c>
      <c r="U377" s="18">
        <f>IF([@[Inquiry ID]]="","",IF(AND(Dashboard!$B$3&lt;&gt;"",[@[Date Received]]&lt;=Dashboard!$B$3,[@[Current Stage]]&lt;&gt;"Enrolled",[@[Current Stage]]&lt;&gt;"Closed"),"Open","Closed"))</f>
        <v/>
      </c>
    </row>
    <row r="378">
      <c r="A378" s="16" t="n"/>
      <c r="B378" s="26" t="n"/>
      <c r="C378" s="16" t="n"/>
      <c r="D378" s="16" t="n"/>
      <c r="E378" s="16" t="n"/>
      <c r="F378" s="16" t="n"/>
      <c r="G378" s="16" t="n"/>
      <c r="H378" s="16" t="n"/>
      <c r="I378" s="16" t="n"/>
      <c r="J378" s="16" t="n"/>
      <c r="K378" s="16" t="n"/>
      <c r="L378" s="26" t="n"/>
      <c r="M378" s="26" t="n"/>
      <c r="N378" s="26" t="n"/>
      <c r="O378" s="16" t="n"/>
      <c r="P378" s="16" t="n"/>
      <c r="Q378" s="18">
        <f>IF(OR([@[Inquiry ID]]="",[@[Date Received]]=""),"",MAX(0,IF([@[Closed Date]]="",IF(Dashboard!$B$3="",[@[Date Received]],Dashboard!$B$3),[@[Closed Date]])-[@[Date Received]]))</f>
        <v/>
      </c>
      <c r="R37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8" s="18">
        <f>IF([@[Date Received]]="","",TEXT([@[Date Received]],"mmm yyyy"))</f>
        <v/>
      </c>
      <c r="U378" s="18">
        <f>IF([@[Inquiry ID]]="","",IF(AND(Dashboard!$B$3&lt;&gt;"",[@[Date Received]]&lt;=Dashboard!$B$3,[@[Current Stage]]&lt;&gt;"Enrolled",[@[Current Stage]]&lt;&gt;"Closed"),"Open","Closed"))</f>
        <v/>
      </c>
    </row>
    <row r="379">
      <c r="A379" s="16" t="n"/>
      <c r="B379" s="26" t="n"/>
      <c r="C379" s="16" t="n"/>
      <c r="D379" s="16" t="n"/>
      <c r="E379" s="16" t="n"/>
      <c r="F379" s="16" t="n"/>
      <c r="G379" s="16" t="n"/>
      <c r="H379" s="16" t="n"/>
      <c r="I379" s="16" t="n"/>
      <c r="J379" s="16" t="n"/>
      <c r="K379" s="16" t="n"/>
      <c r="L379" s="26" t="n"/>
      <c r="M379" s="26" t="n"/>
      <c r="N379" s="26" t="n"/>
      <c r="O379" s="16" t="n"/>
      <c r="P379" s="16" t="n"/>
      <c r="Q379" s="18">
        <f>IF(OR([@[Inquiry ID]]="",[@[Date Received]]=""),"",MAX(0,IF([@[Closed Date]]="",IF(Dashboard!$B$3="",[@[Date Received]],Dashboard!$B$3),[@[Closed Date]])-[@[Date Received]]))</f>
        <v/>
      </c>
      <c r="R37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7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79" s="18">
        <f>IF([@[Date Received]]="","",TEXT([@[Date Received]],"mmm yyyy"))</f>
        <v/>
      </c>
      <c r="U379" s="18">
        <f>IF([@[Inquiry ID]]="","",IF(AND(Dashboard!$B$3&lt;&gt;"",[@[Date Received]]&lt;=Dashboard!$B$3,[@[Current Stage]]&lt;&gt;"Enrolled",[@[Current Stage]]&lt;&gt;"Closed"),"Open","Closed"))</f>
        <v/>
      </c>
    </row>
    <row r="380">
      <c r="A380" s="16" t="n"/>
      <c r="B380" s="26" t="n"/>
      <c r="C380" s="16" t="n"/>
      <c r="D380" s="16" t="n"/>
      <c r="E380" s="16" t="n"/>
      <c r="F380" s="16" t="n"/>
      <c r="G380" s="16" t="n"/>
      <c r="H380" s="16" t="n"/>
      <c r="I380" s="16" t="n"/>
      <c r="J380" s="16" t="n"/>
      <c r="K380" s="16" t="n"/>
      <c r="L380" s="26" t="n"/>
      <c r="M380" s="26" t="n"/>
      <c r="N380" s="26" t="n"/>
      <c r="O380" s="16" t="n"/>
      <c r="P380" s="16" t="n"/>
      <c r="Q380" s="18">
        <f>IF(OR([@[Inquiry ID]]="",[@[Date Received]]=""),"",MAX(0,IF([@[Closed Date]]="",IF(Dashboard!$B$3="",[@[Date Received]],Dashboard!$B$3),[@[Closed Date]])-[@[Date Received]]))</f>
        <v/>
      </c>
      <c r="R38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0" s="18">
        <f>IF([@[Date Received]]="","",TEXT([@[Date Received]],"mmm yyyy"))</f>
        <v/>
      </c>
      <c r="U380" s="18">
        <f>IF([@[Inquiry ID]]="","",IF(AND(Dashboard!$B$3&lt;&gt;"",[@[Date Received]]&lt;=Dashboard!$B$3,[@[Current Stage]]&lt;&gt;"Enrolled",[@[Current Stage]]&lt;&gt;"Closed"),"Open","Closed"))</f>
        <v/>
      </c>
    </row>
    <row r="381">
      <c r="A381" s="16" t="n"/>
      <c r="B381" s="26" t="n"/>
      <c r="C381" s="16" t="n"/>
      <c r="D381" s="16" t="n"/>
      <c r="E381" s="16" t="n"/>
      <c r="F381" s="16" t="n"/>
      <c r="G381" s="16" t="n"/>
      <c r="H381" s="16" t="n"/>
      <c r="I381" s="16" t="n"/>
      <c r="J381" s="16" t="n"/>
      <c r="K381" s="16" t="n"/>
      <c r="L381" s="26" t="n"/>
      <c r="M381" s="26" t="n"/>
      <c r="N381" s="26" t="n"/>
      <c r="O381" s="16" t="n"/>
      <c r="P381" s="16" t="n"/>
      <c r="Q381" s="18">
        <f>IF(OR([@[Inquiry ID]]="",[@[Date Received]]=""),"",MAX(0,IF([@[Closed Date]]="",IF(Dashboard!$B$3="",[@[Date Received]],Dashboard!$B$3),[@[Closed Date]])-[@[Date Received]]))</f>
        <v/>
      </c>
      <c r="R38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1" s="18">
        <f>IF([@[Date Received]]="","",TEXT([@[Date Received]],"mmm yyyy"))</f>
        <v/>
      </c>
      <c r="U381" s="18">
        <f>IF([@[Inquiry ID]]="","",IF(AND(Dashboard!$B$3&lt;&gt;"",[@[Date Received]]&lt;=Dashboard!$B$3,[@[Current Stage]]&lt;&gt;"Enrolled",[@[Current Stage]]&lt;&gt;"Closed"),"Open","Closed"))</f>
        <v/>
      </c>
    </row>
    <row r="382">
      <c r="A382" s="16" t="n"/>
      <c r="B382" s="26" t="n"/>
      <c r="C382" s="16" t="n"/>
      <c r="D382" s="16" t="n"/>
      <c r="E382" s="16" t="n"/>
      <c r="F382" s="16" t="n"/>
      <c r="G382" s="16" t="n"/>
      <c r="H382" s="16" t="n"/>
      <c r="I382" s="16" t="n"/>
      <c r="J382" s="16" t="n"/>
      <c r="K382" s="16" t="n"/>
      <c r="L382" s="26" t="n"/>
      <c r="M382" s="26" t="n"/>
      <c r="N382" s="26" t="n"/>
      <c r="O382" s="16" t="n"/>
      <c r="P382" s="16" t="n"/>
      <c r="Q382" s="18">
        <f>IF(OR([@[Inquiry ID]]="",[@[Date Received]]=""),"",MAX(0,IF([@[Closed Date]]="",IF(Dashboard!$B$3="",[@[Date Received]],Dashboard!$B$3),[@[Closed Date]])-[@[Date Received]]))</f>
        <v/>
      </c>
      <c r="R38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2" s="18">
        <f>IF([@[Date Received]]="","",TEXT([@[Date Received]],"mmm yyyy"))</f>
        <v/>
      </c>
      <c r="U382" s="18">
        <f>IF([@[Inquiry ID]]="","",IF(AND(Dashboard!$B$3&lt;&gt;"",[@[Date Received]]&lt;=Dashboard!$B$3,[@[Current Stage]]&lt;&gt;"Enrolled",[@[Current Stage]]&lt;&gt;"Closed"),"Open","Closed"))</f>
        <v/>
      </c>
    </row>
    <row r="383">
      <c r="A383" s="16" t="n"/>
      <c r="B383" s="26" t="n"/>
      <c r="C383" s="16" t="n"/>
      <c r="D383" s="16" t="n"/>
      <c r="E383" s="16" t="n"/>
      <c r="F383" s="16" t="n"/>
      <c r="G383" s="16" t="n"/>
      <c r="H383" s="16" t="n"/>
      <c r="I383" s="16" t="n"/>
      <c r="J383" s="16" t="n"/>
      <c r="K383" s="16" t="n"/>
      <c r="L383" s="26" t="n"/>
      <c r="M383" s="26" t="n"/>
      <c r="N383" s="26" t="n"/>
      <c r="O383" s="16" t="n"/>
      <c r="P383" s="16" t="n"/>
      <c r="Q383" s="18">
        <f>IF(OR([@[Inquiry ID]]="",[@[Date Received]]=""),"",MAX(0,IF([@[Closed Date]]="",IF(Dashboard!$B$3="",[@[Date Received]],Dashboard!$B$3),[@[Closed Date]])-[@[Date Received]]))</f>
        <v/>
      </c>
      <c r="R38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3" s="18">
        <f>IF([@[Date Received]]="","",TEXT([@[Date Received]],"mmm yyyy"))</f>
        <v/>
      </c>
      <c r="U383" s="18">
        <f>IF([@[Inquiry ID]]="","",IF(AND(Dashboard!$B$3&lt;&gt;"",[@[Date Received]]&lt;=Dashboard!$B$3,[@[Current Stage]]&lt;&gt;"Enrolled",[@[Current Stage]]&lt;&gt;"Closed"),"Open","Closed"))</f>
        <v/>
      </c>
    </row>
    <row r="384">
      <c r="A384" s="16" t="n"/>
      <c r="B384" s="26" t="n"/>
      <c r="C384" s="16" t="n"/>
      <c r="D384" s="16" t="n"/>
      <c r="E384" s="16" t="n"/>
      <c r="F384" s="16" t="n"/>
      <c r="G384" s="16" t="n"/>
      <c r="H384" s="16" t="n"/>
      <c r="I384" s="16" t="n"/>
      <c r="J384" s="16" t="n"/>
      <c r="K384" s="16" t="n"/>
      <c r="L384" s="26" t="n"/>
      <c r="M384" s="26" t="n"/>
      <c r="N384" s="26" t="n"/>
      <c r="O384" s="16" t="n"/>
      <c r="P384" s="16" t="n"/>
      <c r="Q384" s="18">
        <f>IF(OR([@[Inquiry ID]]="",[@[Date Received]]=""),"",MAX(0,IF([@[Closed Date]]="",IF(Dashboard!$B$3="",[@[Date Received]],Dashboard!$B$3),[@[Closed Date]])-[@[Date Received]]))</f>
        <v/>
      </c>
      <c r="R38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4" s="18">
        <f>IF([@[Date Received]]="","",TEXT([@[Date Received]],"mmm yyyy"))</f>
        <v/>
      </c>
      <c r="U384" s="18">
        <f>IF([@[Inquiry ID]]="","",IF(AND(Dashboard!$B$3&lt;&gt;"",[@[Date Received]]&lt;=Dashboard!$B$3,[@[Current Stage]]&lt;&gt;"Enrolled",[@[Current Stage]]&lt;&gt;"Closed"),"Open","Closed"))</f>
        <v/>
      </c>
    </row>
    <row r="385">
      <c r="A385" s="16" t="n"/>
      <c r="B385" s="26" t="n"/>
      <c r="C385" s="16" t="n"/>
      <c r="D385" s="16" t="n"/>
      <c r="E385" s="16" t="n"/>
      <c r="F385" s="16" t="n"/>
      <c r="G385" s="16" t="n"/>
      <c r="H385" s="16" t="n"/>
      <c r="I385" s="16" t="n"/>
      <c r="J385" s="16" t="n"/>
      <c r="K385" s="16" t="n"/>
      <c r="L385" s="26" t="n"/>
      <c r="M385" s="26" t="n"/>
      <c r="N385" s="26" t="n"/>
      <c r="O385" s="16" t="n"/>
      <c r="P385" s="16" t="n"/>
      <c r="Q385" s="18">
        <f>IF(OR([@[Inquiry ID]]="",[@[Date Received]]=""),"",MAX(0,IF([@[Closed Date]]="",IF(Dashboard!$B$3="",[@[Date Received]],Dashboard!$B$3),[@[Closed Date]])-[@[Date Received]]))</f>
        <v/>
      </c>
      <c r="R38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5" s="18">
        <f>IF([@[Date Received]]="","",TEXT([@[Date Received]],"mmm yyyy"))</f>
        <v/>
      </c>
      <c r="U385" s="18">
        <f>IF([@[Inquiry ID]]="","",IF(AND(Dashboard!$B$3&lt;&gt;"",[@[Date Received]]&lt;=Dashboard!$B$3,[@[Current Stage]]&lt;&gt;"Enrolled",[@[Current Stage]]&lt;&gt;"Closed"),"Open","Closed"))</f>
        <v/>
      </c>
    </row>
    <row r="386">
      <c r="A386" s="16" t="n"/>
      <c r="B386" s="26" t="n"/>
      <c r="C386" s="16" t="n"/>
      <c r="D386" s="16" t="n"/>
      <c r="E386" s="16" t="n"/>
      <c r="F386" s="16" t="n"/>
      <c r="G386" s="16" t="n"/>
      <c r="H386" s="16" t="n"/>
      <c r="I386" s="16" t="n"/>
      <c r="J386" s="16" t="n"/>
      <c r="K386" s="16" t="n"/>
      <c r="L386" s="26" t="n"/>
      <c r="M386" s="26" t="n"/>
      <c r="N386" s="26" t="n"/>
      <c r="O386" s="16" t="n"/>
      <c r="P386" s="16" t="n"/>
      <c r="Q386" s="18">
        <f>IF(OR([@[Inquiry ID]]="",[@[Date Received]]=""),"",MAX(0,IF([@[Closed Date]]="",IF(Dashboard!$B$3="",[@[Date Received]],Dashboard!$B$3),[@[Closed Date]])-[@[Date Received]]))</f>
        <v/>
      </c>
      <c r="R38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6" s="18">
        <f>IF([@[Date Received]]="","",TEXT([@[Date Received]],"mmm yyyy"))</f>
        <v/>
      </c>
      <c r="U386" s="18">
        <f>IF([@[Inquiry ID]]="","",IF(AND(Dashboard!$B$3&lt;&gt;"",[@[Date Received]]&lt;=Dashboard!$B$3,[@[Current Stage]]&lt;&gt;"Enrolled",[@[Current Stage]]&lt;&gt;"Closed"),"Open","Closed"))</f>
        <v/>
      </c>
    </row>
    <row r="387">
      <c r="A387" s="16" t="n"/>
      <c r="B387" s="26" t="n"/>
      <c r="C387" s="16" t="n"/>
      <c r="D387" s="16" t="n"/>
      <c r="E387" s="16" t="n"/>
      <c r="F387" s="16" t="n"/>
      <c r="G387" s="16" t="n"/>
      <c r="H387" s="16" t="n"/>
      <c r="I387" s="16" t="n"/>
      <c r="J387" s="16" t="n"/>
      <c r="K387" s="16" t="n"/>
      <c r="L387" s="26" t="n"/>
      <c r="M387" s="26" t="n"/>
      <c r="N387" s="26" t="n"/>
      <c r="O387" s="16" t="n"/>
      <c r="P387" s="16" t="n"/>
      <c r="Q387" s="18">
        <f>IF(OR([@[Inquiry ID]]="",[@[Date Received]]=""),"",MAX(0,IF([@[Closed Date]]="",IF(Dashboard!$B$3="",[@[Date Received]],Dashboard!$B$3),[@[Closed Date]])-[@[Date Received]]))</f>
        <v/>
      </c>
      <c r="R38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7" s="18">
        <f>IF([@[Date Received]]="","",TEXT([@[Date Received]],"mmm yyyy"))</f>
        <v/>
      </c>
      <c r="U387" s="18">
        <f>IF([@[Inquiry ID]]="","",IF(AND(Dashboard!$B$3&lt;&gt;"",[@[Date Received]]&lt;=Dashboard!$B$3,[@[Current Stage]]&lt;&gt;"Enrolled",[@[Current Stage]]&lt;&gt;"Closed"),"Open","Closed"))</f>
        <v/>
      </c>
    </row>
    <row r="388">
      <c r="A388" s="16" t="n"/>
      <c r="B388" s="26" t="n"/>
      <c r="C388" s="16" t="n"/>
      <c r="D388" s="16" t="n"/>
      <c r="E388" s="16" t="n"/>
      <c r="F388" s="16" t="n"/>
      <c r="G388" s="16" t="n"/>
      <c r="H388" s="16" t="n"/>
      <c r="I388" s="16" t="n"/>
      <c r="J388" s="16" t="n"/>
      <c r="K388" s="16" t="n"/>
      <c r="L388" s="26" t="n"/>
      <c r="M388" s="26" t="n"/>
      <c r="N388" s="26" t="n"/>
      <c r="O388" s="16" t="n"/>
      <c r="P388" s="16" t="n"/>
      <c r="Q388" s="18">
        <f>IF(OR([@[Inquiry ID]]="",[@[Date Received]]=""),"",MAX(0,IF([@[Closed Date]]="",IF(Dashboard!$B$3="",[@[Date Received]],Dashboard!$B$3),[@[Closed Date]])-[@[Date Received]]))</f>
        <v/>
      </c>
      <c r="R38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8" s="18">
        <f>IF([@[Date Received]]="","",TEXT([@[Date Received]],"mmm yyyy"))</f>
        <v/>
      </c>
      <c r="U388" s="18">
        <f>IF([@[Inquiry ID]]="","",IF(AND(Dashboard!$B$3&lt;&gt;"",[@[Date Received]]&lt;=Dashboard!$B$3,[@[Current Stage]]&lt;&gt;"Enrolled",[@[Current Stage]]&lt;&gt;"Closed"),"Open","Closed"))</f>
        <v/>
      </c>
    </row>
    <row r="389">
      <c r="A389" s="16" t="n"/>
      <c r="B389" s="26" t="n"/>
      <c r="C389" s="16" t="n"/>
      <c r="D389" s="16" t="n"/>
      <c r="E389" s="16" t="n"/>
      <c r="F389" s="16" t="n"/>
      <c r="G389" s="16" t="n"/>
      <c r="H389" s="16" t="n"/>
      <c r="I389" s="16" t="n"/>
      <c r="J389" s="16" t="n"/>
      <c r="K389" s="16" t="n"/>
      <c r="L389" s="26" t="n"/>
      <c r="M389" s="26" t="n"/>
      <c r="N389" s="26" t="n"/>
      <c r="O389" s="16" t="n"/>
      <c r="P389" s="16" t="n"/>
      <c r="Q389" s="18">
        <f>IF(OR([@[Inquiry ID]]="",[@[Date Received]]=""),"",MAX(0,IF([@[Closed Date]]="",IF(Dashboard!$B$3="",[@[Date Received]],Dashboard!$B$3),[@[Closed Date]])-[@[Date Received]]))</f>
        <v/>
      </c>
      <c r="R38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8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89" s="18">
        <f>IF([@[Date Received]]="","",TEXT([@[Date Received]],"mmm yyyy"))</f>
        <v/>
      </c>
      <c r="U389" s="18">
        <f>IF([@[Inquiry ID]]="","",IF(AND(Dashboard!$B$3&lt;&gt;"",[@[Date Received]]&lt;=Dashboard!$B$3,[@[Current Stage]]&lt;&gt;"Enrolled",[@[Current Stage]]&lt;&gt;"Closed"),"Open","Closed"))</f>
        <v/>
      </c>
    </row>
    <row r="390">
      <c r="A390" s="16" t="n"/>
      <c r="B390" s="26" t="n"/>
      <c r="C390" s="16" t="n"/>
      <c r="D390" s="16" t="n"/>
      <c r="E390" s="16" t="n"/>
      <c r="F390" s="16" t="n"/>
      <c r="G390" s="16" t="n"/>
      <c r="H390" s="16" t="n"/>
      <c r="I390" s="16" t="n"/>
      <c r="J390" s="16" t="n"/>
      <c r="K390" s="16" t="n"/>
      <c r="L390" s="26" t="n"/>
      <c r="M390" s="26" t="n"/>
      <c r="N390" s="26" t="n"/>
      <c r="O390" s="16" t="n"/>
      <c r="P390" s="16" t="n"/>
      <c r="Q390" s="18">
        <f>IF(OR([@[Inquiry ID]]="",[@[Date Received]]=""),"",MAX(0,IF([@[Closed Date]]="",IF(Dashboard!$B$3="",[@[Date Received]],Dashboard!$B$3),[@[Closed Date]])-[@[Date Received]]))</f>
        <v/>
      </c>
      <c r="R39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0" s="18">
        <f>IF([@[Date Received]]="","",TEXT([@[Date Received]],"mmm yyyy"))</f>
        <v/>
      </c>
      <c r="U390" s="18">
        <f>IF([@[Inquiry ID]]="","",IF(AND(Dashboard!$B$3&lt;&gt;"",[@[Date Received]]&lt;=Dashboard!$B$3,[@[Current Stage]]&lt;&gt;"Enrolled",[@[Current Stage]]&lt;&gt;"Closed"),"Open","Closed"))</f>
        <v/>
      </c>
    </row>
    <row r="391">
      <c r="A391" s="16" t="n"/>
      <c r="B391" s="26" t="n"/>
      <c r="C391" s="16" t="n"/>
      <c r="D391" s="16" t="n"/>
      <c r="E391" s="16" t="n"/>
      <c r="F391" s="16" t="n"/>
      <c r="G391" s="16" t="n"/>
      <c r="H391" s="16" t="n"/>
      <c r="I391" s="16" t="n"/>
      <c r="J391" s="16" t="n"/>
      <c r="K391" s="16" t="n"/>
      <c r="L391" s="26" t="n"/>
      <c r="M391" s="26" t="n"/>
      <c r="N391" s="26" t="n"/>
      <c r="O391" s="16" t="n"/>
      <c r="P391" s="16" t="n"/>
      <c r="Q391" s="18">
        <f>IF(OR([@[Inquiry ID]]="",[@[Date Received]]=""),"",MAX(0,IF([@[Closed Date]]="",IF(Dashboard!$B$3="",[@[Date Received]],Dashboard!$B$3),[@[Closed Date]])-[@[Date Received]]))</f>
        <v/>
      </c>
      <c r="R39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1" s="18">
        <f>IF([@[Date Received]]="","",TEXT([@[Date Received]],"mmm yyyy"))</f>
        <v/>
      </c>
      <c r="U391" s="18">
        <f>IF([@[Inquiry ID]]="","",IF(AND(Dashboard!$B$3&lt;&gt;"",[@[Date Received]]&lt;=Dashboard!$B$3,[@[Current Stage]]&lt;&gt;"Enrolled",[@[Current Stage]]&lt;&gt;"Closed"),"Open","Closed"))</f>
        <v/>
      </c>
    </row>
    <row r="392">
      <c r="A392" s="16" t="n"/>
      <c r="B392" s="26" t="n"/>
      <c r="C392" s="16" t="n"/>
      <c r="D392" s="16" t="n"/>
      <c r="E392" s="16" t="n"/>
      <c r="F392" s="16" t="n"/>
      <c r="G392" s="16" t="n"/>
      <c r="H392" s="16" t="n"/>
      <c r="I392" s="16" t="n"/>
      <c r="J392" s="16" t="n"/>
      <c r="K392" s="16" t="n"/>
      <c r="L392" s="26" t="n"/>
      <c r="M392" s="26" t="n"/>
      <c r="N392" s="26" t="n"/>
      <c r="O392" s="16" t="n"/>
      <c r="P392" s="16" t="n"/>
      <c r="Q392" s="18">
        <f>IF(OR([@[Inquiry ID]]="",[@[Date Received]]=""),"",MAX(0,IF([@[Closed Date]]="",IF(Dashboard!$B$3="",[@[Date Received]],Dashboard!$B$3),[@[Closed Date]])-[@[Date Received]]))</f>
        <v/>
      </c>
      <c r="R39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2" s="18">
        <f>IF([@[Date Received]]="","",TEXT([@[Date Received]],"mmm yyyy"))</f>
        <v/>
      </c>
      <c r="U392" s="18">
        <f>IF([@[Inquiry ID]]="","",IF(AND(Dashboard!$B$3&lt;&gt;"",[@[Date Received]]&lt;=Dashboard!$B$3,[@[Current Stage]]&lt;&gt;"Enrolled",[@[Current Stage]]&lt;&gt;"Closed"),"Open","Closed"))</f>
        <v/>
      </c>
    </row>
    <row r="393">
      <c r="A393" s="16" t="n"/>
      <c r="B393" s="26" t="n"/>
      <c r="C393" s="16" t="n"/>
      <c r="D393" s="16" t="n"/>
      <c r="E393" s="16" t="n"/>
      <c r="F393" s="16" t="n"/>
      <c r="G393" s="16" t="n"/>
      <c r="H393" s="16" t="n"/>
      <c r="I393" s="16" t="n"/>
      <c r="J393" s="16" t="n"/>
      <c r="K393" s="16" t="n"/>
      <c r="L393" s="26" t="n"/>
      <c r="M393" s="26" t="n"/>
      <c r="N393" s="26" t="n"/>
      <c r="O393" s="16" t="n"/>
      <c r="P393" s="16" t="n"/>
      <c r="Q393" s="18">
        <f>IF(OR([@[Inquiry ID]]="",[@[Date Received]]=""),"",MAX(0,IF([@[Closed Date]]="",IF(Dashboard!$B$3="",[@[Date Received]],Dashboard!$B$3),[@[Closed Date]])-[@[Date Received]]))</f>
        <v/>
      </c>
      <c r="R39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3" s="18">
        <f>IF([@[Date Received]]="","",TEXT([@[Date Received]],"mmm yyyy"))</f>
        <v/>
      </c>
      <c r="U393" s="18">
        <f>IF([@[Inquiry ID]]="","",IF(AND(Dashboard!$B$3&lt;&gt;"",[@[Date Received]]&lt;=Dashboard!$B$3,[@[Current Stage]]&lt;&gt;"Enrolled",[@[Current Stage]]&lt;&gt;"Closed"),"Open","Closed"))</f>
        <v/>
      </c>
    </row>
    <row r="394">
      <c r="A394" s="16" t="n"/>
      <c r="B394" s="26" t="n"/>
      <c r="C394" s="16" t="n"/>
      <c r="D394" s="16" t="n"/>
      <c r="E394" s="16" t="n"/>
      <c r="F394" s="16" t="n"/>
      <c r="G394" s="16" t="n"/>
      <c r="H394" s="16" t="n"/>
      <c r="I394" s="16" t="n"/>
      <c r="J394" s="16" t="n"/>
      <c r="K394" s="16" t="n"/>
      <c r="L394" s="26" t="n"/>
      <c r="M394" s="26" t="n"/>
      <c r="N394" s="26" t="n"/>
      <c r="O394" s="16" t="n"/>
      <c r="P394" s="16" t="n"/>
      <c r="Q394" s="18">
        <f>IF(OR([@[Inquiry ID]]="",[@[Date Received]]=""),"",MAX(0,IF([@[Closed Date]]="",IF(Dashboard!$B$3="",[@[Date Received]],Dashboard!$B$3),[@[Closed Date]])-[@[Date Received]]))</f>
        <v/>
      </c>
      <c r="R39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4" s="18">
        <f>IF([@[Date Received]]="","",TEXT([@[Date Received]],"mmm yyyy"))</f>
        <v/>
      </c>
      <c r="U394" s="18">
        <f>IF([@[Inquiry ID]]="","",IF(AND(Dashboard!$B$3&lt;&gt;"",[@[Date Received]]&lt;=Dashboard!$B$3,[@[Current Stage]]&lt;&gt;"Enrolled",[@[Current Stage]]&lt;&gt;"Closed"),"Open","Closed"))</f>
        <v/>
      </c>
    </row>
    <row r="395">
      <c r="A395" s="16" t="n"/>
      <c r="B395" s="26" t="n"/>
      <c r="C395" s="16" t="n"/>
      <c r="D395" s="16" t="n"/>
      <c r="E395" s="16" t="n"/>
      <c r="F395" s="16" t="n"/>
      <c r="G395" s="16" t="n"/>
      <c r="H395" s="16" t="n"/>
      <c r="I395" s="16" t="n"/>
      <c r="J395" s="16" t="n"/>
      <c r="K395" s="16" t="n"/>
      <c r="L395" s="26" t="n"/>
      <c r="M395" s="26" t="n"/>
      <c r="N395" s="26" t="n"/>
      <c r="O395" s="16" t="n"/>
      <c r="P395" s="16" t="n"/>
      <c r="Q395" s="18">
        <f>IF(OR([@[Inquiry ID]]="",[@[Date Received]]=""),"",MAX(0,IF([@[Closed Date]]="",IF(Dashboard!$B$3="",[@[Date Received]],Dashboard!$B$3),[@[Closed Date]])-[@[Date Received]]))</f>
        <v/>
      </c>
      <c r="R39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5" s="18">
        <f>IF([@[Date Received]]="","",TEXT([@[Date Received]],"mmm yyyy"))</f>
        <v/>
      </c>
      <c r="U395" s="18">
        <f>IF([@[Inquiry ID]]="","",IF(AND(Dashboard!$B$3&lt;&gt;"",[@[Date Received]]&lt;=Dashboard!$B$3,[@[Current Stage]]&lt;&gt;"Enrolled",[@[Current Stage]]&lt;&gt;"Closed"),"Open","Closed"))</f>
        <v/>
      </c>
    </row>
    <row r="396">
      <c r="A396" s="16" t="n"/>
      <c r="B396" s="26" t="n"/>
      <c r="C396" s="16" t="n"/>
      <c r="D396" s="16" t="n"/>
      <c r="E396" s="16" t="n"/>
      <c r="F396" s="16" t="n"/>
      <c r="G396" s="16" t="n"/>
      <c r="H396" s="16" t="n"/>
      <c r="I396" s="16" t="n"/>
      <c r="J396" s="16" t="n"/>
      <c r="K396" s="16" t="n"/>
      <c r="L396" s="26" t="n"/>
      <c r="M396" s="26" t="n"/>
      <c r="N396" s="26" t="n"/>
      <c r="O396" s="16" t="n"/>
      <c r="P396" s="16" t="n"/>
      <c r="Q396" s="18">
        <f>IF(OR([@[Inquiry ID]]="",[@[Date Received]]=""),"",MAX(0,IF([@[Closed Date]]="",IF(Dashboard!$B$3="",[@[Date Received]],Dashboard!$B$3),[@[Closed Date]])-[@[Date Received]]))</f>
        <v/>
      </c>
      <c r="R39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6" s="18">
        <f>IF([@[Date Received]]="","",TEXT([@[Date Received]],"mmm yyyy"))</f>
        <v/>
      </c>
      <c r="U396" s="18">
        <f>IF([@[Inquiry ID]]="","",IF(AND(Dashboard!$B$3&lt;&gt;"",[@[Date Received]]&lt;=Dashboard!$B$3,[@[Current Stage]]&lt;&gt;"Enrolled",[@[Current Stage]]&lt;&gt;"Closed"),"Open","Closed"))</f>
        <v/>
      </c>
    </row>
    <row r="397">
      <c r="A397" s="16" t="n"/>
      <c r="B397" s="26" t="n"/>
      <c r="C397" s="16" t="n"/>
      <c r="D397" s="16" t="n"/>
      <c r="E397" s="16" t="n"/>
      <c r="F397" s="16" t="n"/>
      <c r="G397" s="16" t="n"/>
      <c r="H397" s="16" t="n"/>
      <c r="I397" s="16" t="n"/>
      <c r="J397" s="16" t="n"/>
      <c r="K397" s="16" t="n"/>
      <c r="L397" s="26" t="n"/>
      <c r="M397" s="26" t="n"/>
      <c r="N397" s="26" t="n"/>
      <c r="O397" s="16" t="n"/>
      <c r="P397" s="16" t="n"/>
      <c r="Q397" s="18">
        <f>IF(OR([@[Inquiry ID]]="",[@[Date Received]]=""),"",MAX(0,IF([@[Closed Date]]="",IF(Dashboard!$B$3="",[@[Date Received]],Dashboard!$B$3),[@[Closed Date]])-[@[Date Received]]))</f>
        <v/>
      </c>
      <c r="R39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7" s="18">
        <f>IF([@[Date Received]]="","",TEXT([@[Date Received]],"mmm yyyy"))</f>
        <v/>
      </c>
      <c r="U397" s="18">
        <f>IF([@[Inquiry ID]]="","",IF(AND(Dashboard!$B$3&lt;&gt;"",[@[Date Received]]&lt;=Dashboard!$B$3,[@[Current Stage]]&lt;&gt;"Enrolled",[@[Current Stage]]&lt;&gt;"Closed"),"Open","Closed"))</f>
        <v/>
      </c>
    </row>
    <row r="398">
      <c r="A398" s="16" t="n"/>
      <c r="B398" s="26" t="n"/>
      <c r="C398" s="16" t="n"/>
      <c r="D398" s="16" t="n"/>
      <c r="E398" s="16" t="n"/>
      <c r="F398" s="16" t="n"/>
      <c r="G398" s="16" t="n"/>
      <c r="H398" s="16" t="n"/>
      <c r="I398" s="16" t="n"/>
      <c r="J398" s="16" t="n"/>
      <c r="K398" s="16" t="n"/>
      <c r="L398" s="26" t="n"/>
      <c r="M398" s="26" t="n"/>
      <c r="N398" s="26" t="n"/>
      <c r="O398" s="16" t="n"/>
      <c r="P398" s="16" t="n"/>
      <c r="Q398" s="18">
        <f>IF(OR([@[Inquiry ID]]="",[@[Date Received]]=""),"",MAX(0,IF([@[Closed Date]]="",IF(Dashboard!$B$3="",[@[Date Received]],Dashboard!$B$3),[@[Closed Date]])-[@[Date Received]]))</f>
        <v/>
      </c>
      <c r="R39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8" s="18">
        <f>IF([@[Date Received]]="","",TEXT([@[Date Received]],"mmm yyyy"))</f>
        <v/>
      </c>
      <c r="U398" s="18">
        <f>IF([@[Inquiry ID]]="","",IF(AND(Dashboard!$B$3&lt;&gt;"",[@[Date Received]]&lt;=Dashboard!$B$3,[@[Current Stage]]&lt;&gt;"Enrolled",[@[Current Stage]]&lt;&gt;"Closed"),"Open","Closed"))</f>
        <v/>
      </c>
    </row>
    <row r="399">
      <c r="A399" s="16" t="n"/>
      <c r="B399" s="26" t="n"/>
      <c r="C399" s="16" t="n"/>
      <c r="D399" s="16" t="n"/>
      <c r="E399" s="16" t="n"/>
      <c r="F399" s="16" t="n"/>
      <c r="G399" s="16" t="n"/>
      <c r="H399" s="16" t="n"/>
      <c r="I399" s="16" t="n"/>
      <c r="J399" s="16" t="n"/>
      <c r="K399" s="16" t="n"/>
      <c r="L399" s="26" t="n"/>
      <c r="M399" s="26" t="n"/>
      <c r="N399" s="26" t="n"/>
      <c r="O399" s="16" t="n"/>
      <c r="P399" s="16" t="n"/>
      <c r="Q399" s="18">
        <f>IF(OR([@[Inquiry ID]]="",[@[Date Received]]=""),"",MAX(0,IF([@[Closed Date]]="",IF(Dashboard!$B$3="",[@[Date Received]],Dashboard!$B$3),[@[Closed Date]])-[@[Date Received]]))</f>
        <v/>
      </c>
      <c r="R39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39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399" s="18">
        <f>IF([@[Date Received]]="","",TEXT([@[Date Received]],"mmm yyyy"))</f>
        <v/>
      </c>
      <c r="U399" s="18">
        <f>IF([@[Inquiry ID]]="","",IF(AND(Dashboard!$B$3&lt;&gt;"",[@[Date Received]]&lt;=Dashboard!$B$3,[@[Current Stage]]&lt;&gt;"Enrolled",[@[Current Stage]]&lt;&gt;"Closed"),"Open","Closed"))</f>
        <v/>
      </c>
    </row>
    <row r="400">
      <c r="A400" s="16" t="n"/>
      <c r="B400" s="26" t="n"/>
      <c r="C400" s="16" t="n"/>
      <c r="D400" s="16" t="n"/>
      <c r="E400" s="16" t="n"/>
      <c r="F400" s="16" t="n"/>
      <c r="G400" s="16" t="n"/>
      <c r="H400" s="16" t="n"/>
      <c r="I400" s="16" t="n"/>
      <c r="J400" s="16" t="n"/>
      <c r="K400" s="16" t="n"/>
      <c r="L400" s="26" t="n"/>
      <c r="M400" s="26" t="n"/>
      <c r="N400" s="26" t="n"/>
      <c r="O400" s="16" t="n"/>
      <c r="P400" s="16" t="n"/>
      <c r="Q400" s="18">
        <f>IF(OR([@[Inquiry ID]]="",[@[Date Received]]=""),"",MAX(0,IF([@[Closed Date]]="",IF(Dashboard!$B$3="",[@[Date Received]],Dashboard!$B$3),[@[Closed Date]])-[@[Date Received]]))</f>
        <v/>
      </c>
      <c r="R40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0" s="18">
        <f>IF([@[Date Received]]="","",TEXT([@[Date Received]],"mmm yyyy"))</f>
        <v/>
      </c>
      <c r="U400" s="18">
        <f>IF([@[Inquiry ID]]="","",IF(AND(Dashboard!$B$3&lt;&gt;"",[@[Date Received]]&lt;=Dashboard!$B$3,[@[Current Stage]]&lt;&gt;"Enrolled",[@[Current Stage]]&lt;&gt;"Closed"),"Open","Closed"))</f>
        <v/>
      </c>
    </row>
    <row r="401">
      <c r="A401" s="16" t="n"/>
      <c r="B401" s="26" t="n"/>
      <c r="C401" s="16" t="n"/>
      <c r="D401" s="16" t="n"/>
      <c r="E401" s="16" t="n"/>
      <c r="F401" s="16" t="n"/>
      <c r="G401" s="16" t="n"/>
      <c r="H401" s="16" t="n"/>
      <c r="I401" s="16" t="n"/>
      <c r="J401" s="16" t="n"/>
      <c r="K401" s="16" t="n"/>
      <c r="L401" s="26" t="n"/>
      <c r="M401" s="26" t="n"/>
      <c r="N401" s="26" t="n"/>
      <c r="O401" s="16" t="n"/>
      <c r="P401" s="16" t="n"/>
      <c r="Q401" s="18">
        <f>IF(OR([@[Inquiry ID]]="",[@[Date Received]]=""),"",MAX(0,IF([@[Closed Date]]="",IF(Dashboard!$B$3="",[@[Date Received]],Dashboard!$B$3),[@[Closed Date]])-[@[Date Received]]))</f>
        <v/>
      </c>
      <c r="R40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1" s="18">
        <f>IF([@[Date Received]]="","",TEXT([@[Date Received]],"mmm yyyy"))</f>
        <v/>
      </c>
      <c r="U401" s="18">
        <f>IF([@[Inquiry ID]]="","",IF(AND(Dashboard!$B$3&lt;&gt;"",[@[Date Received]]&lt;=Dashboard!$B$3,[@[Current Stage]]&lt;&gt;"Enrolled",[@[Current Stage]]&lt;&gt;"Closed"),"Open","Closed"))</f>
        <v/>
      </c>
    </row>
    <row r="402">
      <c r="A402" s="16" t="n"/>
      <c r="B402" s="26" t="n"/>
      <c r="C402" s="16" t="n"/>
      <c r="D402" s="16" t="n"/>
      <c r="E402" s="16" t="n"/>
      <c r="F402" s="16" t="n"/>
      <c r="G402" s="16" t="n"/>
      <c r="H402" s="16" t="n"/>
      <c r="I402" s="16" t="n"/>
      <c r="J402" s="16" t="n"/>
      <c r="K402" s="16" t="n"/>
      <c r="L402" s="26" t="n"/>
      <c r="M402" s="26" t="n"/>
      <c r="N402" s="26" t="n"/>
      <c r="O402" s="16" t="n"/>
      <c r="P402" s="16" t="n"/>
      <c r="Q402" s="18">
        <f>IF(OR([@[Inquiry ID]]="",[@[Date Received]]=""),"",MAX(0,IF([@[Closed Date]]="",IF(Dashboard!$B$3="",[@[Date Received]],Dashboard!$B$3),[@[Closed Date]])-[@[Date Received]]))</f>
        <v/>
      </c>
      <c r="R40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2" s="18">
        <f>IF([@[Date Received]]="","",TEXT([@[Date Received]],"mmm yyyy"))</f>
        <v/>
      </c>
      <c r="U402" s="18">
        <f>IF([@[Inquiry ID]]="","",IF(AND(Dashboard!$B$3&lt;&gt;"",[@[Date Received]]&lt;=Dashboard!$B$3,[@[Current Stage]]&lt;&gt;"Enrolled",[@[Current Stage]]&lt;&gt;"Closed"),"Open","Closed"))</f>
        <v/>
      </c>
    </row>
    <row r="403">
      <c r="A403" s="16" t="n"/>
      <c r="B403" s="26" t="n"/>
      <c r="C403" s="16" t="n"/>
      <c r="D403" s="16" t="n"/>
      <c r="E403" s="16" t="n"/>
      <c r="F403" s="16" t="n"/>
      <c r="G403" s="16" t="n"/>
      <c r="H403" s="16" t="n"/>
      <c r="I403" s="16" t="n"/>
      <c r="J403" s="16" t="n"/>
      <c r="K403" s="16" t="n"/>
      <c r="L403" s="26" t="n"/>
      <c r="M403" s="26" t="n"/>
      <c r="N403" s="26" t="n"/>
      <c r="O403" s="16" t="n"/>
      <c r="P403" s="16" t="n"/>
      <c r="Q403" s="18">
        <f>IF(OR([@[Inquiry ID]]="",[@[Date Received]]=""),"",MAX(0,IF([@[Closed Date]]="",IF(Dashboard!$B$3="",[@[Date Received]],Dashboard!$B$3),[@[Closed Date]])-[@[Date Received]]))</f>
        <v/>
      </c>
      <c r="R40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3" s="18">
        <f>IF([@[Date Received]]="","",TEXT([@[Date Received]],"mmm yyyy"))</f>
        <v/>
      </c>
      <c r="U403" s="18">
        <f>IF([@[Inquiry ID]]="","",IF(AND(Dashboard!$B$3&lt;&gt;"",[@[Date Received]]&lt;=Dashboard!$B$3,[@[Current Stage]]&lt;&gt;"Enrolled",[@[Current Stage]]&lt;&gt;"Closed"),"Open","Closed"))</f>
        <v/>
      </c>
    </row>
    <row r="404">
      <c r="A404" s="16" t="n"/>
      <c r="B404" s="26" t="n"/>
      <c r="C404" s="16" t="n"/>
      <c r="D404" s="16" t="n"/>
      <c r="E404" s="16" t="n"/>
      <c r="F404" s="16" t="n"/>
      <c r="G404" s="16" t="n"/>
      <c r="H404" s="16" t="n"/>
      <c r="I404" s="16" t="n"/>
      <c r="J404" s="16" t="n"/>
      <c r="K404" s="16" t="n"/>
      <c r="L404" s="26" t="n"/>
      <c r="M404" s="26" t="n"/>
      <c r="N404" s="26" t="n"/>
      <c r="O404" s="16" t="n"/>
      <c r="P404" s="16" t="n"/>
      <c r="Q404" s="18">
        <f>IF(OR([@[Inquiry ID]]="",[@[Date Received]]=""),"",MAX(0,IF([@[Closed Date]]="",IF(Dashboard!$B$3="",[@[Date Received]],Dashboard!$B$3),[@[Closed Date]])-[@[Date Received]]))</f>
        <v/>
      </c>
      <c r="R40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4" s="18">
        <f>IF([@[Date Received]]="","",TEXT([@[Date Received]],"mmm yyyy"))</f>
        <v/>
      </c>
      <c r="U404" s="18">
        <f>IF([@[Inquiry ID]]="","",IF(AND(Dashboard!$B$3&lt;&gt;"",[@[Date Received]]&lt;=Dashboard!$B$3,[@[Current Stage]]&lt;&gt;"Enrolled",[@[Current Stage]]&lt;&gt;"Closed"),"Open","Closed"))</f>
        <v/>
      </c>
    </row>
    <row r="405">
      <c r="A405" s="16" t="n"/>
      <c r="B405" s="26" t="n"/>
      <c r="C405" s="16" t="n"/>
      <c r="D405" s="16" t="n"/>
      <c r="E405" s="16" t="n"/>
      <c r="F405" s="16" t="n"/>
      <c r="G405" s="16" t="n"/>
      <c r="H405" s="16" t="n"/>
      <c r="I405" s="16" t="n"/>
      <c r="J405" s="16" t="n"/>
      <c r="K405" s="16" t="n"/>
      <c r="L405" s="26" t="n"/>
      <c r="M405" s="26" t="n"/>
      <c r="N405" s="26" t="n"/>
      <c r="O405" s="16" t="n"/>
      <c r="P405" s="16" t="n"/>
      <c r="Q405" s="18">
        <f>IF(OR([@[Inquiry ID]]="",[@[Date Received]]=""),"",MAX(0,IF([@[Closed Date]]="",IF(Dashboard!$B$3="",[@[Date Received]],Dashboard!$B$3),[@[Closed Date]])-[@[Date Received]]))</f>
        <v/>
      </c>
      <c r="R40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5" s="18">
        <f>IF([@[Date Received]]="","",TEXT([@[Date Received]],"mmm yyyy"))</f>
        <v/>
      </c>
      <c r="U405" s="18">
        <f>IF([@[Inquiry ID]]="","",IF(AND(Dashboard!$B$3&lt;&gt;"",[@[Date Received]]&lt;=Dashboard!$B$3,[@[Current Stage]]&lt;&gt;"Enrolled",[@[Current Stage]]&lt;&gt;"Closed"),"Open","Closed"))</f>
        <v/>
      </c>
    </row>
    <row r="406">
      <c r="A406" s="16" t="n"/>
      <c r="B406" s="26" t="n"/>
      <c r="C406" s="16" t="n"/>
      <c r="D406" s="16" t="n"/>
      <c r="E406" s="16" t="n"/>
      <c r="F406" s="16" t="n"/>
      <c r="G406" s="16" t="n"/>
      <c r="H406" s="16" t="n"/>
      <c r="I406" s="16" t="n"/>
      <c r="J406" s="16" t="n"/>
      <c r="K406" s="16" t="n"/>
      <c r="L406" s="26" t="n"/>
      <c r="M406" s="26" t="n"/>
      <c r="N406" s="26" t="n"/>
      <c r="O406" s="16" t="n"/>
      <c r="P406" s="16" t="n"/>
      <c r="Q406" s="18">
        <f>IF(OR([@[Inquiry ID]]="",[@[Date Received]]=""),"",MAX(0,IF([@[Closed Date]]="",IF(Dashboard!$B$3="",[@[Date Received]],Dashboard!$B$3),[@[Closed Date]])-[@[Date Received]]))</f>
        <v/>
      </c>
      <c r="R40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6" s="18">
        <f>IF([@[Date Received]]="","",TEXT([@[Date Received]],"mmm yyyy"))</f>
        <v/>
      </c>
      <c r="U406" s="18">
        <f>IF([@[Inquiry ID]]="","",IF(AND(Dashboard!$B$3&lt;&gt;"",[@[Date Received]]&lt;=Dashboard!$B$3,[@[Current Stage]]&lt;&gt;"Enrolled",[@[Current Stage]]&lt;&gt;"Closed"),"Open","Closed"))</f>
        <v/>
      </c>
    </row>
    <row r="407">
      <c r="A407" s="16" t="n"/>
      <c r="B407" s="26" t="n"/>
      <c r="C407" s="16" t="n"/>
      <c r="D407" s="16" t="n"/>
      <c r="E407" s="16" t="n"/>
      <c r="F407" s="16" t="n"/>
      <c r="G407" s="16" t="n"/>
      <c r="H407" s="16" t="n"/>
      <c r="I407" s="16" t="n"/>
      <c r="J407" s="16" t="n"/>
      <c r="K407" s="16" t="n"/>
      <c r="L407" s="26" t="n"/>
      <c r="M407" s="26" t="n"/>
      <c r="N407" s="26" t="n"/>
      <c r="O407" s="16" t="n"/>
      <c r="P407" s="16" t="n"/>
      <c r="Q407" s="18">
        <f>IF(OR([@[Inquiry ID]]="",[@[Date Received]]=""),"",MAX(0,IF([@[Closed Date]]="",IF(Dashboard!$B$3="",[@[Date Received]],Dashboard!$B$3),[@[Closed Date]])-[@[Date Received]]))</f>
        <v/>
      </c>
      <c r="R40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7" s="18">
        <f>IF([@[Date Received]]="","",TEXT([@[Date Received]],"mmm yyyy"))</f>
        <v/>
      </c>
      <c r="U407" s="18">
        <f>IF([@[Inquiry ID]]="","",IF(AND(Dashboard!$B$3&lt;&gt;"",[@[Date Received]]&lt;=Dashboard!$B$3,[@[Current Stage]]&lt;&gt;"Enrolled",[@[Current Stage]]&lt;&gt;"Closed"),"Open","Closed"))</f>
        <v/>
      </c>
    </row>
    <row r="408">
      <c r="A408" s="16" t="n"/>
      <c r="B408" s="26" t="n"/>
      <c r="C408" s="16" t="n"/>
      <c r="D408" s="16" t="n"/>
      <c r="E408" s="16" t="n"/>
      <c r="F408" s="16" t="n"/>
      <c r="G408" s="16" t="n"/>
      <c r="H408" s="16" t="n"/>
      <c r="I408" s="16" t="n"/>
      <c r="J408" s="16" t="n"/>
      <c r="K408" s="16" t="n"/>
      <c r="L408" s="26" t="n"/>
      <c r="M408" s="26" t="n"/>
      <c r="N408" s="26" t="n"/>
      <c r="O408" s="16" t="n"/>
      <c r="P408" s="16" t="n"/>
      <c r="Q408" s="18">
        <f>IF(OR([@[Inquiry ID]]="",[@[Date Received]]=""),"",MAX(0,IF([@[Closed Date]]="",IF(Dashboard!$B$3="",[@[Date Received]],Dashboard!$B$3),[@[Closed Date]])-[@[Date Received]]))</f>
        <v/>
      </c>
      <c r="R40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8" s="18">
        <f>IF([@[Date Received]]="","",TEXT([@[Date Received]],"mmm yyyy"))</f>
        <v/>
      </c>
      <c r="U408" s="18">
        <f>IF([@[Inquiry ID]]="","",IF(AND(Dashboard!$B$3&lt;&gt;"",[@[Date Received]]&lt;=Dashboard!$B$3,[@[Current Stage]]&lt;&gt;"Enrolled",[@[Current Stage]]&lt;&gt;"Closed"),"Open","Closed"))</f>
        <v/>
      </c>
    </row>
    <row r="409">
      <c r="A409" s="16" t="n"/>
      <c r="B409" s="26" t="n"/>
      <c r="C409" s="16" t="n"/>
      <c r="D409" s="16" t="n"/>
      <c r="E409" s="16" t="n"/>
      <c r="F409" s="16" t="n"/>
      <c r="G409" s="16" t="n"/>
      <c r="H409" s="16" t="n"/>
      <c r="I409" s="16" t="n"/>
      <c r="J409" s="16" t="n"/>
      <c r="K409" s="16" t="n"/>
      <c r="L409" s="26" t="n"/>
      <c r="M409" s="26" t="n"/>
      <c r="N409" s="26" t="n"/>
      <c r="O409" s="16" t="n"/>
      <c r="P409" s="16" t="n"/>
      <c r="Q409" s="18">
        <f>IF(OR([@[Inquiry ID]]="",[@[Date Received]]=""),"",MAX(0,IF([@[Closed Date]]="",IF(Dashboard!$B$3="",[@[Date Received]],Dashboard!$B$3),[@[Closed Date]])-[@[Date Received]]))</f>
        <v/>
      </c>
      <c r="R40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0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09" s="18">
        <f>IF([@[Date Received]]="","",TEXT([@[Date Received]],"mmm yyyy"))</f>
        <v/>
      </c>
      <c r="U409" s="18">
        <f>IF([@[Inquiry ID]]="","",IF(AND(Dashboard!$B$3&lt;&gt;"",[@[Date Received]]&lt;=Dashboard!$B$3,[@[Current Stage]]&lt;&gt;"Enrolled",[@[Current Stage]]&lt;&gt;"Closed"),"Open","Closed"))</f>
        <v/>
      </c>
    </row>
    <row r="410">
      <c r="A410" s="16" t="n"/>
      <c r="B410" s="26" t="n"/>
      <c r="C410" s="16" t="n"/>
      <c r="D410" s="16" t="n"/>
      <c r="E410" s="16" t="n"/>
      <c r="F410" s="16" t="n"/>
      <c r="G410" s="16" t="n"/>
      <c r="H410" s="16" t="n"/>
      <c r="I410" s="16" t="n"/>
      <c r="J410" s="16" t="n"/>
      <c r="K410" s="16" t="n"/>
      <c r="L410" s="26" t="n"/>
      <c r="M410" s="26" t="n"/>
      <c r="N410" s="26" t="n"/>
      <c r="O410" s="16" t="n"/>
      <c r="P410" s="16" t="n"/>
      <c r="Q410" s="18">
        <f>IF(OR([@[Inquiry ID]]="",[@[Date Received]]=""),"",MAX(0,IF([@[Closed Date]]="",IF(Dashboard!$B$3="",[@[Date Received]],Dashboard!$B$3),[@[Closed Date]])-[@[Date Received]]))</f>
        <v/>
      </c>
      <c r="R41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0" s="18">
        <f>IF([@[Date Received]]="","",TEXT([@[Date Received]],"mmm yyyy"))</f>
        <v/>
      </c>
      <c r="U410" s="18">
        <f>IF([@[Inquiry ID]]="","",IF(AND(Dashboard!$B$3&lt;&gt;"",[@[Date Received]]&lt;=Dashboard!$B$3,[@[Current Stage]]&lt;&gt;"Enrolled",[@[Current Stage]]&lt;&gt;"Closed"),"Open","Closed"))</f>
        <v/>
      </c>
    </row>
    <row r="411">
      <c r="A411" s="16" t="n"/>
      <c r="B411" s="26" t="n"/>
      <c r="C411" s="16" t="n"/>
      <c r="D411" s="16" t="n"/>
      <c r="E411" s="16" t="n"/>
      <c r="F411" s="16" t="n"/>
      <c r="G411" s="16" t="n"/>
      <c r="H411" s="16" t="n"/>
      <c r="I411" s="16" t="n"/>
      <c r="J411" s="16" t="n"/>
      <c r="K411" s="16" t="n"/>
      <c r="L411" s="26" t="n"/>
      <c r="M411" s="26" t="n"/>
      <c r="N411" s="26" t="n"/>
      <c r="O411" s="16" t="n"/>
      <c r="P411" s="16" t="n"/>
      <c r="Q411" s="18">
        <f>IF(OR([@[Inquiry ID]]="",[@[Date Received]]=""),"",MAX(0,IF([@[Closed Date]]="",IF(Dashboard!$B$3="",[@[Date Received]],Dashboard!$B$3),[@[Closed Date]])-[@[Date Received]]))</f>
        <v/>
      </c>
      <c r="R41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1" s="18">
        <f>IF([@[Date Received]]="","",TEXT([@[Date Received]],"mmm yyyy"))</f>
        <v/>
      </c>
      <c r="U411" s="18">
        <f>IF([@[Inquiry ID]]="","",IF(AND(Dashboard!$B$3&lt;&gt;"",[@[Date Received]]&lt;=Dashboard!$B$3,[@[Current Stage]]&lt;&gt;"Enrolled",[@[Current Stage]]&lt;&gt;"Closed"),"Open","Closed"))</f>
        <v/>
      </c>
    </row>
    <row r="412">
      <c r="A412" s="16" t="n"/>
      <c r="B412" s="26" t="n"/>
      <c r="C412" s="16" t="n"/>
      <c r="D412" s="16" t="n"/>
      <c r="E412" s="16" t="n"/>
      <c r="F412" s="16" t="n"/>
      <c r="G412" s="16" t="n"/>
      <c r="H412" s="16" t="n"/>
      <c r="I412" s="16" t="n"/>
      <c r="J412" s="16" t="n"/>
      <c r="K412" s="16" t="n"/>
      <c r="L412" s="26" t="n"/>
      <c r="M412" s="26" t="n"/>
      <c r="N412" s="26" t="n"/>
      <c r="O412" s="16" t="n"/>
      <c r="P412" s="16" t="n"/>
      <c r="Q412" s="18">
        <f>IF(OR([@[Inquiry ID]]="",[@[Date Received]]=""),"",MAX(0,IF([@[Closed Date]]="",IF(Dashboard!$B$3="",[@[Date Received]],Dashboard!$B$3),[@[Closed Date]])-[@[Date Received]]))</f>
        <v/>
      </c>
      <c r="R41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2" s="18">
        <f>IF([@[Date Received]]="","",TEXT([@[Date Received]],"mmm yyyy"))</f>
        <v/>
      </c>
      <c r="U412" s="18">
        <f>IF([@[Inquiry ID]]="","",IF(AND(Dashboard!$B$3&lt;&gt;"",[@[Date Received]]&lt;=Dashboard!$B$3,[@[Current Stage]]&lt;&gt;"Enrolled",[@[Current Stage]]&lt;&gt;"Closed"),"Open","Closed"))</f>
        <v/>
      </c>
    </row>
    <row r="413">
      <c r="A413" s="16" t="n"/>
      <c r="B413" s="26" t="n"/>
      <c r="C413" s="16" t="n"/>
      <c r="D413" s="16" t="n"/>
      <c r="E413" s="16" t="n"/>
      <c r="F413" s="16" t="n"/>
      <c r="G413" s="16" t="n"/>
      <c r="H413" s="16" t="n"/>
      <c r="I413" s="16" t="n"/>
      <c r="J413" s="16" t="n"/>
      <c r="K413" s="16" t="n"/>
      <c r="L413" s="26" t="n"/>
      <c r="M413" s="26" t="n"/>
      <c r="N413" s="26" t="n"/>
      <c r="O413" s="16" t="n"/>
      <c r="P413" s="16" t="n"/>
      <c r="Q413" s="18">
        <f>IF(OR([@[Inquiry ID]]="",[@[Date Received]]=""),"",MAX(0,IF([@[Closed Date]]="",IF(Dashboard!$B$3="",[@[Date Received]],Dashboard!$B$3),[@[Closed Date]])-[@[Date Received]]))</f>
        <v/>
      </c>
      <c r="R41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3" s="18">
        <f>IF([@[Date Received]]="","",TEXT([@[Date Received]],"mmm yyyy"))</f>
        <v/>
      </c>
      <c r="U413" s="18">
        <f>IF([@[Inquiry ID]]="","",IF(AND(Dashboard!$B$3&lt;&gt;"",[@[Date Received]]&lt;=Dashboard!$B$3,[@[Current Stage]]&lt;&gt;"Enrolled",[@[Current Stage]]&lt;&gt;"Closed"),"Open","Closed"))</f>
        <v/>
      </c>
    </row>
    <row r="414">
      <c r="A414" s="16" t="n"/>
      <c r="B414" s="26" t="n"/>
      <c r="C414" s="16" t="n"/>
      <c r="D414" s="16" t="n"/>
      <c r="E414" s="16" t="n"/>
      <c r="F414" s="16" t="n"/>
      <c r="G414" s="16" t="n"/>
      <c r="H414" s="16" t="n"/>
      <c r="I414" s="16" t="n"/>
      <c r="J414" s="16" t="n"/>
      <c r="K414" s="16" t="n"/>
      <c r="L414" s="26" t="n"/>
      <c r="M414" s="26" t="n"/>
      <c r="N414" s="26" t="n"/>
      <c r="O414" s="16" t="n"/>
      <c r="P414" s="16" t="n"/>
      <c r="Q414" s="18">
        <f>IF(OR([@[Inquiry ID]]="",[@[Date Received]]=""),"",MAX(0,IF([@[Closed Date]]="",IF(Dashboard!$B$3="",[@[Date Received]],Dashboard!$B$3),[@[Closed Date]])-[@[Date Received]]))</f>
        <v/>
      </c>
      <c r="R41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4" s="18">
        <f>IF([@[Date Received]]="","",TEXT([@[Date Received]],"mmm yyyy"))</f>
        <v/>
      </c>
      <c r="U414" s="18">
        <f>IF([@[Inquiry ID]]="","",IF(AND(Dashboard!$B$3&lt;&gt;"",[@[Date Received]]&lt;=Dashboard!$B$3,[@[Current Stage]]&lt;&gt;"Enrolled",[@[Current Stage]]&lt;&gt;"Closed"),"Open","Closed"))</f>
        <v/>
      </c>
    </row>
    <row r="415">
      <c r="A415" s="16" t="n"/>
      <c r="B415" s="26" t="n"/>
      <c r="C415" s="16" t="n"/>
      <c r="D415" s="16" t="n"/>
      <c r="E415" s="16" t="n"/>
      <c r="F415" s="16" t="n"/>
      <c r="G415" s="16" t="n"/>
      <c r="H415" s="16" t="n"/>
      <c r="I415" s="16" t="n"/>
      <c r="J415" s="16" t="n"/>
      <c r="K415" s="16" t="n"/>
      <c r="L415" s="26" t="n"/>
      <c r="M415" s="26" t="n"/>
      <c r="N415" s="26" t="n"/>
      <c r="O415" s="16" t="n"/>
      <c r="P415" s="16" t="n"/>
      <c r="Q415" s="18">
        <f>IF(OR([@[Inquiry ID]]="",[@[Date Received]]=""),"",MAX(0,IF([@[Closed Date]]="",IF(Dashboard!$B$3="",[@[Date Received]],Dashboard!$B$3),[@[Closed Date]])-[@[Date Received]]))</f>
        <v/>
      </c>
      <c r="R41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5" s="18">
        <f>IF([@[Date Received]]="","",TEXT([@[Date Received]],"mmm yyyy"))</f>
        <v/>
      </c>
      <c r="U415" s="18">
        <f>IF([@[Inquiry ID]]="","",IF(AND(Dashboard!$B$3&lt;&gt;"",[@[Date Received]]&lt;=Dashboard!$B$3,[@[Current Stage]]&lt;&gt;"Enrolled",[@[Current Stage]]&lt;&gt;"Closed"),"Open","Closed"))</f>
        <v/>
      </c>
    </row>
    <row r="416">
      <c r="A416" s="16" t="n"/>
      <c r="B416" s="26" t="n"/>
      <c r="C416" s="16" t="n"/>
      <c r="D416" s="16" t="n"/>
      <c r="E416" s="16" t="n"/>
      <c r="F416" s="16" t="n"/>
      <c r="G416" s="16" t="n"/>
      <c r="H416" s="16" t="n"/>
      <c r="I416" s="16" t="n"/>
      <c r="J416" s="16" t="n"/>
      <c r="K416" s="16" t="n"/>
      <c r="L416" s="26" t="n"/>
      <c r="M416" s="26" t="n"/>
      <c r="N416" s="26" t="n"/>
      <c r="O416" s="16" t="n"/>
      <c r="P416" s="16" t="n"/>
      <c r="Q416" s="18">
        <f>IF(OR([@[Inquiry ID]]="",[@[Date Received]]=""),"",MAX(0,IF([@[Closed Date]]="",IF(Dashboard!$B$3="",[@[Date Received]],Dashboard!$B$3),[@[Closed Date]])-[@[Date Received]]))</f>
        <v/>
      </c>
      <c r="R41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6" s="18">
        <f>IF([@[Date Received]]="","",TEXT([@[Date Received]],"mmm yyyy"))</f>
        <v/>
      </c>
      <c r="U416" s="18">
        <f>IF([@[Inquiry ID]]="","",IF(AND(Dashboard!$B$3&lt;&gt;"",[@[Date Received]]&lt;=Dashboard!$B$3,[@[Current Stage]]&lt;&gt;"Enrolled",[@[Current Stage]]&lt;&gt;"Closed"),"Open","Closed"))</f>
        <v/>
      </c>
    </row>
    <row r="417">
      <c r="A417" s="16" t="n"/>
      <c r="B417" s="26" t="n"/>
      <c r="C417" s="16" t="n"/>
      <c r="D417" s="16" t="n"/>
      <c r="E417" s="16" t="n"/>
      <c r="F417" s="16" t="n"/>
      <c r="G417" s="16" t="n"/>
      <c r="H417" s="16" t="n"/>
      <c r="I417" s="16" t="n"/>
      <c r="J417" s="16" t="n"/>
      <c r="K417" s="16" t="n"/>
      <c r="L417" s="26" t="n"/>
      <c r="M417" s="26" t="n"/>
      <c r="N417" s="26" t="n"/>
      <c r="O417" s="16" t="n"/>
      <c r="P417" s="16" t="n"/>
      <c r="Q417" s="18">
        <f>IF(OR([@[Inquiry ID]]="",[@[Date Received]]=""),"",MAX(0,IF([@[Closed Date]]="",IF(Dashboard!$B$3="",[@[Date Received]],Dashboard!$B$3),[@[Closed Date]])-[@[Date Received]]))</f>
        <v/>
      </c>
      <c r="R41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7" s="18">
        <f>IF([@[Date Received]]="","",TEXT([@[Date Received]],"mmm yyyy"))</f>
        <v/>
      </c>
      <c r="U417" s="18">
        <f>IF([@[Inquiry ID]]="","",IF(AND(Dashboard!$B$3&lt;&gt;"",[@[Date Received]]&lt;=Dashboard!$B$3,[@[Current Stage]]&lt;&gt;"Enrolled",[@[Current Stage]]&lt;&gt;"Closed"),"Open","Closed"))</f>
        <v/>
      </c>
    </row>
    <row r="418">
      <c r="A418" s="16" t="n"/>
      <c r="B418" s="26" t="n"/>
      <c r="C418" s="16" t="n"/>
      <c r="D418" s="16" t="n"/>
      <c r="E418" s="16" t="n"/>
      <c r="F418" s="16" t="n"/>
      <c r="G418" s="16" t="n"/>
      <c r="H418" s="16" t="n"/>
      <c r="I418" s="16" t="n"/>
      <c r="J418" s="16" t="n"/>
      <c r="K418" s="16" t="n"/>
      <c r="L418" s="26" t="n"/>
      <c r="M418" s="26" t="n"/>
      <c r="N418" s="26" t="n"/>
      <c r="O418" s="16" t="n"/>
      <c r="P418" s="16" t="n"/>
      <c r="Q418" s="18">
        <f>IF(OR([@[Inquiry ID]]="",[@[Date Received]]=""),"",MAX(0,IF([@[Closed Date]]="",IF(Dashboard!$B$3="",[@[Date Received]],Dashboard!$B$3),[@[Closed Date]])-[@[Date Received]]))</f>
        <v/>
      </c>
      <c r="R41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8" s="18">
        <f>IF([@[Date Received]]="","",TEXT([@[Date Received]],"mmm yyyy"))</f>
        <v/>
      </c>
      <c r="U418" s="18">
        <f>IF([@[Inquiry ID]]="","",IF(AND(Dashboard!$B$3&lt;&gt;"",[@[Date Received]]&lt;=Dashboard!$B$3,[@[Current Stage]]&lt;&gt;"Enrolled",[@[Current Stage]]&lt;&gt;"Closed"),"Open","Closed"))</f>
        <v/>
      </c>
    </row>
    <row r="419">
      <c r="A419" s="16" t="n"/>
      <c r="B419" s="26" t="n"/>
      <c r="C419" s="16" t="n"/>
      <c r="D419" s="16" t="n"/>
      <c r="E419" s="16" t="n"/>
      <c r="F419" s="16" t="n"/>
      <c r="G419" s="16" t="n"/>
      <c r="H419" s="16" t="n"/>
      <c r="I419" s="16" t="n"/>
      <c r="J419" s="16" t="n"/>
      <c r="K419" s="16" t="n"/>
      <c r="L419" s="26" t="n"/>
      <c r="M419" s="26" t="n"/>
      <c r="N419" s="26" t="n"/>
      <c r="O419" s="16" t="n"/>
      <c r="P419" s="16" t="n"/>
      <c r="Q419" s="18">
        <f>IF(OR([@[Inquiry ID]]="",[@[Date Received]]=""),"",MAX(0,IF([@[Closed Date]]="",IF(Dashboard!$B$3="",[@[Date Received]],Dashboard!$B$3),[@[Closed Date]])-[@[Date Received]]))</f>
        <v/>
      </c>
      <c r="R41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1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19" s="18">
        <f>IF([@[Date Received]]="","",TEXT([@[Date Received]],"mmm yyyy"))</f>
        <v/>
      </c>
      <c r="U419" s="18">
        <f>IF([@[Inquiry ID]]="","",IF(AND(Dashboard!$B$3&lt;&gt;"",[@[Date Received]]&lt;=Dashboard!$B$3,[@[Current Stage]]&lt;&gt;"Enrolled",[@[Current Stage]]&lt;&gt;"Closed"),"Open","Closed"))</f>
        <v/>
      </c>
    </row>
    <row r="420">
      <c r="A420" s="16" t="n"/>
      <c r="B420" s="26" t="n"/>
      <c r="C420" s="16" t="n"/>
      <c r="D420" s="16" t="n"/>
      <c r="E420" s="16" t="n"/>
      <c r="F420" s="16" t="n"/>
      <c r="G420" s="16" t="n"/>
      <c r="H420" s="16" t="n"/>
      <c r="I420" s="16" t="n"/>
      <c r="J420" s="16" t="n"/>
      <c r="K420" s="16" t="n"/>
      <c r="L420" s="26" t="n"/>
      <c r="M420" s="26" t="n"/>
      <c r="N420" s="26" t="n"/>
      <c r="O420" s="16" t="n"/>
      <c r="P420" s="16" t="n"/>
      <c r="Q420" s="18">
        <f>IF(OR([@[Inquiry ID]]="",[@[Date Received]]=""),"",MAX(0,IF([@[Closed Date]]="",IF(Dashboard!$B$3="",[@[Date Received]],Dashboard!$B$3),[@[Closed Date]])-[@[Date Received]]))</f>
        <v/>
      </c>
      <c r="R42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0" s="18">
        <f>IF([@[Date Received]]="","",TEXT([@[Date Received]],"mmm yyyy"))</f>
        <v/>
      </c>
      <c r="U420" s="18">
        <f>IF([@[Inquiry ID]]="","",IF(AND(Dashboard!$B$3&lt;&gt;"",[@[Date Received]]&lt;=Dashboard!$B$3,[@[Current Stage]]&lt;&gt;"Enrolled",[@[Current Stage]]&lt;&gt;"Closed"),"Open","Closed"))</f>
        <v/>
      </c>
    </row>
    <row r="421">
      <c r="A421" s="16" t="n"/>
      <c r="B421" s="26" t="n"/>
      <c r="C421" s="16" t="n"/>
      <c r="D421" s="16" t="n"/>
      <c r="E421" s="16" t="n"/>
      <c r="F421" s="16" t="n"/>
      <c r="G421" s="16" t="n"/>
      <c r="H421" s="16" t="n"/>
      <c r="I421" s="16" t="n"/>
      <c r="J421" s="16" t="n"/>
      <c r="K421" s="16" t="n"/>
      <c r="L421" s="26" t="n"/>
      <c r="M421" s="26" t="n"/>
      <c r="N421" s="26" t="n"/>
      <c r="O421" s="16" t="n"/>
      <c r="P421" s="16" t="n"/>
      <c r="Q421" s="18">
        <f>IF(OR([@[Inquiry ID]]="",[@[Date Received]]=""),"",MAX(0,IF([@[Closed Date]]="",IF(Dashboard!$B$3="",[@[Date Received]],Dashboard!$B$3),[@[Closed Date]])-[@[Date Received]]))</f>
        <v/>
      </c>
      <c r="R42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1" s="18">
        <f>IF([@[Date Received]]="","",TEXT([@[Date Received]],"mmm yyyy"))</f>
        <v/>
      </c>
      <c r="U421" s="18">
        <f>IF([@[Inquiry ID]]="","",IF(AND(Dashboard!$B$3&lt;&gt;"",[@[Date Received]]&lt;=Dashboard!$B$3,[@[Current Stage]]&lt;&gt;"Enrolled",[@[Current Stage]]&lt;&gt;"Closed"),"Open","Closed"))</f>
        <v/>
      </c>
    </row>
    <row r="422">
      <c r="A422" s="16" t="n"/>
      <c r="B422" s="26" t="n"/>
      <c r="C422" s="16" t="n"/>
      <c r="D422" s="16" t="n"/>
      <c r="E422" s="16" t="n"/>
      <c r="F422" s="16" t="n"/>
      <c r="G422" s="16" t="n"/>
      <c r="H422" s="16" t="n"/>
      <c r="I422" s="16" t="n"/>
      <c r="J422" s="16" t="n"/>
      <c r="K422" s="16" t="n"/>
      <c r="L422" s="26" t="n"/>
      <c r="M422" s="26" t="n"/>
      <c r="N422" s="26" t="n"/>
      <c r="O422" s="16" t="n"/>
      <c r="P422" s="16" t="n"/>
      <c r="Q422" s="18">
        <f>IF(OR([@[Inquiry ID]]="",[@[Date Received]]=""),"",MAX(0,IF([@[Closed Date]]="",IF(Dashboard!$B$3="",[@[Date Received]],Dashboard!$B$3),[@[Closed Date]])-[@[Date Received]]))</f>
        <v/>
      </c>
      <c r="R42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2" s="18">
        <f>IF([@[Date Received]]="","",TEXT([@[Date Received]],"mmm yyyy"))</f>
        <v/>
      </c>
      <c r="U422" s="18">
        <f>IF([@[Inquiry ID]]="","",IF(AND(Dashboard!$B$3&lt;&gt;"",[@[Date Received]]&lt;=Dashboard!$B$3,[@[Current Stage]]&lt;&gt;"Enrolled",[@[Current Stage]]&lt;&gt;"Closed"),"Open","Closed"))</f>
        <v/>
      </c>
    </row>
    <row r="423">
      <c r="A423" s="16" t="n"/>
      <c r="B423" s="26" t="n"/>
      <c r="C423" s="16" t="n"/>
      <c r="D423" s="16" t="n"/>
      <c r="E423" s="16" t="n"/>
      <c r="F423" s="16" t="n"/>
      <c r="G423" s="16" t="n"/>
      <c r="H423" s="16" t="n"/>
      <c r="I423" s="16" t="n"/>
      <c r="J423" s="16" t="n"/>
      <c r="K423" s="16" t="n"/>
      <c r="L423" s="26" t="n"/>
      <c r="M423" s="26" t="n"/>
      <c r="N423" s="26" t="n"/>
      <c r="O423" s="16" t="n"/>
      <c r="P423" s="16" t="n"/>
      <c r="Q423" s="18">
        <f>IF(OR([@[Inquiry ID]]="",[@[Date Received]]=""),"",MAX(0,IF([@[Closed Date]]="",IF(Dashboard!$B$3="",[@[Date Received]],Dashboard!$B$3),[@[Closed Date]])-[@[Date Received]]))</f>
        <v/>
      </c>
      <c r="R42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3" s="18">
        <f>IF([@[Date Received]]="","",TEXT([@[Date Received]],"mmm yyyy"))</f>
        <v/>
      </c>
      <c r="U423" s="18">
        <f>IF([@[Inquiry ID]]="","",IF(AND(Dashboard!$B$3&lt;&gt;"",[@[Date Received]]&lt;=Dashboard!$B$3,[@[Current Stage]]&lt;&gt;"Enrolled",[@[Current Stage]]&lt;&gt;"Closed"),"Open","Closed"))</f>
        <v/>
      </c>
    </row>
    <row r="424">
      <c r="A424" s="16" t="n"/>
      <c r="B424" s="26" t="n"/>
      <c r="C424" s="16" t="n"/>
      <c r="D424" s="16" t="n"/>
      <c r="E424" s="16" t="n"/>
      <c r="F424" s="16" t="n"/>
      <c r="G424" s="16" t="n"/>
      <c r="H424" s="16" t="n"/>
      <c r="I424" s="16" t="n"/>
      <c r="J424" s="16" t="n"/>
      <c r="K424" s="16" t="n"/>
      <c r="L424" s="26" t="n"/>
      <c r="M424" s="26" t="n"/>
      <c r="N424" s="26" t="n"/>
      <c r="O424" s="16" t="n"/>
      <c r="P424" s="16" t="n"/>
      <c r="Q424" s="18">
        <f>IF(OR([@[Inquiry ID]]="",[@[Date Received]]=""),"",MAX(0,IF([@[Closed Date]]="",IF(Dashboard!$B$3="",[@[Date Received]],Dashboard!$B$3),[@[Closed Date]])-[@[Date Received]]))</f>
        <v/>
      </c>
      <c r="R42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4" s="18">
        <f>IF([@[Date Received]]="","",TEXT([@[Date Received]],"mmm yyyy"))</f>
        <v/>
      </c>
      <c r="U424" s="18">
        <f>IF([@[Inquiry ID]]="","",IF(AND(Dashboard!$B$3&lt;&gt;"",[@[Date Received]]&lt;=Dashboard!$B$3,[@[Current Stage]]&lt;&gt;"Enrolled",[@[Current Stage]]&lt;&gt;"Closed"),"Open","Closed"))</f>
        <v/>
      </c>
    </row>
    <row r="425">
      <c r="A425" s="16" t="n"/>
      <c r="B425" s="26" t="n"/>
      <c r="C425" s="16" t="n"/>
      <c r="D425" s="16" t="n"/>
      <c r="E425" s="16" t="n"/>
      <c r="F425" s="16" t="n"/>
      <c r="G425" s="16" t="n"/>
      <c r="H425" s="16" t="n"/>
      <c r="I425" s="16" t="n"/>
      <c r="J425" s="16" t="n"/>
      <c r="K425" s="16" t="n"/>
      <c r="L425" s="26" t="n"/>
      <c r="M425" s="26" t="n"/>
      <c r="N425" s="26" t="n"/>
      <c r="O425" s="16" t="n"/>
      <c r="P425" s="16" t="n"/>
      <c r="Q425" s="18">
        <f>IF(OR([@[Inquiry ID]]="",[@[Date Received]]=""),"",MAX(0,IF([@[Closed Date]]="",IF(Dashboard!$B$3="",[@[Date Received]],Dashboard!$B$3),[@[Closed Date]])-[@[Date Received]]))</f>
        <v/>
      </c>
      <c r="R42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5" s="18">
        <f>IF([@[Date Received]]="","",TEXT([@[Date Received]],"mmm yyyy"))</f>
        <v/>
      </c>
      <c r="U425" s="18">
        <f>IF([@[Inquiry ID]]="","",IF(AND(Dashboard!$B$3&lt;&gt;"",[@[Date Received]]&lt;=Dashboard!$B$3,[@[Current Stage]]&lt;&gt;"Enrolled",[@[Current Stage]]&lt;&gt;"Closed"),"Open","Closed"))</f>
        <v/>
      </c>
    </row>
    <row r="426">
      <c r="A426" s="16" t="n"/>
      <c r="B426" s="26" t="n"/>
      <c r="C426" s="16" t="n"/>
      <c r="D426" s="16" t="n"/>
      <c r="E426" s="16" t="n"/>
      <c r="F426" s="16" t="n"/>
      <c r="G426" s="16" t="n"/>
      <c r="H426" s="16" t="n"/>
      <c r="I426" s="16" t="n"/>
      <c r="J426" s="16" t="n"/>
      <c r="K426" s="16" t="n"/>
      <c r="L426" s="26" t="n"/>
      <c r="M426" s="26" t="n"/>
      <c r="N426" s="26" t="n"/>
      <c r="O426" s="16" t="n"/>
      <c r="P426" s="16" t="n"/>
      <c r="Q426" s="18">
        <f>IF(OR([@[Inquiry ID]]="",[@[Date Received]]=""),"",MAX(0,IF([@[Closed Date]]="",IF(Dashboard!$B$3="",[@[Date Received]],Dashboard!$B$3),[@[Closed Date]])-[@[Date Received]]))</f>
        <v/>
      </c>
      <c r="R42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6" s="18">
        <f>IF([@[Date Received]]="","",TEXT([@[Date Received]],"mmm yyyy"))</f>
        <v/>
      </c>
      <c r="U426" s="18">
        <f>IF([@[Inquiry ID]]="","",IF(AND(Dashboard!$B$3&lt;&gt;"",[@[Date Received]]&lt;=Dashboard!$B$3,[@[Current Stage]]&lt;&gt;"Enrolled",[@[Current Stage]]&lt;&gt;"Closed"),"Open","Closed"))</f>
        <v/>
      </c>
    </row>
    <row r="427">
      <c r="A427" s="16" t="n"/>
      <c r="B427" s="26" t="n"/>
      <c r="C427" s="16" t="n"/>
      <c r="D427" s="16" t="n"/>
      <c r="E427" s="16" t="n"/>
      <c r="F427" s="16" t="n"/>
      <c r="G427" s="16" t="n"/>
      <c r="H427" s="16" t="n"/>
      <c r="I427" s="16" t="n"/>
      <c r="J427" s="16" t="n"/>
      <c r="K427" s="16" t="n"/>
      <c r="L427" s="26" t="n"/>
      <c r="M427" s="26" t="n"/>
      <c r="N427" s="26" t="n"/>
      <c r="O427" s="16" t="n"/>
      <c r="P427" s="16" t="n"/>
      <c r="Q427" s="18">
        <f>IF(OR([@[Inquiry ID]]="",[@[Date Received]]=""),"",MAX(0,IF([@[Closed Date]]="",IF(Dashboard!$B$3="",[@[Date Received]],Dashboard!$B$3),[@[Closed Date]])-[@[Date Received]]))</f>
        <v/>
      </c>
      <c r="R42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7" s="18">
        <f>IF([@[Date Received]]="","",TEXT([@[Date Received]],"mmm yyyy"))</f>
        <v/>
      </c>
      <c r="U427" s="18">
        <f>IF([@[Inquiry ID]]="","",IF(AND(Dashboard!$B$3&lt;&gt;"",[@[Date Received]]&lt;=Dashboard!$B$3,[@[Current Stage]]&lt;&gt;"Enrolled",[@[Current Stage]]&lt;&gt;"Closed"),"Open","Closed"))</f>
        <v/>
      </c>
    </row>
    <row r="428">
      <c r="A428" s="16" t="n"/>
      <c r="B428" s="26" t="n"/>
      <c r="C428" s="16" t="n"/>
      <c r="D428" s="16" t="n"/>
      <c r="E428" s="16" t="n"/>
      <c r="F428" s="16" t="n"/>
      <c r="G428" s="16" t="n"/>
      <c r="H428" s="16" t="n"/>
      <c r="I428" s="16" t="n"/>
      <c r="J428" s="16" t="n"/>
      <c r="K428" s="16" t="n"/>
      <c r="L428" s="26" t="n"/>
      <c r="M428" s="26" t="n"/>
      <c r="N428" s="26" t="n"/>
      <c r="O428" s="16" t="n"/>
      <c r="P428" s="16" t="n"/>
      <c r="Q428" s="18">
        <f>IF(OR([@[Inquiry ID]]="",[@[Date Received]]=""),"",MAX(0,IF([@[Closed Date]]="",IF(Dashboard!$B$3="",[@[Date Received]],Dashboard!$B$3),[@[Closed Date]])-[@[Date Received]]))</f>
        <v/>
      </c>
      <c r="R42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8" s="18">
        <f>IF([@[Date Received]]="","",TEXT([@[Date Received]],"mmm yyyy"))</f>
        <v/>
      </c>
      <c r="U428" s="18">
        <f>IF([@[Inquiry ID]]="","",IF(AND(Dashboard!$B$3&lt;&gt;"",[@[Date Received]]&lt;=Dashboard!$B$3,[@[Current Stage]]&lt;&gt;"Enrolled",[@[Current Stage]]&lt;&gt;"Closed"),"Open","Closed"))</f>
        <v/>
      </c>
    </row>
    <row r="429">
      <c r="A429" s="16" t="n"/>
      <c r="B429" s="26" t="n"/>
      <c r="C429" s="16" t="n"/>
      <c r="D429" s="16" t="n"/>
      <c r="E429" s="16" t="n"/>
      <c r="F429" s="16" t="n"/>
      <c r="G429" s="16" t="n"/>
      <c r="H429" s="16" t="n"/>
      <c r="I429" s="16" t="n"/>
      <c r="J429" s="16" t="n"/>
      <c r="K429" s="16" t="n"/>
      <c r="L429" s="26" t="n"/>
      <c r="M429" s="26" t="n"/>
      <c r="N429" s="26" t="n"/>
      <c r="O429" s="16" t="n"/>
      <c r="P429" s="16" t="n"/>
      <c r="Q429" s="18">
        <f>IF(OR([@[Inquiry ID]]="",[@[Date Received]]=""),"",MAX(0,IF([@[Closed Date]]="",IF(Dashboard!$B$3="",[@[Date Received]],Dashboard!$B$3),[@[Closed Date]])-[@[Date Received]]))</f>
        <v/>
      </c>
      <c r="R42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2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29" s="18">
        <f>IF([@[Date Received]]="","",TEXT([@[Date Received]],"mmm yyyy"))</f>
        <v/>
      </c>
      <c r="U429" s="18">
        <f>IF([@[Inquiry ID]]="","",IF(AND(Dashboard!$B$3&lt;&gt;"",[@[Date Received]]&lt;=Dashboard!$B$3,[@[Current Stage]]&lt;&gt;"Enrolled",[@[Current Stage]]&lt;&gt;"Closed"),"Open","Closed"))</f>
        <v/>
      </c>
    </row>
    <row r="430">
      <c r="A430" s="16" t="n"/>
      <c r="B430" s="26" t="n"/>
      <c r="C430" s="16" t="n"/>
      <c r="D430" s="16" t="n"/>
      <c r="E430" s="16" t="n"/>
      <c r="F430" s="16" t="n"/>
      <c r="G430" s="16" t="n"/>
      <c r="H430" s="16" t="n"/>
      <c r="I430" s="16" t="n"/>
      <c r="J430" s="16" t="n"/>
      <c r="K430" s="16" t="n"/>
      <c r="L430" s="26" t="n"/>
      <c r="M430" s="26" t="n"/>
      <c r="N430" s="26" t="n"/>
      <c r="O430" s="16" t="n"/>
      <c r="P430" s="16" t="n"/>
      <c r="Q430" s="18">
        <f>IF(OR([@[Inquiry ID]]="",[@[Date Received]]=""),"",MAX(0,IF([@[Closed Date]]="",IF(Dashboard!$B$3="",[@[Date Received]],Dashboard!$B$3),[@[Closed Date]])-[@[Date Received]]))</f>
        <v/>
      </c>
      <c r="R43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0" s="18">
        <f>IF([@[Date Received]]="","",TEXT([@[Date Received]],"mmm yyyy"))</f>
        <v/>
      </c>
      <c r="U430" s="18">
        <f>IF([@[Inquiry ID]]="","",IF(AND(Dashboard!$B$3&lt;&gt;"",[@[Date Received]]&lt;=Dashboard!$B$3,[@[Current Stage]]&lt;&gt;"Enrolled",[@[Current Stage]]&lt;&gt;"Closed"),"Open","Closed"))</f>
        <v/>
      </c>
    </row>
    <row r="431">
      <c r="A431" s="16" t="n"/>
      <c r="B431" s="26" t="n"/>
      <c r="C431" s="16" t="n"/>
      <c r="D431" s="16" t="n"/>
      <c r="E431" s="16" t="n"/>
      <c r="F431" s="16" t="n"/>
      <c r="G431" s="16" t="n"/>
      <c r="H431" s="16" t="n"/>
      <c r="I431" s="16" t="n"/>
      <c r="J431" s="16" t="n"/>
      <c r="K431" s="16" t="n"/>
      <c r="L431" s="26" t="n"/>
      <c r="M431" s="26" t="n"/>
      <c r="N431" s="26" t="n"/>
      <c r="O431" s="16" t="n"/>
      <c r="P431" s="16" t="n"/>
      <c r="Q431" s="18">
        <f>IF(OR([@[Inquiry ID]]="",[@[Date Received]]=""),"",MAX(0,IF([@[Closed Date]]="",IF(Dashboard!$B$3="",[@[Date Received]],Dashboard!$B$3),[@[Closed Date]])-[@[Date Received]]))</f>
        <v/>
      </c>
      <c r="R43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1" s="18">
        <f>IF([@[Date Received]]="","",TEXT([@[Date Received]],"mmm yyyy"))</f>
        <v/>
      </c>
      <c r="U431" s="18">
        <f>IF([@[Inquiry ID]]="","",IF(AND(Dashboard!$B$3&lt;&gt;"",[@[Date Received]]&lt;=Dashboard!$B$3,[@[Current Stage]]&lt;&gt;"Enrolled",[@[Current Stage]]&lt;&gt;"Closed"),"Open","Closed"))</f>
        <v/>
      </c>
    </row>
    <row r="432">
      <c r="A432" s="16" t="n"/>
      <c r="B432" s="26" t="n"/>
      <c r="C432" s="16" t="n"/>
      <c r="D432" s="16" t="n"/>
      <c r="E432" s="16" t="n"/>
      <c r="F432" s="16" t="n"/>
      <c r="G432" s="16" t="n"/>
      <c r="H432" s="16" t="n"/>
      <c r="I432" s="16" t="n"/>
      <c r="J432" s="16" t="n"/>
      <c r="K432" s="16" t="n"/>
      <c r="L432" s="26" t="n"/>
      <c r="M432" s="26" t="n"/>
      <c r="N432" s="26" t="n"/>
      <c r="O432" s="16" t="n"/>
      <c r="P432" s="16" t="n"/>
      <c r="Q432" s="18">
        <f>IF(OR([@[Inquiry ID]]="",[@[Date Received]]=""),"",MAX(0,IF([@[Closed Date]]="",IF(Dashboard!$B$3="",[@[Date Received]],Dashboard!$B$3),[@[Closed Date]])-[@[Date Received]]))</f>
        <v/>
      </c>
      <c r="R43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2" s="18">
        <f>IF([@[Date Received]]="","",TEXT([@[Date Received]],"mmm yyyy"))</f>
        <v/>
      </c>
      <c r="U432" s="18">
        <f>IF([@[Inquiry ID]]="","",IF(AND(Dashboard!$B$3&lt;&gt;"",[@[Date Received]]&lt;=Dashboard!$B$3,[@[Current Stage]]&lt;&gt;"Enrolled",[@[Current Stage]]&lt;&gt;"Closed"),"Open","Closed"))</f>
        <v/>
      </c>
    </row>
    <row r="433">
      <c r="A433" s="16" t="n"/>
      <c r="B433" s="26" t="n"/>
      <c r="C433" s="16" t="n"/>
      <c r="D433" s="16" t="n"/>
      <c r="E433" s="16" t="n"/>
      <c r="F433" s="16" t="n"/>
      <c r="G433" s="16" t="n"/>
      <c r="H433" s="16" t="n"/>
      <c r="I433" s="16" t="n"/>
      <c r="J433" s="16" t="n"/>
      <c r="K433" s="16" t="n"/>
      <c r="L433" s="26" t="n"/>
      <c r="M433" s="26" t="n"/>
      <c r="N433" s="26" t="n"/>
      <c r="O433" s="16" t="n"/>
      <c r="P433" s="16" t="n"/>
      <c r="Q433" s="18">
        <f>IF(OR([@[Inquiry ID]]="",[@[Date Received]]=""),"",MAX(0,IF([@[Closed Date]]="",IF(Dashboard!$B$3="",[@[Date Received]],Dashboard!$B$3),[@[Closed Date]])-[@[Date Received]]))</f>
        <v/>
      </c>
      <c r="R43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3" s="18">
        <f>IF([@[Date Received]]="","",TEXT([@[Date Received]],"mmm yyyy"))</f>
        <v/>
      </c>
      <c r="U433" s="18">
        <f>IF([@[Inquiry ID]]="","",IF(AND(Dashboard!$B$3&lt;&gt;"",[@[Date Received]]&lt;=Dashboard!$B$3,[@[Current Stage]]&lt;&gt;"Enrolled",[@[Current Stage]]&lt;&gt;"Closed"),"Open","Closed"))</f>
        <v/>
      </c>
    </row>
    <row r="434">
      <c r="A434" s="16" t="n"/>
      <c r="B434" s="26" t="n"/>
      <c r="C434" s="16" t="n"/>
      <c r="D434" s="16" t="n"/>
      <c r="E434" s="16" t="n"/>
      <c r="F434" s="16" t="n"/>
      <c r="G434" s="16" t="n"/>
      <c r="H434" s="16" t="n"/>
      <c r="I434" s="16" t="n"/>
      <c r="J434" s="16" t="n"/>
      <c r="K434" s="16" t="n"/>
      <c r="L434" s="26" t="n"/>
      <c r="M434" s="26" t="n"/>
      <c r="N434" s="26" t="n"/>
      <c r="O434" s="16" t="n"/>
      <c r="P434" s="16" t="n"/>
      <c r="Q434" s="18">
        <f>IF(OR([@[Inquiry ID]]="",[@[Date Received]]=""),"",MAX(0,IF([@[Closed Date]]="",IF(Dashboard!$B$3="",[@[Date Received]],Dashboard!$B$3),[@[Closed Date]])-[@[Date Received]]))</f>
        <v/>
      </c>
      <c r="R43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4" s="18">
        <f>IF([@[Date Received]]="","",TEXT([@[Date Received]],"mmm yyyy"))</f>
        <v/>
      </c>
      <c r="U434" s="18">
        <f>IF([@[Inquiry ID]]="","",IF(AND(Dashboard!$B$3&lt;&gt;"",[@[Date Received]]&lt;=Dashboard!$B$3,[@[Current Stage]]&lt;&gt;"Enrolled",[@[Current Stage]]&lt;&gt;"Closed"),"Open","Closed"))</f>
        <v/>
      </c>
    </row>
    <row r="435">
      <c r="A435" s="16" t="n"/>
      <c r="B435" s="26" t="n"/>
      <c r="C435" s="16" t="n"/>
      <c r="D435" s="16" t="n"/>
      <c r="E435" s="16" t="n"/>
      <c r="F435" s="16" t="n"/>
      <c r="G435" s="16" t="n"/>
      <c r="H435" s="16" t="n"/>
      <c r="I435" s="16" t="n"/>
      <c r="J435" s="16" t="n"/>
      <c r="K435" s="16" t="n"/>
      <c r="L435" s="26" t="n"/>
      <c r="M435" s="26" t="n"/>
      <c r="N435" s="26" t="n"/>
      <c r="O435" s="16" t="n"/>
      <c r="P435" s="16" t="n"/>
      <c r="Q435" s="18">
        <f>IF(OR([@[Inquiry ID]]="",[@[Date Received]]=""),"",MAX(0,IF([@[Closed Date]]="",IF(Dashboard!$B$3="",[@[Date Received]],Dashboard!$B$3),[@[Closed Date]])-[@[Date Received]]))</f>
        <v/>
      </c>
      <c r="R43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5" s="18">
        <f>IF([@[Date Received]]="","",TEXT([@[Date Received]],"mmm yyyy"))</f>
        <v/>
      </c>
      <c r="U435" s="18">
        <f>IF([@[Inquiry ID]]="","",IF(AND(Dashboard!$B$3&lt;&gt;"",[@[Date Received]]&lt;=Dashboard!$B$3,[@[Current Stage]]&lt;&gt;"Enrolled",[@[Current Stage]]&lt;&gt;"Closed"),"Open","Closed"))</f>
        <v/>
      </c>
    </row>
    <row r="436">
      <c r="A436" s="16" t="n"/>
      <c r="B436" s="26" t="n"/>
      <c r="C436" s="16" t="n"/>
      <c r="D436" s="16" t="n"/>
      <c r="E436" s="16" t="n"/>
      <c r="F436" s="16" t="n"/>
      <c r="G436" s="16" t="n"/>
      <c r="H436" s="16" t="n"/>
      <c r="I436" s="16" t="n"/>
      <c r="J436" s="16" t="n"/>
      <c r="K436" s="16" t="n"/>
      <c r="L436" s="26" t="n"/>
      <c r="M436" s="26" t="n"/>
      <c r="N436" s="26" t="n"/>
      <c r="O436" s="16" t="n"/>
      <c r="P436" s="16" t="n"/>
      <c r="Q436" s="18">
        <f>IF(OR([@[Inquiry ID]]="",[@[Date Received]]=""),"",MAX(0,IF([@[Closed Date]]="",IF(Dashboard!$B$3="",[@[Date Received]],Dashboard!$B$3),[@[Closed Date]])-[@[Date Received]]))</f>
        <v/>
      </c>
      <c r="R43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6" s="18">
        <f>IF([@[Date Received]]="","",TEXT([@[Date Received]],"mmm yyyy"))</f>
        <v/>
      </c>
      <c r="U436" s="18">
        <f>IF([@[Inquiry ID]]="","",IF(AND(Dashboard!$B$3&lt;&gt;"",[@[Date Received]]&lt;=Dashboard!$B$3,[@[Current Stage]]&lt;&gt;"Enrolled",[@[Current Stage]]&lt;&gt;"Closed"),"Open","Closed"))</f>
        <v/>
      </c>
    </row>
    <row r="437">
      <c r="A437" s="16" t="n"/>
      <c r="B437" s="26" t="n"/>
      <c r="C437" s="16" t="n"/>
      <c r="D437" s="16" t="n"/>
      <c r="E437" s="16" t="n"/>
      <c r="F437" s="16" t="n"/>
      <c r="G437" s="16" t="n"/>
      <c r="H437" s="16" t="n"/>
      <c r="I437" s="16" t="n"/>
      <c r="J437" s="16" t="n"/>
      <c r="K437" s="16" t="n"/>
      <c r="L437" s="26" t="n"/>
      <c r="M437" s="26" t="n"/>
      <c r="N437" s="26" t="n"/>
      <c r="O437" s="16" t="n"/>
      <c r="P437" s="16" t="n"/>
      <c r="Q437" s="18">
        <f>IF(OR([@[Inquiry ID]]="",[@[Date Received]]=""),"",MAX(0,IF([@[Closed Date]]="",IF(Dashboard!$B$3="",[@[Date Received]],Dashboard!$B$3),[@[Closed Date]])-[@[Date Received]]))</f>
        <v/>
      </c>
      <c r="R43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7" s="18">
        <f>IF([@[Date Received]]="","",TEXT([@[Date Received]],"mmm yyyy"))</f>
        <v/>
      </c>
      <c r="U437" s="18">
        <f>IF([@[Inquiry ID]]="","",IF(AND(Dashboard!$B$3&lt;&gt;"",[@[Date Received]]&lt;=Dashboard!$B$3,[@[Current Stage]]&lt;&gt;"Enrolled",[@[Current Stage]]&lt;&gt;"Closed"),"Open","Closed"))</f>
        <v/>
      </c>
    </row>
    <row r="438">
      <c r="A438" s="16" t="n"/>
      <c r="B438" s="26" t="n"/>
      <c r="C438" s="16" t="n"/>
      <c r="D438" s="16" t="n"/>
      <c r="E438" s="16" t="n"/>
      <c r="F438" s="16" t="n"/>
      <c r="G438" s="16" t="n"/>
      <c r="H438" s="16" t="n"/>
      <c r="I438" s="16" t="n"/>
      <c r="J438" s="16" t="n"/>
      <c r="K438" s="16" t="n"/>
      <c r="L438" s="26" t="n"/>
      <c r="M438" s="26" t="n"/>
      <c r="N438" s="26" t="n"/>
      <c r="O438" s="16" t="n"/>
      <c r="P438" s="16" t="n"/>
      <c r="Q438" s="18">
        <f>IF(OR([@[Inquiry ID]]="",[@[Date Received]]=""),"",MAX(0,IF([@[Closed Date]]="",IF(Dashboard!$B$3="",[@[Date Received]],Dashboard!$B$3),[@[Closed Date]])-[@[Date Received]]))</f>
        <v/>
      </c>
      <c r="R43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8" s="18">
        <f>IF([@[Date Received]]="","",TEXT([@[Date Received]],"mmm yyyy"))</f>
        <v/>
      </c>
      <c r="U438" s="18">
        <f>IF([@[Inquiry ID]]="","",IF(AND(Dashboard!$B$3&lt;&gt;"",[@[Date Received]]&lt;=Dashboard!$B$3,[@[Current Stage]]&lt;&gt;"Enrolled",[@[Current Stage]]&lt;&gt;"Closed"),"Open","Closed"))</f>
        <v/>
      </c>
    </row>
    <row r="439">
      <c r="A439" s="16" t="n"/>
      <c r="B439" s="26" t="n"/>
      <c r="C439" s="16" t="n"/>
      <c r="D439" s="16" t="n"/>
      <c r="E439" s="16" t="n"/>
      <c r="F439" s="16" t="n"/>
      <c r="G439" s="16" t="n"/>
      <c r="H439" s="16" t="n"/>
      <c r="I439" s="16" t="n"/>
      <c r="J439" s="16" t="n"/>
      <c r="K439" s="16" t="n"/>
      <c r="L439" s="26" t="n"/>
      <c r="M439" s="26" t="n"/>
      <c r="N439" s="26" t="n"/>
      <c r="O439" s="16" t="n"/>
      <c r="P439" s="16" t="n"/>
      <c r="Q439" s="18">
        <f>IF(OR([@[Inquiry ID]]="",[@[Date Received]]=""),"",MAX(0,IF([@[Closed Date]]="",IF(Dashboard!$B$3="",[@[Date Received]],Dashboard!$B$3),[@[Closed Date]])-[@[Date Received]]))</f>
        <v/>
      </c>
      <c r="R43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3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39" s="18">
        <f>IF([@[Date Received]]="","",TEXT([@[Date Received]],"mmm yyyy"))</f>
        <v/>
      </c>
      <c r="U439" s="18">
        <f>IF([@[Inquiry ID]]="","",IF(AND(Dashboard!$B$3&lt;&gt;"",[@[Date Received]]&lt;=Dashboard!$B$3,[@[Current Stage]]&lt;&gt;"Enrolled",[@[Current Stage]]&lt;&gt;"Closed"),"Open","Closed"))</f>
        <v/>
      </c>
    </row>
    <row r="440">
      <c r="A440" s="16" t="n"/>
      <c r="B440" s="26" t="n"/>
      <c r="C440" s="16" t="n"/>
      <c r="D440" s="16" t="n"/>
      <c r="E440" s="16" t="n"/>
      <c r="F440" s="16" t="n"/>
      <c r="G440" s="16" t="n"/>
      <c r="H440" s="16" t="n"/>
      <c r="I440" s="16" t="n"/>
      <c r="J440" s="16" t="n"/>
      <c r="K440" s="16" t="n"/>
      <c r="L440" s="26" t="n"/>
      <c r="M440" s="26" t="n"/>
      <c r="N440" s="26" t="n"/>
      <c r="O440" s="16" t="n"/>
      <c r="P440" s="16" t="n"/>
      <c r="Q440" s="18">
        <f>IF(OR([@[Inquiry ID]]="",[@[Date Received]]=""),"",MAX(0,IF([@[Closed Date]]="",IF(Dashboard!$B$3="",[@[Date Received]],Dashboard!$B$3),[@[Closed Date]])-[@[Date Received]]))</f>
        <v/>
      </c>
      <c r="R44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0" s="18">
        <f>IF([@[Date Received]]="","",TEXT([@[Date Received]],"mmm yyyy"))</f>
        <v/>
      </c>
      <c r="U440" s="18">
        <f>IF([@[Inquiry ID]]="","",IF(AND(Dashboard!$B$3&lt;&gt;"",[@[Date Received]]&lt;=Dashboard!$B$3,[@[Current Stage]]&lt;&gt;"Enrolled",[@[Current Stage]]&lt;&gt;"Closed"),"Open","Closed"))</f>
        <v/>
      </c>
    </row>
    <row r="441">
      <c r="A441" s="16" t="n"/>
      <c r="B441" s="26" t="n"/>
      <c r="C441" s="16" t="n"/>
      <c r="D441" s="16" t="n"/>
      <c r="E441" s="16" t="n"/>
      <c r="F441" s="16" t="n"/>
      <c r="G441" s="16" t="n"/>
      <c r="H441" s="16" t="n"/>
      <c r="I441" s="16" t="n"/>
      <c r="J441" s="16" t="n"/>
      <c r="K441" s="16" t="n"/>
      <c r="L441" s="26" t="n"/>
      <c r="M441" s="26" t="n"/>
      <c r="N441" s="26" t="n"/>
      <c r="O441" s="16" t="n"/>
      <c r="P441" s="16" t="n"/>
      <c r="Q441" s="18">
        <f>IF(OR([@[Inquiry ID]]="",[@[Date Received]]=""),"",MAX(0,IF([@[Closed Date]]="",IF(Dashboard!$B$3="",[@[Date Received]],Dashboard!$B$3),[@[Closed Date]])-[@[Date Received]]))</f>
        <v/>
      </c>
      <c r="R44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1" s="18">
        <f>IF([@[Date Received]]="","",TEXT([@[Date Received]],"mmm yyyy"))</f>
        <v/>
      </c>
      <c r="U441" s="18">
        <f>IF([@[Inquiry ID]]="","",IF(AND(Dashboard!$B$3&lt;&gt;"",[@[Date Received]]&lt;=Dashboard!$B$3,[@[Current Stage]]&lt;&gt;"Enrolled",[@[Current Stage]]&lt;&gt;"Closed"),"Open","Closed"))</f>
        <v/>
      </c>
    </row>
    <row r="442">
      <c r="A442" s="16" t="n"/>
      <c r="B442" s="26" t="n"/>
      <c r="C442" s="16" t="n"/>
      <c r="D442" s="16" t="n"/>
      <c r="E442" s="16" t="n"/>
      <c r="F442" s="16" t="n"/>
      <c r="G442" s="16" t="n"/>
      <c r="H442" s="16" t="n"/>
      <c r="I442" s="16" t="n"/>
      <c r="J442" s="16" t="n"/>
      <c r="K442" s="16" t="n"/>
      <c r="L442" s="26" t="n"/>
      <c r="M442" s="26" t="n"/>
      <c r="N442" s="26" t="n"/>
      <c r="O442" s="16" t="n"/>
      <c r="P442" s="16" t="n"/>
      <c r="Q442" s="18">
        <f>IF(OR([@[Inquiry ID]]="",[@[Date Received]]=""),"",MAX(0,IF([@[Closed Date]]="",IF(Dashboard!$B$3="",[@[Date Received]],Dashboard!$B$3),[@[Closed Date]])-[@[Date Received]]))</f>
        <v/>
      </c>
      <c r="R44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2" s="18">
        <f>IF([@[Date Received]]="","",TEXT([@[Date Received]],"mmm yyyy"))</f>
        <v/>
      </c>
      <c r="U442" s="18">
        <f>IF([@[Inquiry ID]]="","",IF(AND(Dashboard!$B$3&lt;&gt;"",[@[Date Received]]&lt;=Dashboard!$B$3,[@[Current Stage]]&lt;&gt;"Enrolled",[@[Current Stage]]&lt;&gt;"Closed"),"Open","Closed"))</f>
        <v/>
      </c>
    </row>
    <row r="443">
      <c r="A443" s="16" t="n"/>
      <c r="B443" s="26" t="n"/>
      <c r="C443" s="16" t="n"/>
      <c r="D443" s="16" t="n"/>
      <c r="E443" s="16" t="n"/>
      <c r="F443" s="16" t="n"/>
      <c r="G443" s="16" t="n"/>
      <c r="H443" s="16" t="n"/>
      <c r="I443" s="16" t="n"/>
      <c r="J443" s="16" t="n"/>
      <c r="K443" s="16" t="n"/>
      <c r="L443" s="26" t="n"/>
      <c r="M443" s="26" t="n"/>
      <c r="N443" s="26" t="n"/>
      <c r="O443" s="16" t="n"/>
      <c r="P443" s="16" t="n"/>
      <c r="Q443" s="18">
        <f>IF(OR([@[Inquiry ID]]="",[@[Date Received]]=""),"",MAX(0,IF([@[Closed Date]]="",IF(Dashboard!$B$3="",[@[Date Received]],Dashboard!$B$3),[@[Closed Date]])-[@[Date Received]]))</f>
        <v/>
      </c>
      <c r="R44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3" s="18">
        <f>IF([@[Date Received]]="","",TEXT([@[Date Received]],"mmm yyyy"))</f>
        <v/>
      </c>
      <c r="U443" s="18">
        <f>IF([@[Inquiry ID]]="","",IF(AND(Dashboard!$B$3&lt;&gt;"",[@[Date Received]]&lt;=Dashboard!$B$3,[@[Current Stage]]&lt;&gt;"Enrolled",[@[Current Stage]]&lt;&gt;"Closed"),"Open","Closed"))</f>
        <v/>
      </c>
    </row>
    <row r="444">
      <c r="A444" s="16" t="n"/>
      <c r="B444" s="26" t="n"/>
      <c r="C444" s="16" t="n"/>
      <c r="D444" s="16" t="n"/>
      <c r="E444" s="16" t="n"/>
      <c r="F444" s="16" t="n"/>
      <c r="G444" s="16" t="n"/>
      <c r="H444" s="16" t="n"/>
      <c r="I444" s="16" t="n"/>
      <c r="J444" s="16" t="n"/>
      <c r="K444" s="16" t="n"/>
      <c r="L444" s="26" t="n"/>
      <c r="M444" s="26" t="n"/>
      <c r="N444" s="26" t="n"/>
      <c r="O444" s="16" t="n"/>
      <c r="P444" s="16" t="n"/>
      <c r="Q444" s="18">
        <f>IF(OR([@[Inquiry ID]]="",[@[Date Received]]=""),"",MAX(0,IF([@[Closed Date]]="",IF(Dashboard!$B$3="",[@[Date Received]],Dashboard!$B$3),[@[Closed Date]])-[@[Date Received]]))</f>
        <v/>
      </c>
      <c r="R44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4" s="18">
        <f>IF([@[Date Received]]="","",TEXT([@[Date Received]],"mmm yyyy"))</f>
        <v/>
      </c>
      <c r="U444" s="18">
        <f>IF([@[Inquiry ID]]="","",IF(AND(Dashboard!$B$3&lt;&gt;"",[@[Date Received]]&lt;=Dashboard!$B$3,[@[Current Stage]]&lt;&gt;"Enrolled",[@[Current Stage]]&lt;&gt;"Closed"),"Open","Closed"))</f>
        <v/>
      </c>
    </row>
    <row r="445">
      <c r="A445" s="16" t="n"/>
      <c r="B445" s="26" t="n"/>
      <c r="C445" s="16" t="n"/>
      <c r="D445" s="16" t="n"/>
      <c r="E445" s="16" t="n"/>
      <c r="F445" s="16" t="n"/>
      <c r="G445" s="16" t="n"/>
      <c r="H445" s="16" t="n"/>
      <c r="I445" s="16" t="n"/>
      <c r="J445" s="16" t="n"/>
      <c r="K445" s="16" t="n"/>
      <c r="L445" s="26" t="n"/>
      <c r="M445" s="26" t="n"/>
      <c r="N445" s="26" t="n"/>
      <c r="O445" s="16" t="n"/>
      <c r="P445" s="16" t="n"/>
      <c r="Q445" s="18">
        <f>IF(OR([@[Inquiry ID]]="",[@[Date Received]]=""),"",MAX(0,IF([@[Closed Date]]="",IF(Dashboard!$B$3="",[@[Date Received]],Dashboard!$B$3),[@[Closed Date]])-[@[Date Received]]))</f>
        <v/>
      </c>
      <c r="R44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5" s="18">
        <f>IF([@[Date Received]]="","",TEXT([@[Date Received]],"mmm yyyy"))</f>
        <v/>
      </c>
      <c r="U445" s="18">
        <f>IF([@[Inquiry ID]]="","",IF(AND(Dashboard!$B$3&lt;&gt;"",[@[Date Received]]&lt;=Dashboard!$B$3,[@[Current Stage]]&lt;&gt;"Enrolled",[@[Current Stage]]&lt;&gt;"Closed"),"Open","Closed"))</f>
        <v/>
      </c>
    </row>
    <row r="446">
      <c r="A446" s="16" t="n"/>
      <c r="B446" s="26" t="n"/>
      <c r="C446" s="16" t="n"/>
      <c r="D446" s="16" t="n"/>
      <c r="E446" s="16" t="n"/>
      <c r="F446" s="16" t="n"/>
      <c r="G446" s="16" t="n"/>
      <c r="H446" s="16" t="n"/>
      <c r="I446" s="16" t="n"/>
      <c r="J446" s="16" t="n"/>
      <c r="K446" s="16" t="n"/>
      <c r="L446" s="26" t="n"/>
      <c r="M446" s="26" t="n"/>
      <c r="N446" s="26" t="n"/>
      <c r="O446" s="16" t="n"/>
      <c r="P446" s="16" t="n"/>
      <c r="Q446" s="18">
        <f>IF(OR([@[Inquiry ID]]="",[@[Date Received]]=""),"",MAX(0,IF([@[Closed Date]]="",IF(Dashboard!$B$3="",[@[Date Received]],Dashboard!$B$3),[@[Closed Date]])-[@[Date Received]]))</f>
        <v/>
      </c>
      <c r="R44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6" s="18">
        <f>IF([@[Date Received]]="","",TEXT([@[Date Received]],"mmm yyyy"))</f>
        <v/>
      </c>
      <c r="U446" s="18">
        <f>IF([@[Inquiry ID]]="","",IF(AND(Dashboard!$B$3&lt;&gt;"",[@[Date Received]]&lt;=Dashboard!$B$3,[@[Current Stage]]&lt;&gt;"Enrolled",[@[Current Stage]]&lt;&gt;"Closed"),"Open","Closed"))</f>
        <v/>
      </c>
    </row>
    <row r="447">
      <c r="A447" s="16" t="n"/>
      <c r="B447" s="26" t="n"/>
      <c r="C447" s="16" t="n"/>
      <c r="D447" s="16" t="n"/>
      <c r="E447" s="16" t="n"/>
      <c r="F447" s="16" t="n"/>
      <c r="G447" s="16" t="n"/>
      <c r="H447" s="16" t="n"/>
      <c r="I447" s="16" t="n"/>
      <c r="J447" s="16" t="n"/>
      <c r="K447" s="16" t="n"/>
      <c r="L447" s="26" t="n"/>
      <c r="M447" s="26" t="n"/>
      <c r="N447" s="26" t="n"/>
      <c r="O447" s="16" t="n"/>
      <c r="P447" s="16" t="n"/>
      <c r="Q447" s="18">
        <f>IF(OR([@[Inquiry ID]]="",[@[Date Received]]=""),"",MAX(0,IF([@[Closed Date]]="",IF(Dashboard!$B$3="",[@[Date Received]],Dashboard!$B$3),[@[Closed Date]])-[@[Date Received]]))</f>
        <v/>
      </c>
      <c r="R44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7" s="18">
        <f>IF([@[Date Received]]="","",TEXT([@[Date Received]],"mmm yyyy"))</f>
        <v/>
      </c>
      <c r="U447" s="18">
        <f>IF([@[Inquiry ID]]="","",IF(AND(Dashboard!$B$3&lt;&gt;"",[@[Date Received]]&lt;=Dashboard!$B$3,[@[Current Stage]]&lt;&gt;"Enrolled",[@[Current Stage]]&lt;&gt;"Closed"),"Open","Closed"))</f>
        <v/>
      </c>
    </row>
    <row r="448">
      <c r="A448" s="16" t="n"/>
      <c r="B448" s="26" t="n"/>
      <c r="C448" s="16" t="n"/>
      <c r="D448" s="16" t="n"/>
      <c r="E448" s="16" t="n"/>
      <c r="F448" s="16" t="n"/>
      <c r="G448" s="16" t="n"/>
      <c r="H448" s="16" t="n"/>
      <c r="I448" s="16" t="n"/>
      <c r="J448" s="16" t="n"/>
      <c r="K448" s="16" t="n"/>
      <c r="L448" s="26" t="n"/>
      <c r="M448" s="26" t="n"/>
      <c r="N448" s="26" t="n"/>
      <c r="O448" s="16" t="n"/>
      <c r="P448" s="16" t="n"/>
      <c r="Q448" s="18">
        <f>IF(OR([@[Inquiry ID]]="",[@[Date Received]]=""),"",MAX(0,IF([@[Closed Date]]="",IF(Dashboard!$B$3="",[@[Date Received]],Dashboard!$B$3),[@[Closed Date]])-[@[Date Received]]))</f>
        <v/>
      </c>
      <c r="R44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8" s="18">
        <f>IF([@[Date Received]]="","",TEXT([@[Date Received]],"mmm yyyy"))</f>
        <v/>
      </c>
      <c r="U448" s="18">
        <f>IF([@[Inquiry ID]]="","",IF(AND(Dashboard!$B$3&lt;&gt;"",[@[Date Received]]&lt;=Dashboard!$B$3,[@[Current Stage]]&lt;&gt;"Enrolled",[@[Current Stage]]&lt;&gt;"Closed"),"Open","Closed"))</f>
        <v/>
      </c>
    </row>
    <row r="449">
      <c r="A449" s="16" t="n"/>
      <c r="B449" s="26" t="n"/>
      <c r="C449" s="16" t="n"/>
      <c r="D449" s="16" t="n"/>
      <c r="E449" s="16" t="n"/>
      <c r="F449" s="16" t="n"/>
      <c r="G449" s="16" t="n"/>
      <c r="H449" s="16" t="n"/>
      <c r="I449" s="16" t="n"/>
      <c r="J449" s="16" t="n"/>
      <c r="K449" s="16" t="n"/>
      <c r="L449" s="26" t="n"/>
      <c r="M449" s="26" t="n"/>
      <c r="N449" s="26" t="n"/>
      <c r="O449" s="16" t="n"/>
      <c r="P449" s="16" t="n"/>
      <c r="Q449" s="18">
        <f>IF(OR([@[Inquiry ID]]="",[@[Date Received]]=""),"",MAX(0,IF([@[Closed Date]]="",IF(Dashboard!$B$3="",[@[Date Received]],Dashboard!$B$3),[@[Closed Date]])-[@[Date Received]]))</f>
        <v/>
      </c>
      <c r="R44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4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49" s="18">
        <f>IF([@[Date Received]]="","",TEXT([@[Date Received]],"mmm yyyy"))</f>
        <v/>
      </c>
      <c r="U449" s="18">
        <f>IF([@[Inquiry ID]]="","",IF(AND(Dashboard!$B$3&lt;&gt;"",[@[Date Received]]&lt;=Dashboard!$B$3,[@[Current Stage]]&lt;&gt;"Enrolled",[@[Current Stage]]&lt;&gt;"Closed"),"Open","Closed"))</f>
        <v/>
      </c>
    </row>
    <row r="450">
      <c r="A450" s="16" t="n"/>
      <c r="B450" s="26" t="n"/>
      <c r="C450" s="16" t="n"/>
      <c r="D450" s="16" t="n"/>
      <c r="E450" s="16" t="n"/>
      <c r="F450" s="16" t="n"/>
      <c r="G450" s="16" t="n"/>
      <c r="H450" s="16" t="n"/>
      <c r="I450" s="16" t="n"/>
      <c r="J450" s="16" t="n"/>
      <c r="K450" s="16" t="n"/>
      <c r="L450" s="26" t="n"/>
      <c r="M450" s="26" t="n"/>
      <c r="N450" s="26" t="n"/>
      <c r="O450" s="16" t="n"/>
      <c r="P450" s="16" t="n"/>
      <c r="Q450" s="18">
        <f>IF(OR([@[Inquiry ID]]="",[@[Date Received]]=""),"",MAX(0,IF([@[Closed Date]]="",IF(Dashboard!$B$3="",[@[Date Received]],Dashboard!$B$3),[@[Closed Date]])-[@[Date Received]]))</f>
        <v/>
      </c>
      <c r="R45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0" s="18">
        <f>IF([@[Date Received]]="","",TEXT([@[Date Received]],"mmm yyyy"))</f>
        <v/>
      </c>
      <c r="U450" s="18">
        <f>IF([@[Inquiry ID]]="","",IF(AND(Dashboard!$B$3&lt;&gt;"",[@[Date Received]]&lt;=Dashboard!$B$3,[@[Current Stage]]&lt;&gt;"Enrolled",[@[Current Stage]]&lt;&gt;"Closed"),"Open","Closed"))</f>
        <v/>
      </c>
    </row>
    <row r="451">
      <c r="A451" s="16" t="n"/>
      <c r="B451" s="26" t="n"/>
      <c r="C451" s="16" t="n"/>
      <c r="D451" s="16" t="n"/>
      <c r="E451" s="16" t="n"/>
      <c r="F451" s="16" t="n"/>
      <c r="G451" s="16" t="n"/>
      <c r="H451" s="16" t="n"/>
      <c r="I451" s="16" t="n"/>
      <c r="J451" s="16" t="n"/>
      <c r="K451" s="16" t="n"/>
      <c r="L451" s="26" t="n"/>
      <c r="M451" s="26" t="n"/>
      <c r="N451" s="26" t="n"/>
      <c r="O451" s="16" t="n"/>
      <c r="P451" s="16" t="n"/>
      <c r="Q451" s="18">
        <f>IF(OR([@[Inquiry ID]]="",[@[Date Received]]=""),"",MAX(0,IF([@[Closed Date]]="",IF(Dashboard!$B$3="",[@[Date Received]],Dashboard!$B$3),[@[Closed Date]])-[@[Date Received]]))</f>
        <v/>
      </c>
      <c r="R45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1" s="18">
        <f>IF([@[Date Received]]="","",TEXT([@[Date Received]],"mmm yyyy"))</f>
        <v/>
      </c>
      <c r="U451" s="18">
        <f>IF([@[Inquiry ID]]="","",IF(AND(Dashboard!$B$3&lt;&gt;"",[@[Date Received]]&lt;=Dashboard!$B$3,[@[Current Stage]]&lt;&gt;"Enrolled",[@[Current Stage]]&lt;&gt;"Closed"),"Open","Closed"))</f>
        <v/>
      </c>
    </row>
    <row r="452">
      <c r="A452" s="16" t="n"/>
      <c r="B452" s="26" t="n"/>
      <c r="C452" s="16" t="n"/>
      <c r="D452" s="16" t="n"/>
      <c r="E452" s="16" t="n"/>
      <c r="F452" s="16" t="n"/>
      <c r="G452" s="16" t="n"/>
      <c r="H452" s="16" t="n"/>
      <c r="I452" s="16" t="n"/>
      <c r="J452" s="16" t="n"/>
      <c r="K452" s="16" t="n"/>
      <c r="L452" s="26" t="n"/>
      <c r="M452" s="26" t="n"/>
      <c r="N452" s="26" t="n"/>
      <c r="O452" s="16" t="n"/>
      <c r="P452" s="16" t="n"/>
      <c r="Q452" s="18">
        <f>IF(OR([@[Inquiry ID]]="",[@[Date Received]]=""),"",MAX(0,IF([@[Closed Date]]="",IF(Dashboard!$B$3="",[@[Date Received]],Dashboard!$B$3),[@[Closed Date]])-[@[Date Received]]))</f>
        <v/>
      </c>
      <c r="R45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2" s="18">
        <f>IF([@[Date Received]]="","",TEXT([@[Date Received]],"mmm yyyy"))</f>
        <v/>
      </c>
      <c r="U452" s="18">
        <f>IF([@[Inquiry ID]]="","",IF(AND(Dashboard!$B$3&lt;&gt;"",[@[Date Received]]&lt;=Dashboard!$B$3,[@[Current Stage]]&lt;&gt;"Enrolled",[@[Current Stage]]&lt;&gt;"Closed"),"Open","Closed"))</f>
        <v/>
      </c>
    </row>
    <row r="453">
      <c r="A453" s="16" t="n"/>
      <c r="B453" s="26" t="n"/>
      <c r="C453" s="16" t="n"/>
      <c r="D453" s="16" t="n"/>
      <c r="E453" s="16" t="n"/>
      <c r="F453" s="16" t="n"/>
      <c r="G453" s="16" t="n"/>
      <c r="H453" s="16" t="n"/>
      <c r="I453" s="16" t="n"/>
      <c r="J453" s="16" t="n"/>
      <c r="K453" s="16" t="n"/>
      <c r="L453" s="26" t="n"/>
      <c r="M453" s="26" t="n"/>
      <c r="N453" s="26" t="n"/>
      <c r="O453" s="16" t="n"/>
      <c r="P453" s="16" t="n"/>
      <c r="Q453" s="18">
        <f>IF(OR([@[Inquiry ID]]="",[@[Date Received]]=""),"",MAX(0,IF([@[Closed Date]]="",IF(Dashboard!$B$3="",[@[Date Received]],Dashboard!$B$3),[@[Closed Date]])-[@[Date Received]]))</f>
        <v/>
      </c>
      <c r="R45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3" s="18">
        <f>IF([@[Date Received]]="","",TEXT([@[Date Received]],"mmm yyyy"))</f>
        <v/>
      </c>
      <c r="U453" s="18">
        <f>IF([@[Inquiry ID]]="","",IF(AND(Dashboard!$B$3&lt;&gt;"",[@[Date Received]]&lt;=Dashboard!$B$3,[@[Current Stage]]&lt;&gt;"Enrolled",[@[Current Stage]]&lt;&gt;"Closed"),"Open","Closed"))</f>
        <v/>
      </c>
    </row>
    <row r="454">
      <c r="A454" s="16" t="n"/>
      <c r="B454" s="26" t="n"/>
      <c r="C454" s="16" t="n"/>
      <c r="D454" s="16" t="n"/>
      <c r="E454" s="16" t="n"/>
      <c r="F454" s="16" t="n"/>
      <c r="G454" s="16" t="n"/>
      <c r="H454" s="16" t="n"/>
      <c r="I454" s="16" t="n"/>
      <c r="J454" s="16" t="n"/>
      <c r="K454" s="16" t="n"/>
      <c r="L454" s="26" t="n"/>
      <c r="M454" s="26" t="n"/>
      <c r="N454" s="26" t="n"/>
      <c r="O454" s="16" t="n"/>
      <c r="P454" s="16" t="n"/>
      <c r="Q454" s="18">
        <f>IF(OR([@[Inquiry ID]]="",[@[Date Received]]=""),"",MAX(0,IF([@[Closed Date]]="",IF(Dashboard!$B$3="",[@[Date Received]],Dashboard!$B$3),[@[Closed Date]])-[@[Date Received]]))</f>
        <v/>
      </c>
      <c r="R45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4" s="18">
        <f>IF([@[Date Received]]="","",TEXT([@[Date Received]],"mmm yyyy"))</f>
        <v/>
      </c>
      <c r="U454" s="18">
        <f>IF([@[Inquiry ID]]="","",IF(AND(Dashboard!$B$3&lt;&gt;"",[@[Date Received]]&lt;=Dashboard!$B$3,[@[Current Stage]]&lt;&gt;"Enrolled",[@[Current Stage]]&lt;&gt;"Closed"),"Open","Closed"))</f>
        <v/>
      </c>
    </row>
    <row r="455">
      <c r="A455" s="16" t="n"/>
      <c r="B455" s="26" t="n"/>
      <c r="C455" s="16" t="n"/>
      <c r="D455" s="16" t="n"/>
      <c r="E455" s="16" t="n"/>
      <c r="F455" s="16" t="n"/>
      <c r="G455" s="16" t="n"/>
      <c r="H455" s="16" t="n"/>
      <c r="I455" s="16" t="n"/>
      <c r="J455" s="16" t="n"/>
      <c r="K455" s="16" t="n"/>
      <c r="L455" s="26" t="n"/>
      <c r="M455" s="26" t="n"/>
      <c r="N455" s="26" t="n"/>
      <c r="O455" s="16" t="n"/>
      <c r="P455" s="16" t="n"/>
      <c r="Q455" s="18">
        <f>IF(OR([@[Inquiry ID]]="",[@[Date Received]]=""),"",MAX(0,IF([@[Closed Date]]="",IF(Dashboard!$B$3="",[@[Date Received]],Dashboard!$B$3),[@[Closed Date]])-[@[Date Received]]))</f>
        <v/>
      </c>
      <c r="R45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5" s="18">
        <f>IF([@[Date Received]]="","",TEXT([@[Date Received]],"mmm yyyy"))</f>
        <v/>
      </c>
      <c r="U455" s="18">
        <f>IF([@[Inquiry ID]]="","",IF(AND(Dashboard!$B$3&lt;&gt;"",[@[Date Received]]&lt;=Dashboard!$B$3,[@[Current Stage]]&lt;&gt;"Enrolled",[@[Current Stage]]&lt;&gt;"Closed"),"Open","Closed"))</f>
        <v/>
      </c>
    </row>
    <row r="456">
      <c r="A456" s="16" t="n"/>
      <c r="B456" s="26" t="n"/>
      <c r="C456" s="16" t="n"/>
      <c r="D456" s="16" t="n"/>
      <c r="E456" s="16" t="n"/>
      <c r="F456" s="16" t="n"/>
      <c r="G456" s="16" t="n"/>
      <c r="H456" s="16" t="n"/>
      <c r="I456" s="16" t="n"/>
      <c r="J456" s="16" t="n"/>
      <c r="K456" s="16" t="n"/>
      <c r="L456" s="26" t="n"/>
      <c r="M456" s="26" t="n"/>
      <c r="N456" s="26" t="n"/>
      <c r="O456" s="16" t="n"/>
      <c r="P456" s="16" t="n"/>
      <c r="Q456" s="18">
        <f>IF(OR([@[Inquiry ID]]="",[@[Date Received]]=""),"",MAX(0,IF([@[Closed Date]]="",IF(Dashboard!$B$3="",[@[Date Received]],Dashboard!$B$3),[@[Closed Date]])-[@[Date Received]]))</f>
        <v/>
      </c>
      <c r="R45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6" s="18">
        <f>IF([@[Date Received]]="","",TEXT([@[Date Received]],"mmm yyyy"))</f>
        <v/>
      </c>
      <c r="U456" s="18">
        <f>IF([@[Inquiry ID]]="","",IF(AND(Dashboard!$B$3&lt;&gt;"",[@[Date Received]]&lt;=Dashboard!$B$3,[@[Current Stage]]&lt;&gt;"Enrolled",[@[Current Stage]]&lt;&gt;"Closed"),"Open","Closed"))</f>
        <v/>
      </c>
    </row>
    <row r="457">
      <c r="A457" s="16" t="n"/>
      <c r="B457" s="26" t="n"/>
      <c r="C457" s="16" t="n"/>
      <c r="D457" s="16" t="n"/>
      <c r="E457" s="16" t="n"/>
      <c r="F457" s="16" t="n"/>
      <c r="G457" s="16" t="n"/>
      <c r="H457" s="16" t="n"/>
      <c r="I457" s="16" t="n"/>
      <c r="J457" s="16" t="n"/>
      <c r="K457" s="16" t="n"/>
      <c r="L457" s="26" t="n"/>
      <c r="M457" s="26" t="n"/>
      <c r="N457" s="26" t="n"/>
      <c r="O457" s="16" t="n"/>
      <c r="P457" s="16" t="n"/>
      <c r="Q457" s="18">
        <f>IF(OR([@[Inquiry ID]]="",[@[Date Received]]=""),"",MAX(0,IF([@[Closed Date]]="",IF(Dashboard!$B$3="",[@[Date Received]],Dashboard!$B$3),[@[Closed Date]])-[@[Date Received]]))</f>
        <v/>
      </c>
      <c r="R45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7" s="18">
        <f>IF([@[Date Received]]="","",TEXT([@[Date Received]],"mmm yyyy"))</f>
        <v/>
      </c>
      <c r="U457" s="18">
        <f>IF([@[Inquiry ID]]="","",IF(AND(Dashboard!$B$3&lt;&gt;"",[@[Date Received]]&lt;=Dashboard!$B$3,[@[Current Stage]]&lt;&gt;"Enrolled",[@[Current Stage]]&lt;&gt;"Closed"),"Open","Closed"))</f>
        <v/>
      </c>
    </row>
    <row r="458">
      <c r="A458" s="16" t="n"/>
      <c r="B458" s="26" t="n"/>
      <c r="C458" s="16" t="n"/>
      <c r="D458" s="16" t="n"/>
      <c r="E458" s="16" t="n"/>
      <c r="F458" s="16" t="n"/>
      <c r="G458" s="16" t="n"/>
      <c r="H458" s="16" t="n"/>
      <c r="I458" s="16" t="n"/>
      <c r="J458" s="16" t="n"/>
      <c r="K458" s="16" t="n"/>
      <c r="L458" s="26" t="n"/>
      <c r="M458" s="26" t="n"/>
      <c r="N458" s="26" t="n"/>
      <c r="O458" s="16" t="n"/>
      <c r="P458" s="16" t="n"/>
      <c r="Q458" s="18">
        <f>IF(OR([@[Inquiry ID]]="",[@[Date Received]]=""),"",MAX(0,IF([@[Closed Date]]="",IF(Dashboard!$B$3="",[@[Date Received]],Dashboard!$B$3),[@[Closed Date]])-[@[Date Received]]))</f>
        <v/>
      </c>
      <c r="R45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8" s="18">
        <f>IF([@[Date Received]]="","",TEXT([@[Date Received]],"mmm yyyy"))</f>
        <v/>
      </c>
      <c r="U458" s="18">
        <f>IF([@[Inquiry ID]]="","",IF(AND(Dashboard!$B$3&lt;&gt;"",[@[Date Received]]&lt;=Dashboard!$B$3,[@[Current Stage]]&lt;&gt;"Enrolled",[@[Current Stage]]&lt;&gt;"Closed"),"Open","Closed"))</f>
        <v/>
      </c>
    </row>
    <row r="459">
      <c r="A459" s="16" t="n"/>
      <c r="B459" s="26" t="n"/>
      <c r="C459" s="16" t="n"/>
      <c r="D459" s="16" t="n"/>
      <c r="E459" s="16" t="n"/>
      <c r="F459" s="16" t="n"/>
      <c r="G459" s="16" t="n"/>
      <c r="H459" s="16" t="n"/>
      <c r="I459" s="16" t="n"/>
      <c r="J459" s="16" t="n"/>
      <c r="K459" s="16" t="n"/>
      <c r="L459" s="26" t="n"/>
      <c r="M459" s="26" t="n"/>
      <c r="N459" s="26" t="n"/>
      <c r="O459" s="16" t="n"/>
      <c r="P459" s="16" t="n"/>
      <c r="Q459" s="18">
        <f>IF(OR([@[Inquiry ID]]="",[@[Date Received]]=""),"",MAX(0,IF([@[Closed Date]]="",IF(Dashboard!$B$3="",[@[Date Received]],Dashboard!$B$3),[@[Closed Date]])-[@[Date Received]]))</f>
        <v/>
      </c>
      <c r="R45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5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59" s="18">
        <f>IF([@[Date Received]]="","",TEXT([@[Date Received]],"mmm yyyy"))</f>
        <v/>
      </c>
      <c r="U459" s="18">
        <f>IF([@[Inquiry ID]]="","",IF(AND(Dashboard!$B$3&lt;&gt;"",[@[Date Received]]&lt;=Dashboard!$B$3,[@[Current Stage]]&lt;&gt;"Enrolled",[@[Current Stage]]&lt;&gt;"Closed"),"Open","Closed"))</f>
        <v/>
      </c>
    </row>
    <row r="460">
      <c r="A460" s="16" t="n"/>
      <c r="B460" s="26" t="n"/>
      <c r="C460" s="16" t="n"/>
      <c r="D460" s="16" t="n"/>
      <c r="E460" s="16" t="n"/>
      <c r="F460" s="16" t="n"/>
      <c r="G460" s="16" t="n"/>
      <c r="H460" s="16" t="n"/>
      <c r="I460" s="16" t="n"/>
      <c r="J460" s="16" t="n"/>
      <c r="K460" s="16" t="n"/>
      <c r="L460" s="26" t="n"/>
      <c r="M460" s="26" t="n"/>
      <c r="N460" s="26" t="n"/>
      <c r="O460" s="16" t="n"/>
      <c r="P460" s="16" t="n"/>
      <c r="Q460" s="18">
        <f>IF(OR([@[Inquiry ID]]="",[@[Date Received]]=""),"",MAX(0,IF([@[Closed Date]]="",IF(Dashboard!$B$3="",[@[Date Received]],Dashboard!$B$3),[@[Closed Date]])-[@[Date Received]]))</f>
        <v/>
      </c>
      <c r="R46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0" s="18">
        <f>IF([@[Date Received]]="","",TEXT([@[Date Received]],"mmm yyyy"))</f>
        <v/>
      </c>
      <c r="U460" s="18">
        <f>IF([@[Inquiry ID]]="","",IF(AND(Dashboard!$B$3&lt;&gt;"",[@[Date Received]]&lt;=Dashboard!$B$3,[@[Current Stage]]&lt;&gt;"Enrolled",[@[Current Stage]]&lt;&gt;"Closed"),"Open","Closed"))</f>
        <v/>
      </c>
    </row>
    <row r="461">
      <c r="A461" s="16" t="n"/>
      <c r="B461" s="26" t="n"/>
      <c r="C461" s="16" t="n"/>
      <c r="D461" s="16" t="n"/>
      <c r="E461" s="16" t="n"/>
      <c r="F461" s="16" t="n"/>
      <c r="G461" s="16" t="n"/>
      <c r="H461" s="16" t="n"/>
      <c r="I461" s="16" t="n"/>
      <c r="J461" s="16" t="n"/>
      <c r="K461" s="16" t="n"/>
      <c r="L461" s="26" t="n"/>
      <c r="M461" s="26" t="n"/>
      <c r="N461" s="26" t="n"/>
      <c r="O461" s="16" t="n"/>
      <c r="P461" s="16" t="n"/>
      <c r="Q461" s="18">
        <f>IF(OR([@[Inquiry ID]]="",[@[Date Received]]=""),"",MAX(0,IF([@[Closed Date]]="",IF(Dashboard!$B$3="",[@[Date Received]],Dashboard!$B$3),[@[Closed Date]])-[@[Date Received]]))</f>
        <v/>
      </c>
      <c r="R46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1" s="18">
        <f>IF([@[Date Received]]="","",TEXT([@[Date Received]],"mmm yyyy"))</f>
        <v/>
      </c>
      <c r="U461" s="18">
        <f>IF([@[Inquiry ID]]="","",IF(AND(Dashboard!$B$3&lt;&gt;"",[@[Date Received]]&lt;=Dashboard!$B$3,[@[Current Stage]]&lt;&gt;"Enrolled",[@[Current Stage]]&lt;&gt;"Closed"),"Open","Closed"))</f>
        <v/>
      </c>
    </row>
    <row r="462">
      <c r="A462" s="16" t="n"/>
      <c r="B462" s="26" t="n"/>
      <c r="C462" s="16" t="n"/>
      <c r="D462" s="16" t="n"/>
      <c r="E462" s="16" t="n"/>
      <c r="F462" s="16" t="n"/>
      <c r="G462" s="16" t="n"/>
      <c r="H462" s="16" t="n"/>
      <c r="I462" s="16" t="n"/>
      <c r="J462" s="16" t="n"/>
      <c r="K462" s="16" t="n"/>
      <c r="L462" s="26" t="n"/>
      <c r="M462" s="26" t="n"/>
      <c r="N462" s="26" t="n"/>
      <c r="O462" s="16" t="n"/>
      <c r="P462" s="16" t="n"/>
      <c r="Q462" s="18">
        <f>IF(OR([@[Inquiry ID]]="",[@[Date Received]]=""),"",MAX(0,IF([@[Closed Date]]="",IF(Dashboard!$B$3="",[@[Date Received]],Dashboard!$B$3),[@[Closed Date]])-[@[Date Received]]))</f>
        <v/>
      </c>
      <c r="R46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2" s="18">
        <f>IF([@[Date Received]]="","",TEXT([@[Date Received]],"mmm yyyy"))</f>
        <v/>
      </c>
      <c r="U462" s="18">
        <f>IF([@[Inquiry ID]]="","",IF(AND(Dashboard!$B$3&lt;&gt;"",[@[Date Received]]&lt;=Dashboard!$B$3,[@[Current Stage]]&lt;&gt;"Enrolled",[@[Current Stage]]&lt;&gt;"Closed"),"Open","Closed"))</f>
        <v/>
      </c>
    </row>
    <row r="463">
      <c r="A463" s="16" t="n"/>
      <c r="B463" s="26" t="n"/>
      <c r="C463" s="16" t="n"/>
      <c r="D463" s="16" t="n"/>
      <c r="E463" s="16" t="n"/>
      <c r="F463" s="16" t="n"/>
      <c r="G463" s="16" t="n"/>
      <c r="H463" s="16" t="n"/>
      <c r="I463" s="16" t="n"/>
      <c r="J463" s="16" t="n"/>
      <c r="K463" s="16" t="n"/>
      <c r="L463" s="26" t="n"/>
      <c r="M463" s="26" t="n"/>
      <c r="N463" s="26" t="n"/>
      <c r="O463" s="16" t="n"/>
      <c r="P463" s="16" t="n"/>
      <c r="Q463" s="18">
        <f>IF(OR([@[Inquiry ID]]="",[@[Date Received]]=""),"",MAX(0,IF([@[Closed Date]]="",IF(Dashboard!$B$3="",[@[Date Received]],Dashboard!$B$3),[@[Closed Date]])-[@[Date Received]]))</f>
        <v/>
      </c>
      <c r="R46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3" s="18">
        <f>IF([@[Date Received]]="","",TEXT([@[Date Received]],"mmm yyyy"))</f>
        <v/>
      </c>
      <c r="U463" s="18">
        <f>IF([@[Inquiry ID]]="","",IF(AND(Dashboard!$B$3&lt;&gt;"",[@[Date Received]]&lt;=Dashboard!$B$3,[@[Current Stage]]&lt;&gt;"Enrolled",[@[Current Stage]]&lt;&gt;"Closed"),"Open","Closed"))</f>
        <v/>
      </c>
    </row>
    <row r="464">
      <c r="A464" s="16" t="n"/>
      <c r="B464" s="26" t="n"/>
      <c r="C464" s="16" t="n"/>
      <c r="D464" s="16" t="n"/>
      <c r="E464" s="16" t="n"/>
      <c r="F464" s="16" t="n"/>
      <c r="G464" s="16" t="n"/>
      <c r="H464" s="16" t="n"/>
      <c r="I464" s="16" t="n"/>
      <c r="J464" s="16" t="n"/>
      <c r="K464" s="16" t="n"/>
      <c r="L464" s="26" t="n"/>
      <c r="M464" s="26" t="n"/>
      <c r="N464" s="26" t="n"/>
      <c r="O464" s="16" t="n"/>
      <c r="P464" s="16" t="n"/>
      <c r="Q464" s="18">
        <f>IF(OR([@[Inquiry ID]]="",[@[Date Received]]=""),"",MAX(0,IF([@[Closed Date]]="",IF(Dashboard!$B$3="",[@[Date Received]],Dashboard!$B$3),[@[Closed Date]])-[@[Date Received]]))</f>
        <v/>
      </c>
      <c r="R46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4" s="18">
        <f>IF([@[Date Received]]="","",TEXT([@[Date Received]],"mmm yyyy"))</f>
        <v/>
      </c>
      <c r="U464" s="18">
        <f>IF([@[Inquiry ID]]="","",IF(AND(Dashboard!$B$3&lt;&gt;"",[@[Date Received]]&lt;=Dashboard!$B$3,[@[Current Stage]]&lt;&gt;"Enrolled",[@[Current Stage]]&lt;&gt;"Closed"),"Open","Closed"))</f>
        <v/>
      </c>
    </row>
    <row r="465">
      <c r="A465" s="16" t="n"/>
      <c r="B465" s="26" t="n"/>
      <c r="C465" s="16" t="n"/>
      <c r="D465" s="16" t="n"/>
      <c r="E465" s="16" t="n"/>
      <c r="F465" s="16" t="n"/>
      <c r="G465" s="16" t="n"/>
      <c r="H465" s="16" t="n"/>
      <c r="I465" s="16" t="n"/>
      <c r="J465" s="16" t="n"/>
      <c r="K465" s="16" t="n"/>
      <c r="L465" s="26" t="n"/>
      <c r="M465" s="26" t="n"/>
      <c r="N465" s="26" t="n"/>
      <c r="O465" s="16" t="n"/>
      <c r="P465" s="16" t="n"/>
      <c r="Q465" s="18">
        <f>IF(OR([@[Inquiry ID]]="",[@[Date Received]]=""),"",MAX(0,IF([@[Closed Date]]="",IF(Dashboard!$B$3="",[@[Date Received]],Dashboard!$B$3),[@[Closed Date]])-[@[Date Received]]))</f>
        <v/>
      </c>
      <c r="R46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5" s="18">
        <f>IF([@[Date Received]]="","",TEXT([@[Date Received]],"mmm yyyy"))</f>
        <v/>
      </c>
      <c r="U465" s="18">
        <f>IF([@[Inquiry ID]]="","",IF(AND(Dashboard!$B$3&lt;&gt;"",[@[Date Received]]&lt;=Dashboard!$B$3,[@[Current Stage]]&lt;&gt;"Enrolled",[@[Current Stage]]&lt;&gt;"Closed"),"Open","Closed"))</f>
        <v/>
      </c>
    </row>
    <row r="466">
      <c r="A466" s="16" t="n"/>
      <c r="B466" s="26" t="n"/>
      <c r="C466" s="16" t="n"/>
      <c r="D466" s="16" t="n"/>
      <c r="E466" s="16" t="n"/>
      <c r="F466" s="16" t="n"/>
      <c r="G466" s="16" t="n"/>
      <c r="H466" s="16" t="n"/>
      <c r="I466" s="16" t="n"/>
      <c r="J466" s="16" t="n"/>
      <c r="K466" s="16" t="n"/>
      <c r="L466" s="26" t="n"/>
      <c r="M466" s="26" t="n"/>
      <c r="N466" s="26" t="n"/>
      <c r="O466" s="16" t="n"/>
      <c r="P466" s="16" t="n"/>
      <c r="Q466" s="18">
        <f>IF(OR([@[Inquiry ID]]="",[@[Date Received]]=""),"",MAX(0,IF([@[Closed Date]]="",IF(Dashboard!$B$3="",[@[Date Received]],Dashboard!$B$3),[@[Closed Date]])-[@[Date Received]]))</f>
        <v/>
      </c>
      <c r="R46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6" s="18">
        <f>IF([@[Date Received]]="","",TEXT([@[Date Received]],"mmm yyyy"))</f>
        <v/>
      </c>
      <c r="U466" s="18">
        <f>IF([@[Inquiry ID]]="","",IF(AND(Dashboard!$B$3&lt;&gt;"",[@[Date Received]]&lt;=Dashboard!$B$3,[@[Current Stage]]&lt;&gt;"Enrolled",[@[Current Stage]]&lt;&gt;"Closed"),"Open","Closed"))</f>
        <v/>
      </c>
    </row>
    <row r="467">
      <c r="A467" s="16" t="n"/>
      <c r="B467" s="26" t="n"/>
      <c r="C467" s="16" t="n"/>
      <c r="D467" s="16" t="n"/>
      <c r="E467" s="16" t="n"/>
      <c r="F467" s="16" t="n"/>
      <c r="G467" s="16" t="n"/>
      <c r="H467" s="16" t="n"/>
      <c r="I467" s="16" t="n"/>
      <c r="J467" s="16" t="n"/>
      <c r="K467" s="16" t="n"/>
      <c r="L467" s="26" t="n"/>
      <c r="M467" s="26" t="n"/>
      <c r="N467" s="26" t="n"/>
      <c r="O467" s="16" t="n"/>
      <c r="P467" s="16" t="n"/>
      <c r="Q467" s="18">
        <f>IF(OR([@[Inquiry ID]]="",[@[Date Received]]=""),"",MAX(0,IF([@[Closed Date]]="",IF(Dashboard!$B$3="",[@[Date Received]],Dashboard!$B$3),[@[Closed Date]])-[@[Date Received]]))</f>
        <v/>
      </c>
      <c r="R46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7" s="18">
        <f>IF([@[Date Received]]="","",TEXT([@[Date Received]],"mmm yyyy"))</f>
        <v/>
      </c>
      <c r="U467" s="18">
        <f>IF([@[Inquiry ID]]="","",IF(AND(Dashboard!$B$3&lt;&gt;"",[@[Date Received]]&lt;=Dashboard!$B$3,[@[Current Stage]]&lt;&gt;"Enrolled",[@[Current Stage]]&lt;&gt;"Closed"),"Open","Closed"))</f>
        <v/>
      </c>
    </row>
    <row r="468">
      <c r="A468" s="16" t="n"/>
      <c r="B468" s="26" t="n"/>
      <c r="C468" s="16" t="n"/>
      <c r="D468" s="16" t="n"/>
      <c r="E468" s="16" t="n"/>
      <c r="F468" s="16" t="n"/>
      <c r="G468" s="16" t="n"/>
      <c r="H468" s="16" t="n"/>
      <c r="I468" s="16" t="n"/>
      <c r="J468" s="16" t="n"/>
      <c r="K468" s="16" t="n"/>
      <c r="L468" s="26" t="n"/>
      <c r="M468" s="26" t="n"/>
      <c r="N468" s="26" t="n"/>
      <c r="O468" s="16" t="n"/>
      <c r="P468" s="16" t="n"/>
      <c r="Q468" s="18">
        <f>IF(OR([@[Inquiry ID]]="",[@[Date Received]]=""),"",MAX(0,IF([@[Closed Date]]="",IF(Dashboard!$B$3="",[@[Date Received]],Dashboard!$B$3),[@[Closed Date]])-[@[Date Received]]))</f>
        <v/>
      </c>
      <c r="R46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8" s="18">
        <f>IF([@[Date Received]]="","",TEXT([@[Date Received]],"mmm yyyy"))</f>
        <v/>
      </c>
      <c r="U468" s="18">
        <f>IF([@[Inquiry ID]]="","",IF(AND(Dashboard!$B$3&lt;&gt;"",[@[Date Received]]&lt;=Dashboard!$B$3,[@[Current Stage]]&lt;&gt;"Enrolled",[@[Current Stage]]&lt;&gt;"Closed"),"Open","Closed"))</f>
        <v/>
      </c>
    </row>
    <row r="469">
      <c r="A469" s="16" t="n"/>
      <c r="B469" s="26" t="n"/>
      <c r="C469" s="16" t="n"/>
      <c r="D469" s="16" t="n"/>
      <c r="E469" s="16" t="n"/>
      <c r="F469" s="16" t="n"/>
      <c r="G469" s="16" t="n"/>
      <c r="H469" s="16" t="n"/>
      <c r="I469" s="16" t="n"/>
      <c r="J469" s="16" t="n"/>
      <c r="K469" s="16" t="n"/>
      <c r="L469" s="26" t="n"/>
      <c r="M469" s="26" t="n"/>
      <c r="N469" s="26" t="n"/>
      <c r="O469" s="16" t="n"/>
      <c r="P469" s="16" t="n"/>
      <c r="Q469" s="18">
        <f>IF(OR([@[Inquiry ID]]="",[@[Date Received]]=""),"",MAX(0,IF([@[Closed Date]]="",IF(Dashboard!$B$3="",[@[Date Received]],Dashboard!$B$3),[@[Closed Date]])-[@[Date Received]]))</f>
        <v/>
      </c>
      <c r="R46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6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69" s="18">
        <f>IF([@[Date Received]]="","",TEXT([@[Date Received]],"mmm yyyy"))</f>
        <v/>
      </c>
      <c r="U469" s="18">
        <f>IF([@[Inquiry ID]]="","",IF(AND(Dashboard!$B$3&lt;&gt;"",[@[Date Received]]&lt;=Dashboard!$B$3,[@[Current Stage]]&lt;&gt;"Enrolled",[@[Current Stage]]&lt;&gt;"Closed"),"Open","Closed"))</f>
        <v/>
      </c>
    </row>
    <row r="470">
      <c r="A470" s="16" t="n"/>
      <c r="B470" s="26" t="n"/>
      <c r="C470" s="16" t="n"/>
      <c r="D470" s="16" t="n"/>
      <c r="E470" s="16" t="n"/>
      <c r="F470" s="16" t="n"/>
      <c r="G470" s="16" t="n"/>
      <c r="H470" s="16" t="n"/>
      <c r="I470" s="16" t="n"/>
      <c r="J470" s="16" t="n"/>
      <c r="K470" s="16" t="n"/>
      <c r="L470" s="26" t="n"/>
      <c r="M470" s="26" t="n"/>
      <c r="N470" s="26" t="n"/>
      <c r="O470" s="16" t="n"/>
      <c r="P470" s="16" t="n"/>
      <c r="Q470" s="18">
        <f>IF(OR([@[Inquiry ID]]="",[@[Date Received]]=""),"",MAX(0,IF([@[Closed Date]]="",IF(Dashboard!$B$3="",[@[Date Received]],Dashboard!$B$3),[@[Closed Date]])-[@[Date Received]]))</f>
        <v/>
      </c>
      <c r="R47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0" s="18">
        <f>IF([@[Date Received]]="","",TEXT([@[Date Received]],"mmm yyyy"))</f>
        <v/>
      </c>
      <c r="U470" s="18">
        <f>IF([@[Inquiry ID]]="","",IF(AND(Dashboard!$B$3&lt;&gt;"",[@[Date Received]]&lt;=Dashboard!$B$3,[@[Current Stage]]&lt;&gt;"Enrolled",[@[Current Stage]]&lt;&gt;"Closed"),"Open","Closed"))</f>
        <v/>
      </c>
    </row>
    <row r="471">
      <c r="A471" s="16" t="n"/>
      <c r="B471" s="26" t="n"/>
      <c r="C471" s="16" t="n"/>
      <c r="D471" s="16" t="n"/>
      <c r="E471" s="16" t="n"/>
      <c r="F471" s="16" t="n"/>
      <c r="G471" s="16" t="n"/>
      <c r="H471" s="16" t="n"/>
      <c r="I471" s="16" t="n"/>
      <c r="J471" s="16" t="n"/>
      <c r="K471" s="16" t="n"/>
      <c r="L471" s="26" t="n"/>
      <c r="M471" s="26" t="n"/>
      <c r="N471" s="26" t="n"/>
      <c r="O471" s="16" t="n"/>
      <c r="P471" s="16" t="n"/>
      <c r="Q471" s="18">
        <f>IF(OR([@[Inquiry ID]]="",[@[Date Received]]=""),"",MAX(0,IF([@[Closed Date]]="",IF(Dashboard!$B$3="",[@[Date Received]],Dashboard!$B$3),[@[Closed Date]])-[@[Date Received]]))</f>
        <v/>
      </c>
      <c r="R47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1" s="18">
        <f>IF([@[Date Received]]="","",TEXT([@[Date Received]],"mmm yyyy"))</f>
        <v/>
      </c>
      <c r="U471" s="18">
        <f>IF([@[Inquiry ID]]="","",IF(AND(Dashboard!$B$3&lt;&gt;"",[@[Date Received]]&lt;=Dashboard!$B$3,[@[Current Stage]]&lt;&gt;"Enrolled",[@[Current Stage]]&lt;&gt;"Closed"),"Open","Closed"))</f>
        <v/>
      </c>
    </row>
    <row r="472">
      <c r="A472" s="16" t="n"/>
      <c r="B472" s="26" t="n"/>
      <c r="C472" s="16" t="n"/>
      <c r="D472" s="16" t="n"/>
      <c r="E472" s="16" t="n"/>
      <c r="F472" s="16" t="n"/>
      <c r="G472" s="16" t="n"/>
      <c r="H472" s="16" t="n"/>
      <c r="I472" s="16" t="n"/>
      <c r="J472" s="16" t="n"/>
      <c r="K472" s="16" t="n"/>
      <c r="L472" s="26" t="n"/>
      <c r="M472" s="26" t="n"/>
      <c r="N472" s="26" t="n"/>
      <c r="O472" s="16" t="n"/>
      <c r="P472" s="16" t="n"/>
      <c r="Q472" s="18">
        <f>IF(OR([@[Inquiry ID]]="",[@[Date Received]]=""),"",MAX(0,IF([@[Closed Date]]="",IF(Dashboard!$B$3="",[@[Date Received]],Dashboard!$B$3),[@[Closed Date]])-[@[Date Received]]))</f>
        <v/>
      </c>
      <c r="R47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2" s="18">
        <f>IF([@[Date Received]]="","",TEXT([@[Date Received]],"mmm yyyy"))</f>
        <v/>
      </c>
      <c r="U472" s="18">
        <f>IF([@[Inquiry ID]]="","",IF(AND(Dashboard!$B$3&lt;&gt;"",[@[Date Received]]&lt;=Dashboard!$B$3,[@[Current Stage]]&lt;&gt;"Enrolled",[@[Current Stage]]&lt;&gt;"Closed"),"Open","Closed"))</f>
        <v/>
      </c>
    </row>
    <row r="473">
      <c r="A473" s="16" t="n"/>
      <c r="B473" s="26" t="n"/>
      <c r="C473" s="16" t="n"/>
      <c r="D473" s="16" t="n"/>
      <c r="E473" s="16" t="n"/>
      <c r="F473" s="16" t="n"/>
      <c r="G473" s="16" t="n"/>
      <c r="H473" s="16" t="n"/>
      <c r="I473" s="16" t="n"/>
      <c r="J473" s="16" t="n"/>
      <c r="K473" s="16" t="n"/>
      <c r="L473" s="26" t="n"/>
      <c r="M473" s="26" t="n"/>
      <c r="N473" s="26" t="n"/>
      <c r="O473" s="16" t="n"/>
      <c r="P473" s="16" t="n"/>
      <c r="Q473" s="18">
        <f>IF(OR([@[Inquiry ID]]="",[@[Date Received]]=""),"",MAX(0,IF([@[Closed Date]]="",IF(Dashboard!$B$3="",[@[Date Received]],Dashboard!$B$3),[@[Closed Date]])-[@[Date Received]]))</f>
        <v/>
      </c>
      <c r="R47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3" s="18">
        <f>IF([@[Date Received]]="","",TEXT([@[Date Received]],"mmm yyyy"))</f>
        <v/>
      </c>
      <c r="U473" s="18">
        <f>IF([@[Inquiry ID]]="","",IF(AND(Dashboard!$B$3&lt;&gt;"",[@[Date Received]]&lt;=Dashboard!$B$3,[@[Current Stage]]&lt;&gt;"Enrolled",[@[Current Stage]]&lt;&gt;"Closed"),"Open","Closed"))</f>
        <v/>
      </c>
    </row>
    <row r="474">
      <c r="A474" s="16" t="n"/>
      <c r="B474" s="26" t="n"/>
      <c r="C474" s="16" t="n"/>
      <c r="D474" s="16" t="n"/>
      <c r="E474" s="16" t="n"/>
      <c r="F474" s="16" t="n"/>
      <c r="G474" s="16" t="n"/>
      <c r="H474" s="16" t="n"/>
      <c r="I474" s="16" t="n"/>
      <c r="J474" s="16" t="n"/>
      <c r="K474" s="16" t="n"/>
      <c r="L474" s="26" t="n"/>
      <c r="M474" s="26" t="n"/>
      <c r="N474" s="26" t="n"/>
      <c r="O474" s="16" t="n"/>
      <c r="P474" s="16" t="n"/>
      <c r="Q474" s="18">
        <f>IF(OR([@[Inquiry ID]]="",[@[Date Received]]=""),"",MAX(0,IF([@[Closed Date]]="",IF(Dashboard!$B$3="",[@[Date Received]],Dashboard!$B$3),[@[Closed Date]])-[@[Date Received]]))</f>
        <v/>
      </c>
      <c r="R47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4" s="18">
        <f>IF([@[Date Received]]="","",TEXT([@[Date Received]],"mmm yyyy"))</f>
        <v/>
      </c>
      <c r="U474" s="18">
        <f>IF([@[Inquiry ID]]="","",IF(AND(Dashboard!$B$3&lt;&gt;"",[@[Date Received]]&lt;=Dashboard!$B$3,[@[Current Stage]]&lt;&gt;"Enrolled",[@[Current Stage]]&lt;&gt;"Closed"),"Open","Closed"))</f>
        <v/>
      </c>
    </row>
    <row r="475">
      <c r="A475" s="16" t="n"/>
      <c r="B475" s="26" t="n"/>
      <c r="C475" s="16" t="n"/>
      <c r="D475" s="16" t="n"/>
      <c r="E475" s="16" t="n"/>
      <c r="F475" s="16" t="n"/>
      <c r="G475" s="16" t="n"/>
      <c r="H475" s="16" t="n"/>
      <c r="I475" s="16" t="n"/>
      <c r="J475" s="16" t="n"/>
      <c r="K475" s="16" t="n"/>
      <c r="L475" s="26" t="n"/>
      <c r="M475" s="26" t="n"/>
      <c r="N475" s="26" t="n"/>
      <c r="O475" s="16" t="n"/>
      <c r="P475" s="16" t="n"/>
      <c r="Q475" s="18">
        <f>IF(OR([@[Inquiry ID]]="",[@[Date Received]]=""),"",MAX(0,IF([@[Closed Date]]="",IF(Dashboard!$B$3="",[@[Date Received]],Dashboard!$B$3),[@[Closed Date]])-[@[Date Received]]))</f>
        <v/>
      </c>
      <c r="R47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5" s="18">
        <f>IF([@[Date Received]]="","",TEXT([@[Date Received]],"mmm yyyy"))</f>
        <v/>
      </c>
      <c r="U475" s="18">
        <f>IF([@[Inquiry ID]]="","",IF(AND(Dashboard!$B$3&lt;&gt;"",[@[Date Received]]&lt;=Dashboard!$B$3,[@[Current Stage]]&lt;&gt;"Enrolled",[@[Current Stage]]&lt;&gt;"Closed"),"Open","Closed"))</f>
        <v/>
      </c>
    </row>
    <row r="476">
      <c r="A476" s="16" t="n"/>
      <c r="B476" s="26" t="n"/>
      <c r="C476" s="16" t="n"/>
      <c r="D476" s="16" t="n"/>
      <c r="E476" s="16" t="n"/>
      <c r="F476" s="16" t="n"/>
      <c r="G476" s="16" t="n"/>
      <c r="H476" s="16" t="n"/>
      <c r="I476" s="16" t="n"/>
      <c r="J476" s="16" t="n"/>
      <c r="K476" s="16" t="n"/>
      <c r="L476" s="26" t="n"/>
      <c r="M476" s="26" t="n"/>
      <c r="N476" s="26" t="n"/>
      <c r="O476" s="16" t="n"/>
      <c r="P476" s="16" t="n"/>
      <c r="Q476" s="18">
        <f>IF(OR([@[Inquiry ID]]="",[@[Date Received]]=""),"",MAX(0,IF([@[Closed Date]]="",IF(Dashboard!$B$3="",[@[Date Received]],Dashboard!$B$3),[@[Closed Date]])-[@[Date Received]]))</f>
        <v/>
      </c>
      <c r="R47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6" s="18">
        <f>IF([@[Date Received]]="","",TEXT([@[Date Received]],"mmm yyyy"))</f>
        <v/>
      </c>
      <c r="U476" s="18">
        <f>IF([@[Inquiry ID]]="","",IF(AND(Dashboard!$B$3&lt;&gt;"",[@[Date Received]]&lt;=Dashboard!$B$3,[@[Current Stage]]&lt;&gt;"Enrolled",[@[Current Stage]]&lt;&gt;"Closed"),"Open","Closed"))</f>
        <v/>
      </c>
    </row>
    <row r="477">
      <c r="A477" s="16" t="n"/>
      <c r="B477" s="26" t="n"/>
      <c r="C477" s="16" t="n"/>
      <c r="D477" s="16" t="n"/>
      <c r="E477" s="16" t="n"/>
      <c r="F477" s="16" t="n"/>
      <c r="G477" s="16" t="n"/>
      <c r="H477" s="16" t="n"/>
      <c r="I477" s="16" t="n"/>
      <c r="J477" s="16" t="n"/>
      <c r="K477" s="16" t="n"/>
      <c r="L477" s="26" t="n"/>
      <c r="M477" s="26" t="n"/>
      <c r="N477" s="26" t="n"/>
      <c r="O477" s="16" t="n"/>
      <c r="P477" s="16" t="n"/>
      <c r="Q477" s="18">
        <f>IF(OR([@[Inquiry ID]]="",[@[Date Received]]=""),"",MAX(0,IF([@[Closed Date]]="",IF(Dashboard!$B$3="",[@[Date Received]],Dashboard!$B$3),[@[Closed Date]])-[@[Date Received]]))</f>
        <v/>
      </c>
      <c r="R47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7" s="18">
        <f>IF([@[Date Received]]="","",TEXT([@[Date Received]],"mmm yyyy"))</f>
        <v/>
      </c>
      <c r="U477" s="18">
        <f>IF([@[Inquiry ID]]="","",IF(AND(Dashboard!$B$3&lt;&gt;"",[@[Date Received]]&lt;=Dashboard!$B$3,[@[Current Stage]]&lt;&gt;"Enrolled",[@[Current Stage]]&lt;&gt;"Closed"),"Open","Closed"))</f>
        <v/>
      </c>
    </row>
    <row r="478">
      <c r="A478" s="16" t="n"/>
      <c r="B478" s="26" t="n"/>
      <c r="C478" s="16" t="n"/>
      <c r="D478" s="16" t="n"/>
      <c r="E478" s="16" t="n"/>
      <c r="F478" s="16" t="n"/>
      <c r="G478" s="16" t="n"/>
      <c r="H478" s="16" t="n"/>
      <c r="I478" s="16" t="n"/>
      <c r="J478" s="16" t="n"/>
      <c r="K478" s="16" t="n"/>
      <c r="L478" s="26" t="n"/>
      <c r="M478" s="26" t="n"/>
      <c r="N478" s="26" t="n"/>
      <c r="O478" s="16" t="n"/>
      <c r="P478" s="16" t="n"/>
      <c r="Q478" s="18">
        <f>IF(OR([@[Inquiry ID]]="",[@[Date Received]]=""),"",MAX(0,IF([@[Closed Date]]="",IF(Dashboard!$B$3="",[@[Date Received]],Dashboard!$B$3),[@[Closed Date]])-[@[Date Received]]))</f>
        <v/>
      </c>
      <c r="R47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8" s="18">
        <f>IF([@[Date Received]]="","",TEXT([@[Date Received]],"mmm yyyy"))</f>
        <v/>
      </c>
      <c r="U478" s="18">
        <f>IF([@[Inquiry ID]]="","",IF(AND(Dashboard!$B$3&lt;&gt;"",[@[Date Received]]&lt;=Dashboard!$B$3,[@[Current Stage]]&lt;&gt;"Enrolled",[@[Current Stage]]&lt;&gt;"Closed"),"Open","Closed"))</f>
        <v/>
      </c>
    </row>
    <row r="479">
      <c r="A479" s="16" t="n"/>
      <c r="B479" s="26" t="n"/>
      <c r="C479" s="16" t="n"/>
      <c r="D479" s="16" t="n"/>
      <c r="E479" s="16" t="n"/>
      <c r="F479" s="16" t="n"/>
      <c r="G479" s="16" t="n"/>
      <c r="H479" s="16" t="n"/>
      <c r="I479" s="16" t="n"/>
      <c r="J479" s="16" t="n"/>
      <c r="K479" s="16" t="n"/>
      <c r="L479" s="26" t="n"/>
      <c r="M479" s="26" t="n"/>
      <c r="N479" s="26" t="n"/>
      <c r="O479" s="16" t="n"/>
      <c r="P479" s="16" t="n"/>
      <c r="Q479" s="18">
        <f>IF(OR([@[Inquiry ID]]="",[@[Date Received]]=""),"",MAX(0,IF([@[Closed Date]]="",IF(Dashboard!$B$3="",[@[Date Received]],Dashboard!$B$3),[@[Closed Date]])-[@[Date Received]]))</f>
        <v/>
      </c>
      <c r="R47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7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79" s="18">
        <f>IF([@[Date Received]]="","",TEXT([@[Date Received]],"mmm yyyy"))</f>
        <v/>
      </c>
      <c r="U479" s="18">
        <f>IF([@[Inquiry ID]]="","",IF(AND(Dashboard!$B$3&lt;&gt;"",[@[Date Received]]&lt;=Dashboard!$B$3,[@[Current Stage]]&lt;&gt;"Enrolled",[@[Current Stage]]&lt;&gt;"Closed"),"Open","Closed"))</f>
        <v/>
      </c>
    </row>
    <row r="480">
      <c r="A480" s="16" t="n"/>
      <c r="B480" s="26" t="n"/>
      <c r="C480" s="16" t="n"/>
      <c r="D480" s="16" t="n"/>
      <c r="E480" s="16" t="n"/>
      <c r="F480" s="16" t="n"/>
      <c r="G480" s="16" t="n"/>
      <c r="H480" s="16" t="n"/>
      <c r="I480" s="16" t="n"/>
      <c r="J480" s="16" t="n"/>
      <c r="K480" s="16" t="n"/>
      <c r="L480" s="26" t="n"/>
      <c r="M480" s="26" t="n"/>
      <c r="N480" s="26" t="n"/>
      <c r="O480" s="16" t="n"/>
      <c r="P480" s="16" t="n"/>
      <c r="Q480" s="18">
        <f>IF(OR([@[Inquiry ID]]="",[@[Date Received]]=""),"",MAX(0,IF([@[Closed Date]]="",IF(Dashboard!$B$3="",[@[Date Received]],Dashboard!$B$3),[@[Closed Date]])-[@[Date Received]]))</f>
        <v/>
      </c>
      <c r="R48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0" s="18">
        <f>IF([@[Date Received]]="","",TEXT([@[Date Received]],"mmm yyyy"))</f>
        <v/>
      </c>
      <c r="U480" s="18">
        <f>IF([@[Inquiry ID]]="","",IF(AND(Dashboard!$B$3&lt;&gt;"",[@[Date Received]]&lt;=Dashboard!$B$3,[@[Current Stage]]&lt;&gt;"Enrolled",[@[Current Stage]]&lt;&gt;"Closed"),"Open","Closed"))</f>
        <v/>
      </c>
    </row>
    <row r="481">
      <c r="A481" s="16" t="n"/>
      <c r="B481" s="26" t="n"/>
      <c r="C481" s="16" t="n"/>
      <c r="D481" s="16" t="n"/>
      <c r="E481" s="16" t="n"/>
      <c r="F481" s="16" t="n"/>
      <c r="G481" s="16" t="n"/>
      <c r="H481" s="16" t="n"/>
      <c r="I481" s="16" t="n"/>
      <c r="J481" s="16" t="n"/>
      <c r="K481" s="16" t="n"/>
      <c r="L481" s="26" t="n"/>
      <c r="M481" s="26" t="n"/>
      <c r="N481" s="26" t="n"/>
      <c r="O481" s="16" t="n"/>
      <c r="P481" s="16" t="n"/>
      <c r="Q481" s="18">
        <f>IF(OR([@[Inquiry ID]]="",[@[Date Received]]=""),"",MAX(0,IF([@[Closed Date]]="",IF(Dashboard!$B$3="",[@[Date Received]],Dashboard!$B$3),[@[Closed Date]])-[@[Date Received]]))</f>
        <v/>
      </c>
      <c r="R48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1" s="18">
        <f>IF([@[Date Received]]="","",TEXT([@[Date Received]],"mmm yyyy"))</f>
        <v/>
      </c>
      <c r="U481" s="18">
        <f>IF([@[Inquiry ID]]="","",IF(AND(Dashboard!$B$3&lt;&gt;"",[@[Date Received]]&lt;=Dashboard!$B$3,[@[Current Stage]]&lt;&gt;"Enrolled",[@[Current Stage]]&lt;&gt;"Closed"),"Open","Closed"))</f>
        <v/>
      </c>
    </row>
    <row r="482">
      <c r="A482" s="16" t="n"/>
      <c r="B482" s="26" t="n"/>
      <c r="C482" s="16" t="n"/>
      <c r="D482" s="16" t="n"/>
      <c r="E482" s="16" t="n"/>
      <c r="F482" s="16" t="n"/>
      <c r="G482" s="16" t="n"/>
      <c r="H482" s="16" t="n"/>
      <c r="I482" s="16" t="n"/>
      <c r="J482" s="16" t="n"/>
      <c r="K482" s="16" t="n"/>
      <c r="L482" s="26" t="n"/>
      <c r="M482" s="26" t="n"/>
      <c r="N482" s="26" t="n"/>
      <c r="O482" s="16" t="n"/>
      <c r="P482" s="16" t="n"/>
      <c r="Q482" s="18">
        <f>IF(OR([@[Inquiry ID]]="",[@[Date Received]]=""),"",MAX(0,IF([@[Closed Date]]="",IF(Dashboard!$B$3="",[@[Date Received]],Dashboard!$B$3),[@[Closed Date]])-[@[Date Received]]))</f>
        <v/>
      </c>
      <c r="R48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2" s="18">
        <f>IF([@[Date Received]]="","",TEXT([@[Date Received]],"mmm yyyy"))</f>
        <v/>
      </c>
      <c r="U482" s="18">
        <f>IF([@[Inquiry ID]]="","",IF(AND(Dashboard!$B$3&lt;&gt;"",[@[Date Received]]&lt;=Dashboard!$B$3,[@[Current Stage]]&lt;&gt;"Enrolled",[@[Current Stage]]&lt;&gt;"Closed"),"Open","Closed"))</f>
        <v/>
      </c>
    </row>
    <row r="483">
      <c r="A483" s="16" t="n"/>
      <c r="B483" s="26" t="n"/>
      <c r="C483" s="16" t="n"/>
      <c r="D483" s="16" t="n"/>
      <c r="E483" s="16" t="n"/>
      <c r="F483" s="16" t="n"/>
      <c r="G483" s="16" t="n"/>
      <c r="H483" s="16" t="n"/>
      <c r="I483" s="16" t="n"/>
      <c r="J483" s="16" t="n"/>
      <c r="K483" s="16" t="n"/>
      <c r="L483" s="26" t="n"/>
      <c r="M483" s="26" t="n"/>
      <c r="N483" s="26" t="n"/>
      <c r="O483" s="16" t="n"/>
      <c r="P483" s="16" t="n"/>
      <c r="Q483" s="18">
        <f>IF(OR([@[Inquiry ID]]="",[@[Date Received]]=""),"",MAX(0,IF([@[Closed Date]]="",IF(Dashboard!$B$3="",[@[Date Received]],Dashboard!$B$3),[@[Closed Date]])-[@[Date Received]]))</f>
        <v/>
      </c>
      <c r="R48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3" s="18">
        <f>IF([@[Date Received]]="","",TEXT([@[Date Received]],"mmm yyyy"))</f>
        <v/>
      </c>
      <c r="U483" s="18">
        <f>IF([@[Inquiry ID]]="","",IF(AND(Dashboard!$B$3&lt;&gt;"",[@[Date Received]]&lt;=Dashboard!$B$3,[@[Current Stage]]&lt;&gt;"Enrolled",[@[Current Stage]]&lt;&gt;"Closed"),"Open","Closed"))</f>
        <v/>
      </c>
    </row>
    <row r="484">
      <c r="A484" s="16" t="n"/>
      <c r="B484" s="26" t="n"/>
      <c r="C484" s="16" t="n"/>
      <c r="D484" s="16" t="n"/>
      <c r="E484" s="16" t="n"/>
      <c r="F484" s="16" t="n"/>
      <c r="G484" s="16" t="n"/>
      <c r="H484" s="16" t="n"/>
      <c r="I484" s="16" t="n"/>
      <c r="J484" s="16" t="n"/>
      <c r="K484" s="16" t="n"/>
      <c r="L484" s="26" t="n"/>
      <c r="M484" s="26" t="n"/>
      <c r="N484" s="26" t="n"/>
      <c r="O484" s="16" t="n"/>
      <c r="P484" s="16" t="n"/>
      <c r="Q484" s="18">
        <f>IF(OR([@[Inquiry ID]]="",[@[Date Received]]=""),"",MAX(0,IF([@[Closed Date]]="",IF(Dashboard!$B$3="",[@[Date Received]],Dashboard!$B$3),[@[Closed Date]])-[@[Date Received]]))</f>
        <v/>
      </c>
      <c r="R48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4" s="18">
        <f>IF([@[Date Received]]="","",TEXT([@[Date Received]],"mmm yyyy"))</f>
        <v/>
      </c>
      <c r="U484" s="18">
        <f>IF([@[Inquiry ID]]="","",IF(AND(Dashboard!$B$3&lt;&gt;"",[@[Date Received]]&lt;=Dashboard!$B$3,[@[Current Stage]]&lt;&gt;"Enrolled",[@[Current Stage]]&lt;&gt;"Closed"),"Open","Closed"))</f>
        <v/>
      </c>
    </row>
    <row r="485">
      <c r="A485" s="16" t="n"/>
      <c r="B485" s="26" t="n"/>
      <c r="C485" s="16" t="n"/>
      <c r="D485" s="16" t="n"/>
      <c r="E485" s="16" t="n"/>
      <c r="F485" s="16" t="n"/>
      <c r="G485" s="16" t="n"/>
      <c r="H485" s="16" t="n"/>
      <c r="I485" s="16" t="n"/>
      <c r="J485" s="16" t="n"/>
      <c r="K485" s="16" t="n"/>
      <c r="L485" s="26" t="n"/>
      <c r="M485" s="26" t="n"/>
      <c r="N485" s="26" t="n"/>
      <c r="O485" s="16" t="n"/>
      <c r="P485" s="16" t="n"/>
      <c r="Q485" s="18">
        <f>IF(OR([@[Inquiry ID]]="",[@[Date Received]]=""),"",MAX(0,IF([@[Closed Date]]="",IF(Dashboard!$B$3="",[@[Date Received]],Dashboard!$B$3),[@[Closed Date]])-[@[Date Received]]))</f>
        <v/>
      </c>
      <c r="R48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5" s="18">
        <f>IF([@[Date Received]]="","",TEXT([@[Date Received]],"mmm yyyy"))</f>
        <v/>
      </c>
      <c r="U485" s="18">
        <f>IF([@[Inquiry ID]]="","",IF(AND(Dashboard!$B$3&lt;&gt;"",[@[Date Received]]&lt;=Dashboard!$B$3,[@[Current Stage]]&lt;&gt;"Enrolled",[@[Current Stage]]&lt;&gt;"Closed"),"Open","Closed"))</f>
        <v/>
      </c>
    </row>
    <row r="486">
      <c r="A486" s="16" t="n"/>
      <c r="B486" s="26" t="n"/>
      <c r="C486" s="16" t="n"/>
      <c r="D486" s="16" t="n"/>
      <c r="E486" s="16" t="n"/>
      <c r="F486" s="16" t="n"/>
      <c r="G486" s="16" t="n"/>
      <c r="H486" s="16" t="n"/>
      <c r="I486" s="16" t="n"/>
      <c r="J486" s="16" t="n"/>
      <c r="K486" s="16" t="n"/>
      <c r="L486" s="26" t="n"/>
      <c r="M486" s="26" t="n"/>
      <c r="N486" s="26" t="n"/>
      <c r="O486" s="16" t="n"/>
      <c r="P486" s="16" t="n"/>
      <c r="Q486" s="18">
        <f>IF(OR([@[Inquiry ID]]="",[@[Date Received]]=""),"",MAX(0,IF([@[Closed Date]]="",IF(Dashboard!$B$3="",[@[Date Received]],Dashboard!$B$3),[@[Closed Date]])-[@[Date Received]]))</f>
        <v/>
      </c>
      <c r="R48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6" s="18">
        <f>IF([@[Date Received]]="","",TEXT([@[Date Received]],"mmm yyyy"))</f>
        <v/>
      </c>
      <c r="U486" s="18">
        <f>IF([@[Inquiry ID]]="","",IF(AND(Dashboard!$B$3&lt;&gt;"",[@[Date Received]]&lt;=Dashboard!$B$3,[@[Current Stage]]&lt;&gt;"Enrolled",[@[Current Stage]]&lt;&gt;"Closed"),"Open","Closed"))</f>
        <v/>
      </c>
    </row>
    <row r="487">
      <c r="A487" s="16" t="n"/>
      <c r="B487" s="26" t="n"/>
      <c r="C487" s="16" t="n"/>
      <c r="D487" s="16" t="n"/>
      <c r="E487" s="16" t="n"/>
      <c r="F487" s="16" t="n"/>
      <c r="G487" s="16" t="n"/>
      <c r="H487" s="16" t="n"/>
      <c r="I487" s="16" t="n"/>
      <c r="J487" s="16" t="n"/>
      <c r="K487" s="16" t="n"/>
      <c r="L487" s="26" t="n"/>
      <c r="M487" s="26" t="n"/>
      <c r="N487" s="26" t="n"/>
      <c r="O487" s="16" t="n"/>
      <c r="P487" s="16" t="n"/>
      <c r="Q487" s="18">
        <f>IF(OR([@[Inquiry ID]]="",[@[Date Received]]=""),"",MAX(0,IF([@[Closed Date]]="",IF(Dashboard!$B$3="",[@[Date Received]],Dashboard!$B$3),[@[Closed Date]])-[@[Date Received]]))</f>
        <v/>
      </c>
      <c r="R48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7" s="18">
        <f>IF([@[Date Received]]="","",TEXT([@[Date Received]],"mmm yyyy"))</f>
        <v/>
      </c>
      <c r="U487" s="18">
        <f>IF([@[Inquiry ID]]="","",IF(AND(Dashboard!$B$3&lt;&gt;"",[@[Date Received]]&lt;=Dashboard!$B$3,[@[Current Stage]]&lt;&gt;"Enrolled",[@[Current Stage]]&lt;&gt;"Closed"),"Open","Closed"))</f>
        <v/>
      </c>
    </row>
    <row r="488">
      <c r="A488" s="16" t="n"/>
      <c r="B488" s="26" t="n"/>
      <c r="C488" s="16" t="n"/>
      <c r="D488" s="16" t="n"/>
      <c r="E488" s="16" t="n"/>
      <c r="F488" s="16" t="n"/>
      <c r="G488" s="16" t="n"/>
      <c r="H488" s="16" t="n"/>
      <c r="I488" s="16" t="n"/>
      <c r="J488" s="16" t="n"/>
      <c r="K488" s="16" t="n"/>
      <c r="L488" s="26" t="n"/>
      <c r="M488" s="26" t="n"/>
      <c r="N488" s="26" t="n"/>
      <c r="O488" s="16" t="n"/>
      <c r="P488" s="16" t="n"/>
      <c r="Q488" s="18">
        <f>IF(OR([@[Inquiry ID]]="",[@[Date Received]]=""),"",MAX(0,IF([@[Closed Date]]="",IF(Dashboard!$B$3="",[@[Date Received]],Dashboard!$B$3),[@[Closed Date]])-[@[Date Received]]))</f>
        <v/>
      </c>
      <c r="R48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8" s="18">
        <f>IF([@[Date Received]]="","",TEXT([@[Date Received]],"mmm yyyy"))</f>
        <v/>
      </c>
      <c r="U488" s="18">
        <f>IF([@[Inquiry ID]]="","",IF(AND(Dashboard!$B$3&lt;&gt;"",[@[Date Received]]&lt;=Dashboard!$B$3,[@[Current Stage]]&lt;&gt;"Enrolled",[@[Current Stage]]&lt;&gt;"Closed"),"Open","Closed"))</f>
        <v/>
      </c>
    </row>
    <row r="489">
      <c r="A489" s="16" t="n"/>
      <c r="B489" s="26" t="n"/>
      <c r="C489" s="16" t="n"/>
      <c r="D489" s="16" t="n"/>
      <c r="E489" s="16" t="n"/>
      <c r="F489" s="16" t="n"/>
      <c r="G489" s="16" t="n"/>
      <c r="H489" s="16" t="n"/>
      <c r="I489" s="16" t="n"/>
      <c r="J489" s="16" t="n"/>
      <c r="K489" s="16" t="n"/>
      <c r="L489" s="26" t="n"/>
      <c r="M489" s="26" t="n"/>
      <c r="N489" s="26" t="n"/>
      <c r="O489" s="16" t="n"/>
      <c r="P489" s="16" t="n"/>
      <c r="Q489" s="18">
        <f>IF(OR([@[Inquiry ID]]="",[@[Date Received]]=""),"",MAX(0,IF([@[Closed Date]]="",IF(Dashboard!$B$3="",[@[Date Received]],Dashboard!$B$3),[@[Closed Date]])-[@[Date Received]]))</f>
        <v/>
      </c>
      <c r="R48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8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89" s="18">
        <f>IF([@[Date Received]]="","",TEXT([@[Date Received]],"mmm yyyy"))</f>
        <v/>
      </c>
      <c r="U489" s="18">
        <f>IF([@[Inquiry ID]]="","",IF(AND(Dashboard!$B$3&lt;&gt;"",[@[Date Received]]&lt;=Dashboard!$B$3,[@[Current Stage]]&lt;&gt;"Enrolled",[@[Current Stage]]&lt;&gt;"Closed"),"Open","Closed"))</f>
        <v/>
      </c>
    </row>
    <row r="490">
      <c r="A490" s="16" t="n"/>
      <c r="B490" s="26" t="n"/>
      <c r="C490" s="16" t="n"/>
      <c r="D490" s="16" t="n"/>
      <c r="E490" s="16" t="n"/>
      <c r="F490" s="16" t="n"/>
      <c r="G490" s="16" t="n"/>
      <c r="H490" s="16" t="n"/>
      <c r="I490" s="16" t="n"/>
      <c r="J490" s="16" t="n"/>
      <c r="K490" s="16" t="n"/>
      <c r="L490" s="26" t="n"/>
      <c r="M490" s="26" t="n"/>
      <c r="N490" s="26" t="n"/>
      <c r="O490" s="16" t="n"/>
      <c r="P490" s="16" t="n"/>
      <c r="Q490" s="18">
        <f>IF(OR([@[Inquiry ID]]="",[@[Date Received]]=""),"",MAX(0,IF([@[Closed Date]]="",IF(Dashboard!$B$3="",[@[Date Received]],Dashboard!$B$3),[@[Closed Date]])-[@[Date Received]]))</f>
        <v/>
      </c>
      <c r="R49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0" s="18">
        <f>IF([@[Date Received]]="","",TEXT([@[Date Received]],"mmm yyyy"))</f>
        <v/>
      </c>
      <c r="U490" s="18">
        <f>IF([@[Inquiry ID]]="","",IF(AND(Dashboard!$B$3&lt;&gt;"",[@[Date Received]]&lt;=Dashboard!$B$3,[@[Current Stage]]&lt;&gt;"Enrolled",[@[Current Stage]]&lt;&gt;"Closed"),"Open","Closed"))</f>
        <v/>
      </c>
    </row>
    <row r="491">
      <c r="A491" s="16" t="n"/>
      <c r="B491" s="26" t="n"/>
      <c r="C491" s="16" t="n"/>
      <c r="D491" s="16" t="n"/>
      <c r="E491" s="16" t="n"/>
      <c r="F491" s="16" t="n"/>
      <c r="G491" s="16" t="n"/>
      <c r="H491" s="16" t="n"/>
      <c r="I491" s="16" t="n"/>
      <c r="J491" s="16" t="n"/>
      <c r="K491" s="16" t="n"/>
      <c r="L491" s="26" t="n"/>
      <c r="M491" s="26" t="n"/>
      <c r="N491" s="26" t="n"/>
      <c r="O491" s="16" t="n"/>
      <c r="P491" s="16" t="n"/>
      <c r="Q491" s="18">
        <f>IF(OR([@[Inquiry ID]]="",[@[Date Received]]=""),"",MAX(0,IF([@[Closed Date]]="",IF(Dashboard!$B$3="",[@[Date Received]],Dashboard!$B$3),[@[Closed Date]])-[@[Date Received]]))</f>
        <v/>
      </c>
      <c r="R49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1" s="18">
        <f>IF([@[Date Received]]="","",TEXT([@[Date Received]],"mmm yyyy"))</f>
        <v/>
      </c>
      <c r="U491" s="18">
        <f>IF([@[Inquiry ID]]="","",IF(AND(Dashboard!$B$3&lt;&gt;"",[@[Date Received]]&lt;=Dashboard!$B$3,[@[Current Stage]]&lt;&gt;"Enrolled",[@[Current Stage]]&lt;&gt;"Closed"),"Open","Closed"))</f>
        <v/>
      </c>
    </row>
    <row r="492">
      <c r="A492" s="16" t="n"/>
      <c r="B492" s="26" t="n"/>
      <c r="C492" s="16" t="n"/>
      <c r="D492" s="16" t="n"/>
      <c r="E492" s="16" t="n"/>
      <c r="F492" s="16" t="n"/>
      <c r="G492" s="16" t="n"/>
      <c r="H492" s="16" t="n"/>
      <c r="I492" s="16" t="n"/>
      <c r="J492" s="16" t="n"/>
      <c r="K492" s="16" t="n"/>
      <c r="L492" s="26" t="n"/>
      <c r="M492" s="26" t="n"/>
      <c r="N492" s="26" t="n"/>
      <c r="O492" s="16" t="n"/>
      <c r="P492" s="16" t="n"/>
      <c r="Q492" s="18">
        <f>IF(OR([@[Inquiry ID]]="",[@[Date Received]]=""),"",MAX(0,IF([@[Closed Date]]="",IF(Dashboard!$B$3="",[@[Date Received]],Dashboard!$B$3),[@[Closed Date]])-[@[Date Received]]))</f>
        <v/>
      </c>
      <c r="R492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2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2" s="18">
        <f>IF([@[Date Received]]="","",TEXT([@[Date Received]],"mmm yyyy"))</f>
        <v/>
      </c>
      <c r="U492" s="18">
        <f>IF([@[Inquiry ID]]="","",IF(AND(Dashboard!$B$3&lt;&gt;"",[@[Date Received]]&lt;=Dashboard!$B$3,[@[Current Stage]]&lt;&gt;"Enrolled",[@[Current Stage]]&lt;&gt;"Closed"),"Open","Closed"))</f>
        <v/>
      </c>
    </row>
    <row r="493">
      <c r="A493" s="16" t="n"/>
      <c r="B493" s="26" t="n"/>
      <c r="C493" s="16" t="n"/>
      <c r="D493" s="16" t="n"/>
      <c r="E493" s="16" t="n"/>
      <c r="F493" s="16" t="n"/>
      <c r="G493" s="16" t="n"/>
      <c r="H493" s="16" t="n"/>
      <c r="I493" s="16" t="n"/>
      <c r="J493" s="16" t="n"/>
      <c r="K493" s="16" t="n"/>
      <c r="L493" s="26" t="n"/>
      <c r="M493" s="26" t="n"/>
      <c r="N493" s="26" t="n"/>
      <c r="O493" s="16" t="n"/>
      <c r="P493" s="16" t="n"/>
      <c r="Q493" s="18">
        <f>IF(OR([@[Inquiry ID]]="",[@[Date Received]]=""),"",MAX(0,IF([@[Closed Date]]="",IF(Dashboard!$B$3="",[@[Date Received]],Dashboard!$B$3),[@[Closed Date]])-[@[Date Received]]))</f>
        <v/>
      </c>
      <c r="R493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3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3" s="18">
        <f>IF([@[Date Received]]="","",TEXT([@[Date Received]],"mmm yyyy"))</f>
        <v/>
      </c>
      <c r="U493" s="18">
        <f>IF([@[Inquiry ID]]="","",IF(AND(Dashboard!$B$3&lt;&gt;"",[@[Date Received]]&lt;=Dashboard!$B$3,[@[Current Stage]]&lt;&gt;"Enrolled",[@[Current Stage]]&lt;&gt;"Closed"),"Open","Closed"))</f>
        <v/>
      </c>
    </row>
    <row r="494">
      <c r="A494" s="16" t="n"/>
      <c r="B494" s="26" t="n"/>
      <c r="C494" s="16" t="n"/>
      <c r="D494" s="16" t="n"/>
      <c r="E494" s="16" t="n"/>
      <c r="F494" s="16" t="n"/>
      <c r="G494" s="16" t="n"/>
      <c r="H494" s="16" t="n"/>
      <c r="I494" s="16" t="n"/>
      <c r="J494" s="16" t="n"/>
      <c r="K494" s="16" t="n"/>
      <c r="L494" s="26" t="n"/>
      <c r="M494" s="26" t="n"/>
      <c r="N494" s="26" t="n"/>
      <c r="O494" s="16" t="n"/>
      <c r="P494" s="16" t="n"/>
      <c r="Q494" s="18">
        <f>IF(OR([@[Inquiry ID]]="",[@[Date Received]]=""),"",MAX(0,IF([@[Closed Date]]="",IF(Dashboard!$B$3="",[@[Date Received]],Dashboard!$B$3),[@[Closed Date]])-[@[Date Received]]))</f>
        <v/>
      </c>
      <c r="R494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4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4" s="18">
        <f>IF([@[Date Received]]="","",TEXT([@[Date Received]],"mmm yyyy"))</f>
        <v/>
      </c>
      <c r="U494" s="18">
        <f>IF([@[Inquiry ID]]="","",IF(AND(Dashboard!$B$3&lt;&gt;"",[@[Date Received]]&lt;=Dashboard!$B$3,[@[Current Stage]]&lt;&gt;"Enrolled",[@[Current Stage]]&lt;&gt;"Closed"),"Open","Closed"))</f>
        <v/>
      </c>
    </row>
    <row r="495">
      <c r="A495" s="16" t="n"/>
      <c r="B495" s="26" t="n"/>
      <c r="C495" s="16" t="n"/>
      <c r="D495" s="16" t="n"/>
      <c r="E495" s="16" t="n"/>
      <c r="F495" s="16" t="n"/>
      <c r="G495" s="16" t="n"/>
      <c r="H495" s="16" t="n"/>
      <c r="I495" s="16" t="n"/>
      <c r="J495" s="16" t="n"/>
      <c r="K495" s="16" t="n"/>
      <c r="L495" s="26" t="n"/>
      <c r="M495" s="26" t="n"/>
      <c r="N495" s="26" t="n"/>
      <c r="O495" s="16" t="n"/>
      <c r="P495" s="16" t="n"/>
      <c r="Q495" s="18">
        <f>IF(OR([@[Inquiry ID]]="",[@[Date Received]]=""),"",MAX(0,IF([@[Closed Date]]="",IF(Dashboard!$B$3="",[@[Date Received]],Dashboard!$B$3),[@[Closed Date]])-[@[Date Received]]))</f>
        <v/>
      </c>
      <c r="R495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5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5" s="18">
        <f>IF([@[Date Received]]="","",TEXT([@[Date Received]],"mmm yyyy"))</f>
        <v/>
      </c>
      <c r="U495" s="18">
        <f>IF([@[Inquiry ID]]="","",IF(AND(Dashboard!$B$3&lt;&gt;"",[@[Date Received]]&lt;=Dashboard!$B$3,[@[Current Stage]]&lt;&gt;"Enrolled",[@[Current Stage]]&lt;&gt;"Closed"),"Open","Closed"))</f>
        <v/>
      </c>
    </row>
    <row r="496">
      <c r="A496" s="16" t="n"/>
      <c r="B496" s="26" t="n"/>
      <c r="C496" s="16" t="n"/>
      <c r="D496" s="16" t="n"/>
      <c r="E496" s="16" t="n"/>
      <c r="F496" s="16" t="n"/>
      <c r="G496" s="16" t="n"/>
      <c r="H496" s="16" t="n"/>
      <c r="I496" s="16" t="n"/>
      <c r="J496" s="16" t="n"/>
      <c r="K496" s="16" t="n"/>
      <c r="L496" s="26" t="n"/>
      <c r="M496" s="26" t="n"/>
      <c r="N496" s="26" t="n"/>
      <c r="O496" s="16" t="n"/>
      <c r="P496" s="16" t="n"/>
      <c r="Q496" s="18">
        <f>IF(OR([@[Inquiry ID]]="",[@[Date Received]]=""),"",MAX(0,IF([@[Closed Date]]="",IF(Dashboard!$B$3="",[@[Date Received]],Dashboard!$B$3),[@[Closed Date]])-[@[Date Received]]))</f>
        <v/>
      </c>
      <c r="R496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6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6" s="18">
        <f>IF([@[Date Received]]="","",TEXT([@[Date Received]],"mmm yyyy"))</f>
        <v/>
      </c>
      <c r="U496" s="18">
        <f>IF([@[Inquiry ID]]="","",IF(AND(Dashboard!$B$3&lt;&gt;"",[@[Date Received]]&lt;=Dashboard!$B$3,[@[Current Stage]]&lt;&gt;"Enrolled",[@[Current Stage]]&lt;&gt;"Closed"),"Open","Closed"))</f>
        <v/>
      </c>
    </row>
    <row r="497">
      <c r="A497" s="16" t="n"/>
      <c r="B497" s="26" t="n"/>
      <c r="C497" s="16" t="n"/>
      <c r="D497" s="16" t="n"/>
      <c r="E497" s="16" t="n"/>
      <c r="F497" s="16" t="n"/>
      <c r="G497" s="16" t="n"/>
      <c r="H497" s="16" t="n"/>
      <c r="I497" s="16" t="n"/>
      <c r="J497" s="16" t="n"/>
      <c r="K497" s="16" t="n"/>
      <c r="L497" s="26" t="n"/>
      <c r="M497" s="26" t="n"/>
      <c r="N497" s="26" t="n"/>
      <c r="O497" s="16" t="n"/>
      <c r="P497" s="16" t="n"/>
      <c r="Q497" s="18">
        <f>IF(OR([@[Inquiry ID]]="",[@[Date Received]]=""),"",MAX(0,IF([@[Closed Date]]="",IF(Dashboard!$B$3="",[@[Date Received]],Dashboard!$B$3),[@[Closed Date]])-[@[Date Received]]))</f>
        <v/>
      </c>
      <c r="R497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7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7" s="18">
        <f>IF([@[Date Received]]="","",TEXT([@[Date Received]],"mmm yyyy"))</f>
        <v/>
      </c>
      <c r="U497" s="18">
        <f>IF([@[Inquiry ID]]="","",IF(AND(Dashboard!$B$3&lt;&gt;"",[@[Date Received]]&lt;=Dashboard!$B$3,[@[Current Stage]]&lt;&gt;"Enrolled",[@[Current Stage]]&lt;&gt;"Closed"),"Open","Closed"))</f>
        <v/>
      </c>
    </row>
    <row r="498">
      <c r="A498" s="16" t="n"/>
      <c r="B498" s="26" t="n"/>
      <c r="C498" s="16" t="n"/>
      <c r="D498" s="16" t="n"/>
      <c r="E498" s="16" t="n"/>
      <c r="F498" s="16" t="n"/>
      <c r="G498" s="16" t="n"/>
      <c r="H498" s="16" t="n"/>
      <c r="I498" s="16" t="n"/>
      <c r="J498" s="16" t="n"/>
      <c r="K498" s="16" t="n"/>
      <c r="L498" s="26" t="n"/>
      <c r="M498" s="26" t="n"/>
      <c r="N498" s="26" t="n"/>
      <c r="O498" s="16" t="n"/>
      <c r="P498" s="16" t="n"/>
      <c r="Q498" s="18">
        <f>IF(OR([@[Inquiry ID]]="",[@[Date Received]]=""),"",MAX(0,IF([@[Closed Date]]="",IF(Dashboard!$B$3="",[@[Date Received]],Dashboard!$B$3),[@[Closed Date]])-[@[Date Received]]))</f>
        <v/>
      </c>
      <c r="R498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8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8" s="18">
        <f>IF([@[Date Received]]="","",TEXT([@[Date Received]],"mmm yyyy"))</f>
        <v/>
      </c>
      <c r="U498" s="18">
        <f>IF([@[Inquiry ID]]="","",IF(AND(Dashboard!$B$3&lt;&gt;"",[@[Date Received]]&lt;=Dashboard!$B$3,[@[Current Stage]]&lt;&gt;"Enrolled",[@[Current Stage]]&lt;&gt;"Closed"),"Open","Closed"))</f>
        <v/>
      </c>
    </row>
    <row r="499">
      <c r="A499" s="16" t="n"/>
      <c r="B499" s="26" t="n"/>
      <c r="C499" s="16" t="n"/>
      <c r="D499" s="16" t="n"/>
      <c r="E499" s="16" t="n"/>
      <c r="F499" s="16" t="n"/>
      <c r="G499" s="16" t="n"/>
      <c r="H499" s="16" t="n"/>
      <c r="I499" s="16" t="n"/>
      <c r="J499" s="16" t="n"/>
      <c r="K499" s="16" t="n"/>
      <c r="L499" s="26" t="n"/>
      <c r="M499" s="26" t="n"/>
      <c r="N499" s="26" t="n"/>
      <c r="O499" s="16" t="n"/>
      <c r="P499" s="16" t="n"/>
      <c r="Q499" s="18">
        <f>IF(OR([@[Inquiry ID]]="",[@[Date Received]]=""),"",MAX(0,IF([@[Closed Date]]="",IF(Dashboard!$B$3="",[@[Date Received]],Dashboard!$B$3),[@[Closed Date]])-[@[Date Received]]))</f>
        <v/>
      </c>
      <c r="R499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499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499" s="18">
        <f>IF([@[Date Received]]="","",TEXT([@[Date Received]],"mmm yyyy"))</f>
        <v/>
      </c>
      <c r="U499" s="18">
        <f>IF([@[Inquiry ID]]="","",IF(AND(Dashboard!$B$3&lt;&gt;"",[@[Date Received]]&lt;=Dashboard!$B$3,[@[Current Stage]]&lt;&gt;"Enrolled",[@[Current Stage]]&lt;&gt;"Closed"),"Open","Closed"))</f>
        <v/>
      </c>
    </row>
    <row r="500">
      <c r="A500" s="16" t="n"/>
      <c r="B500" s="26" t="n"/>
      <c r="C500" s="16" t="n"/>
      <c r="D500" s="16" t="n"/>
      <c r="E500" s="16" t="n"/>
      <c r="F500" s="16" t="n"/>
      <c r="G500" s="16" t="n"/>
      <c r="H500" s="16" t="n"/>
      <c r="I500" s="16" t="n"/>
      <c r="J500" s="16" t="n"/>
      <c r="K500" s="16" t="n"/>
      <c r="L500" s="26" t="n"/>
      <c r="M500" s="26" t="n"/>
      <c r="N500" s="26" t="n"/>
      <c r="O500" s="16" t="n"/>
      <c r="P500" s="16" t="n"/>
      <c r="Q500" s="18">
        <f>IF(OR([@[Inquiry ID]]="",[@[Date Received]]=""),"",MAX(0,IF([@[Closed Date]]="",IF(Dashboard!$B$3="",[@[Date Received]],Dashboard!$B$3),[@[Closed Date]])-[@[Date Received]]))</f>
        <v/>
      </c>
      <c r="R500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00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00" s="18">
        <f>IF([@[Date Received]]="","",TEXT([@[Date Received]],"mmm yyyy"))</f>
        <v/>
      </c>
      <c r="U500" s="18">
        <f>IF([@[Inquiry ID]]="","",IF(AND(Dashboard!$B$3&lt;&gt;"",[@[Date Received]]&lt;=Dashboard!$B$3,[@[Current Stage]]&lt;&gt;"Enrolled",[@[Current Stage]]&lt;&gt;"Closed"),"Open","Closed"))</f>
        <v/>
      </c>
    </row>
    <row r="501">
      <c r="A501" s="16" t="n"/>
      <c r="B501" s="26" t="n"/>
      <c r="C501" s="16" t="n"/>
      <c r="D501" s="16" t="n"/>
      <c r="E501" s="16" t="n"/>
      <c r="F501" s="16" t="n"/>
      <c r="G501" s="16" t="n"/>
      <c r="H501" s="16" t="n"/>
      <c r="I501" s="16" t="n"/>
      <c r="J501" s="16" t="n"/>
      <c r="K501" s="16" t="n"/>
      <c r="L501" s="26" t="n"/>
      <c r="M501" s="26" t="n"/>
      <c r="N501" s="26" t="n"/>
      <c r="O501" s="16" t="n"/>
      <c r="P501" s="16" t="n"/>
      <c r="Q501" s="18">
        <f>IF(OR([@[Inquiry ID]]="",[@[Date Received]]=""),"",MAX(0,IF([@[Closed Date]]="",IF(Dashboard!$B$3="",[@[Date Received]],Dashboard!$B$3),[@[Closed Date]])-[@[Date Received]]))</f>
        <v/>
      </c>
      <c r="R501" s="18">
        <f>IF([@[Inquiry ID]]="","",IF(OR([@[Current Stage]]="Enrolled",[@[Current Stage]]="Closed"),"Closed",IF([@[Next Follow-Up Date]]="","Missing date",IF(Dashboard!$B$3="","As of date missing",IF([@[Next Follow-Up Date]]&lt;Dashboard!$B$3,"Overdue",IF([@[Next Follow-Up Date]]=Dashboard!$B$3,"Due today",IF([@[Next Follow-Up Date]]&lt;=Dashboard!$B$3+7,"Due soon","Scheduled")))))))</f>
        <v/>
      </c>
      <c r="S501" s="18">
        <f>IF([@[Inquiry ID]]="","",IF(AND([@[Current Stage]]&lt;&gt;"Enrolled",[@[Current Stage]]&lt;&gt;"Closed",[@[Assigned To]]=""),"Open inquiry is unassigned",IF(AND([@[Current Stage]]&lt;&gt;"Enrolled",[@[Current Stage]]&lt;&gt;"Closed",[@[Next Follow-Up Date]]=""),"Open inquiry is missing follow-up date","OK")))</f>
        <v/>
      </c>
      <c r="T501" s="18">
        <f>IF([@[Date Received]]="","",TEXT([@[Date Received]],"mmm yyyy"))</f>
        <v/>
      </c>
      <c r="U501" s="18">
        <f>IF([@[Inquiry ID]]="","",IF(AND(Dashboard!$B$3&lt;&gt;"",[@[Date Received]]&lt;=Dashboard!$B$3,[@[Current Stage]]&lt;&gt;"Enrolled",[@[Current Stage]]&lt;&gt;"Closed"),"Open","Closed"))</f>
        <v/>
      </c>
    </row>
  </sheetData>
  <conditionalFormatting sqref="A2:U501">
    <cfRule type="expression" priority="1" dxfId="0">
      <formula>AND($A2&lt;&gt;"",$S2&lt;&gt;"OK")</formula>
    </cfRule>
    <cfRule type="expression" priority="2" dxfId="0">
      <formula>$R2="Overdue"</formula>
    </cfRule>
    <cfRule type="expression" priority="3" dxfId="2">
      <formula>$R2="Due today"</formula>
    </cfRule>
    <cfRule type="expression" priority="4" dxfId="3">
      <formula>$R2="Due soon"</formula>
    </cfRule>
  </conditionalFormatting>
  <conditionalFormatting sqref="K2:K501">
    <cfRule type="cellIs" priority="5" operator="equal" dxfId="0">
      <formula>"High"</formula>
    </cfRule>
  </conditionalFormatting>
  <conditionalFormatting sqref="S2:S501">
    <cfRule type="cellIs" priority="6" operator="equal" dxfId="4">
      <formula>"OK"</formula>
    </cfRule>
  </conditionalFormatting>
  <dataValidations count="10">
    <dataValidation sqref="B2:B501 L2:N501" showDropDown="0" showInputMessage="0" showErrorMessage="1" allowBlank="0" errorTitle="Invalid date" error="Enter a valid date in mm/dd/yyyy format." type="date" errorStyle="stop" operator="between">
      <formula1>DATE(2020,1,1)</formula1>
      <formula2>DATE(2100,12,31)</formula2>
    </dataValidation>
    <dataValidation sqref="E2:E501" showDropDown="0" showInputMessage="0" showErrorMessage="1" allowBlank="0" errorTitle="Invalid selection" error="Select a value from the drop-down list." type="list">
      <formula1>'Lists'!$A$2:$A$9</formula1>
    </dataValidation>
    <dataValidation sqref="F2:F501" showDropDown="0" showInputMessage="0" showErrorMessage="1" allowBlank="0" errorTitle="Invalid selection" error="Select a value from the drop-down list." type="list">
      <formula1>'Lists'!$B$2:$B$7</formula1>
    </dataValidation>
    <dataValidation sqref="G2:G501" showDropDown="0" showInputMessage="0" showErrorMessage="1" allowBlank="0" errorTitle="Invalid selection" error="Select a value from the drop-down list." type="list">
      <formula1>'Lists'!$C$2:$C$9</formula1>
    </dataValidation>
    <dataValidation sqref="H2:H501" showDropDown="0" showInputMessage="0" showErrorMessage="1" allowBlank="0" errorTitle="Invalid selection" error="Select a value from the drop-down list." type="list">
      <formula1>'Lists'!$D$2:$D$6</formula1>
    </dataValidation>
    <dataValidation sqref="I2:I501" showDropDown="0" showInputMessage="0" showErrorMessage="1" allowBlank="0" errorTitle="Invalid selection" error="Select a value from the drop-down list." type="list">
      <formula1>'Lists'!$E$2:$E$6</formula1>
    </dataValidation>
    <dataValidation sqref="J2:J501" showDropDown="0" showInputMessage="0" showErrorMessage="1" allowBlank="0" errorTitle="Invalid selection" error="Select a value from the drop-down list." type="list">
      <formula1>'Lists'!$F$2:$F$9</formula1>
    </dataValidation>
    <dataValidation sqref="K2:K501" showDropDown="0" showInputMessage="0" showErrorMessage="1" allowBlank="0" errorTitle="Invalid selection" error="Select a value from the drop-down list." type="list">
      <formula1>'Lists'!$G$2:$G$4</formula1>
    </dataValidation>
    <dataValidation sqref="O2:O501" showDropDown="0" showInputMessage="0" showErrorMessage="1" allowBlank="0" errorTitle="Invalid selection" error="Select a value from the drop-down list." type="list">
      <formula1>'Lists'!$H$2:$H$8</formula1>
    </dataValidation>
    <dataValidation sqref="P2:P501" showDropDown="0" showInputMessage="0" showErrorMessage="1" allowBlank="0" errorTitle="Notes too long" error="Keep notes to 250 characters or fewer. Do not enter sensitive personal information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9" t="inlineStr">
        <is>
          <t>Program Interest</t>
        </is>
      </c>
      <c r="B1" s="19" t="inlineStr">
        <is>
          <t>Start Term</t>
        </is>
      </c>
      <c r="C1" s="19" t="inlineStr">
        <is>
          <t>Inquiry Source</t>
        </is>
      </c>
      <c r="D1" s="19" t="inlineStr">
        <is>
          <t>Assigned To</t>
        </is>
      </c>
      <c r="E1" s="19" t="inlineStr">
        <is>
          <t>Contact Preference</t>
        </is>
      </c>
      <c r="F1" s="19" t="inlineStr">
        <is>
          <t>Current Stage</t>
        </is>
      </c>
      <c r="G1" s="19" t="inlineStr">
        <is>
          <t>Priority</t>
        </is>
      </c>
      <c r="H1" s="19" t="inlineStr">
        <is>
          <t>Outcome</t>
        </is>
      </c>
    </row>
    <row r="2">
      <c r="A2" s="16" t="inlineStr">
        <is>
          <t>Business Administration</t>
        </is>
      </c>
      <c r="B2" s="16" t="inlineStr">
        <is>
          <t>Fall 2026</t>
        </is>
      </c>
      <c r="C2" s="16" t="inlineStr">
        <is>
          <t>Website Form</t>
        </is>
      </c>
      <c r="D2" s="16" t="inlineStr">
        <is>
          <t>Casey Morgan</t>
        </is>
      </c>
      <c r="E2" s="16" t="inlineStr">
        <is>
          <t>Email</t>
        </is>
      </c>
      <c r="F2" s="16" t="inlineStr">
        <is>
          <t>New</t>
        </is>
      </c>
      <c r="G2" s="16" t="inlineStr">
        <is>
          <t>High</t>
        </is>
      </c>
      <c r="H2" s="16" t="inlineStr">
        <is>
          <t>Enrolled</t>
        </is>
      </c>
    </row>
    <row r="3">
      <c r="A3" s="16" t="inlineStr">
        <is>
          <t>Cybersecurity Fundamentals</t>
        </is>
      </c>
      <c r="B3" s="16" t="inlineStr">
        <is>
          <t>Spring 2027</t>
        </is>
      </c>
      <c r="C3" s="16" t="inlineStr">
        <is>
          <t>Phone</t>
        </is>
      </c>
      <c r="D3" s="16" t="inlineStr">
        <is>
          <t>Jordan Lee</t>
        </is>
      </c>
      <c r="E3" s="16" t="inlineStr">
        <is>
          <t>Phone</t>
        </is>
      </c>
      <c r="F3" s="16" t="inlineStr">
        <is>
          <t>Attempting Contact</t>
        </is>
      </c>
      <c r="G3" s="16" t="inlineStr">
        <is>
          <t>Medium</t>
        </is>
      </c>
      <c r="H3" s="16" t="inlineStr">
        <is>
          <t>Not Interested</t>
        </is>
      </c>
    </row>
    <row r="4">
      <c r="A4" s="16" t="inlineStr">
        <is>
          <t>Early Childhood Education</t>
        </is>
      </c>
      <c r="B4" s="16" t="inlineStr">
        <is>
          <t>Summer 2027</t>
        </is>
      </c>
      <c r="C4" s="16" t="inlineStr">
        <is>
          <t>Email</t>
        </is>
      </c>
      <c r="D4" s="16" t="inlineStr">
        <is>
          <t>Morgan Price</t>
        </is>
      </c>
      <c r="E4" s="16" t="inlineStr">
        <is>
          <t>Text Message</t>
        </is>
      </c>
      <c r="F4" s="16" t="inlineStr">
        <is>
          <t>Connected</t>
        </is>
      </c>
      <c r="G4" s="16" t="inlineStr">
        <is>
          <t>Low</t>
        </is>
      </c>
      <c r="H4" s="16" t="inlineStr">
        <is>
          <t>Not Eligible</t>
        </is>
      </c>
    </row>
    <row r="5">
      <c r="A5" s="16" t="inlineStr">
        <is>
          <t>Information Technology Support</t>
        </is>
      </c>
      <c r="B5" s="16" t="inlineStr">
        <is>
          <t>Fall 2027</t>
        </is>
      </c>
      <c r="C5" s="16" t="inlineStr">
        <is>
          <t>Walk-In</t>
        </is>
      </c>
      <c r="D5" s="16" t="inlineStr">
        <is>
          <t>Taylor Brooks</t>
        </is>
      </c>
      <c r="E5" s="16" t="inlineStr">
        <is>
          <t>In Person</t>
        </is>
      </c>
      <c r="F5" s="16" t="inlineStr">
        <is>
          <t>Application Started</t>
        </is>
      </c>
      <c r="G5" s="16" t="n"/>
      <c r="H5" s="16" t="inlineStr">
        <is>
          <t>Chose Another School</t>
        </is>
      </c>
    </row>
    <row r="6">
      <c r="A6" s="16" t="inlineStr">
        <is>
          <t>Medical Assistant Certificate</t>
        </is>
      </c>
      <c r="B6" s="16" t="inlineStr">
        <is>
          <t>Spring 2028</t>
        </is>
      </c>
      <c r="C6" s="16" t="inlineStr">
        <is>
          <t>Education Fair</t>
        </is>
      </c>
      <c r="D6" s="16" t="inlineStr">
        <is>
          <t>Unassigned</t>
        </is>
      </c>
      <c r="E6" s="16" t="inlineStr">
        <is>
          <t>No Preference</t>
        </is>
      </c>
      <c r="F6" s="16" t="inlineStr">
        <is>
          <t>Applied</t>
        </is>
      </c>
      <c r="G6" s="16" t="n"/>
      <c r="H6" s="16" t="inlineStr">
        <is>
          <t>Unable to Reach</t>
        </is>
      </c>
    </row>
    <row r="7">
      <c r="A7" s="16" t="inlineStr">
        <is>
          <t>Medical Billing and Coding</t>
        </is>
      </c>
      <c r="B7" s="16" t="inlineStr">
        <is>
          <t>Undecided</t>
        </is>
      </c>
      <c r="C7" s="16" t="inlineStr">
        <is>
          <t>Employer Referral</t>
        </is>
      </c>
      <c r="D7" s="16" t="n"/>
      <c r="E7" s="16" t="n"/>
      <c r="F7" s="16" t="inlineStr">
        <is>
          <t>Admitted</t>
        </is>
      </c>
      <c r="G7" s="16" t="n"/>
      <c r="H7" s="16" t="inlineStr">
        <is>
          <t>Duplicate</t>
        </is>
      </c>
    </row>
    <row r="8">
      <c r="A8" s="16" t="inlineStr">
        <is>
          <t>Project Management Certificate</t>
        </is>
      </c>
      <c r="B8" s="16" t="n"/>
      <c r="C8" s="16" t="inlineStr">
        <is>
          <t>Community Partner</t>
        </is>
      </c>
      <c r="D8" s="16" t="n"/>
      <c r="E8" s="16" t="n"/>
      <c r="F8" s="16" t="inlineStr">
        <is>
          <t>Enrolled</t>
        </is>
      </c>
      <c r="G8" s="16" t="n"/>
      <c r="H8" s="16" t="inlineStr">
        <is>
          <t>Other</t>
        </is>
      </c>
    </row>
    <row r="9">
      <c r="A9" s="16" t="inlineStr">
        <is>
          <t>Welding Technology</t>
        </is>
      </c>
      <c r="B9" s="16" t="n"/>
      <c r="C9" s="16" t="inlineStr">
        <is>
          <t>Other</t>
        </is>
      </c>
      <c r="D9" s="16" t="n"/>
      <c r="E9" s="16" t="n"/>
      <c r="F9" s="16" t="inlineStr">
        <is>
          <t>Closed</t>
        </is>
      </c>
      <c r="G9" s="16" t="n"/>
      <c r="H9" s="16" t="n"/>
    </row>
    <row r="10">
      <c r="A10" s="16" t="n"/>
      <c r="B10" s="16" t="n"/>
      <c r="C10" s="16" t="n"/>
      <c r="D10" s="16" t="n"/>
      <c r="E10" s="16" t="n"/>
      <c r="F10" s="16" t="n"/>
      <c r="G10" s="16" t="n"/>
      <c r="H10" s="16" t="n"/>
    </row>
    <row r="11">
      <c r="A11" s="16" t="n"/>
      <c r="B11" s="16" t="n"/>
      <c r="C11" s="16" t="n"/>
      <c r="D11" s="16" t="n"/>
      <c r="E11" s="16" t="n"/>
      <c r="F11" s="16" t="n"/>
      <c r="G11" s="16" t="n"/>
      <c r="H11" s="16" t="n"/>
    </row>
    <row r="12">
      <c r="A12" s="20" t="inlineStr">
        <is>
          <t>Workbook owners may update these lists. Keep each list contiguous and do not insert blank rows within a list.</t>
        </is>
      </c>
      <c r="B12" s="6" t="n"/>
      <c r="C12" s="6" t="n"/>
      <c r="D12" s="6" t="n"/>
      <c r="E12" s="6" t="n"/>
      <c r="F12" s="6" t="n"/>
      <c r="G12" s="6" t="n"/>
      <c r="H12" s="6" t="n"/>
    </row>
    <row r="13">
      <c r="A13" s="16" t="n"/>
      <c r="B13" s="16" t="n"/>
      <c r="C13" s="16" t="n"/>
      <c r="D13" s="16" t="n"/>
      <c r="E13" s="16" t="n"/>
      <c r="F13" s="16" t="n"/>
      <c r="G13" s="16" t="n"/>
      <c r="H13" s="16" t="n"/>
    </row>
    <row r="14">
      <c r="A14" s="16" t="n"/>
      <c r="B14" s="16" t="n"/>
      <c r="C14" s="16" t="n"/>
      <c r="D14" s="16" t="n"/>
      <c r="E14" s="16" t="n"/>
      <c r="F14" s="16" t="n"/>
      <c r="G14" s="16" t="n"/>
      <c r="H14" s="16" t="n"/>
    </row>
    <row r="15">
      <c r="A15" s="16" t="n"/>
      <c r="B15" s="16" t="n"/>
      <c r="C15" s="16" t="n"/>
      <c r="D15" s="16" t="n"/>
      <c r="E15" s="16" t="n"/>
      <c r="F15" s="16" t="n"/>
      <c r="G15" s="16" t="n"/>
      <c r="H15" s="16" t="n"/>
    </row>
    <row r="16">
      <c r="A16" s="16" t="n"/>
      <c r="B16" s="16" t="n"/>
      <c r="C16" s="16" t="n"/>
      <c r="D16" s="16" t="n"/>
      <c r="E16" s="16" t="n"/>
      <c r="F16" s="16" t="n"/>
      <c r="G16" s="16" t="n"/>
      <c r="H16" s="16" t="n"/>
    </row>
    <row r="17">
      <c r="A17" s="16" t="n"/>
      <c r="B17" s="16" t="n"/>
      <c r="C17" s="16" t="n"/>
      <c r="D17" s="16" t="n"/>
      <c r="E17" s="16" t="n"/>
      <c r="F17" s="16" t="n"/>
      <c r="G17" s="16" t="n"/>
      <c r="H17" s="16" t="n"/>
    </row>
    <row r="18">
      <c r="A18" s="16" t="n"/>
      <c r="B18" s="16" t="n"/>
      <c r="C18" s="16" t="n"/>
      <c r="D18" s="16" t="n"/>
      <c r="E18" s="16" t="n"/>
      <c r="F18" s="16" t="n"/>
      <c r="G18" s="16" t="n"/>
      <c r="H18" s="16" t="n"/>
    </row>
    <row r="19">
      <c r="A19" s="16" t="n"/>
      <c r="B19" s="16" t="n"/>
      <c r="C19" s="16" t="n"/>
      <c r="D19" s="16" t="n"/>
      <c r="E19" s="16" t="n"/>
      <c r="F19" s="16" t="n"/>
      <c r="G19" s="16" t="n"/>
      <c r="H19" s="16" t="n"/>
    </row>
    <row r="20">
      <c r="A20" s="16" t="n"/>
      <c r="B20" s="16" t="n"/>
      <c r="C20" s="16" t="n"/>
      <c r="D20" s="16" t="n"/>
      <c r="E20" s="16" t="n"/>
      <c r="F20" s="16" t="n"/>
      <c r="G20" s="16" t="n"/>
      <c r="H20" s="16" t="n"/>
    </row>
    <row r="21">
      <c r="A21" s="16" t="n"/>
      <c r="B21" s="16" t="n"/>
      <c r="C21" s="16" t="n"/>
      <c r="D21" s="16" t="n"/>
      <c r="E21" s="16" t="n"/>
      <c r="F21" s="16" t="n"/>
      <c r="G21" s="16" t="n"/>
      <c r="H21" s="16" t="n"/>
    </row>
    <row r="22">
      <c r="A22" s="16" t="n"/>
      <c r="B22" s="16" t="n"/>
      <c r="C22" s="16" t="n"/>
      <c r="D22" s="16" t="n"/>
      <c r="E22" s="16" t="n"/>
      <c r="F22" s="16" t="n"/>
      <c r="G22" s="16" t="n"/>
      <c r="H22" s="16" t="n"/>
    </row>
    <row r="23">
      <c r="A23" s="16" t="n"/>
      <c r="B23" s="16" t="n"/>
      <c r="C23" s="16" t="n"/>
      <c r="D23" s="16" t="n"/>
      <c r="E23" s="16" t="n"/>
      <c r="F23" s="16" t="n"/>
      <c r="G23" s="16" t="n"/>
      <c r="H23" s="16" t="n"/>
    </row>
    <row r="24">
      <c r="A24" s="16" t="n"/>
      <c r="B24" s="16" t="n"/>
      <c r="C24" s="16" t="n"/>
      <c r="D24" s="16" t="n"/>
      <c r="E24" s="16" t="n"/>
      <c r="F24" s="16" t="n"/>
      <c r="G24" s="16" t="n"/>
      <c r="H24" s="16" t="n"/>
    </row>
    <row r="25">
      <c r="A25" s="16" t="n"/>
      <c r="B25" s="16" t="n"/>
      <c r="C25" s="16" t="n"/>
      <c r="D25" s="16" t="n"/>
      <c r="E25" s="16" t="n"/>
      <c r="F25" s="16" t="n"/>
      <c r="G25" s="16" t="n"/>
      <c r="H25" s="16" t="n"/>
    </row>
    <row r="26">
      <c r="A26" s="16" t="n"/>
      <c r="B26" s="16" t="n"/>
      <c r="C26" s="16" t="n"/>
      <c r="D26" s="16" t="n"/>
      <c r="E26" s="16" t="n"/>
      <c r="F26" s="16" t="n"/>
      <c r="G26" s="16" t="n"/>
      <c r="H26" s="16" t="n"/>
    </row>
    <row r="27">
      <c r="A27" s="16" t="n"/>
      <c r="B27" s="16" t="n"/>
      <c r="C27" s="16" t="n"/>
      <c r="D27" s="16" t="n"/>
      <c r="E27" s="16" t="n"/>
      <c r="F27" s="16" t="n"/>
      <c r="G27" s="16" t="n"/>
      <c r="H27" s="16" t="n"/>
    </row>
    <row r="28">
      <c r="A28" s="16" t="n"/>
      <c r="B28" s="16" t="n"/>
      <c r="C28" s="16" t="n"/>
      <c r="D28" s="16" t="n"/>
      <c r="E28" s="16" t="n"/>
      <c r="F28" s="16" t="n"/>
      <c r="G28" s="16" t="n"/>
      <c r="H28" s="16" t="n"/>
    </row>
    <row r="29">
      <c r="A29" s="16" t="n"/>
      <c r="B29" s="16" t="n"/>
      <c r="C29" s="16" t="n"/>
      <c r="D29" s="16" t="n"/>
      <c r="E29" s="16" t="n"/>
      <c r="F29" s="16" t="n"/>
      <c r="G29" s="16" t="n"/>
      <c r="H29" s="16" t="n"/>
    </row>
    <row r="30">
      <c r="A30" s="16" t="n"/>
      <c r="B30" s="16" t="n"/>
      <c r="C30" s="16" t="n"/>
      <c r="D30" s="16" t="n"/>
      <c r="E30" s="16" t="n"/>
      <c r="F30" s="16" t="n"/>
      <c r="G30" s="16" t="n"/>
      <c r="H30" s="16" t="n"/>
    </row>
    <row r="31">
      <c r="A31" s="16" t="n"/>
      <c r="B31" s="16" t="n"/>
      <c r="C31" s="16" t="n"/>
      <c r="D31" s="16" t="n"/>
      <c r="E31" s="16" t="n"/>
      <c r="F31" s="16" t="n"/>
      <c r="G31" s="16" t="n"/>
      <c r="H31" s="16" t="n"/>
    </row>
    <row r="32">
      <c r="A32" s="16" t="n"/>
      <c r="B32" s="16" t="n"/>
      <c r="C32" s="16" t="n"/>
      <c r="D32" s="16" t="n"/>
      <c r="E32" s="16" t="n"/>
      <c r="F32" s="16" t="n"/>
      <c r="G32" s="16" t="n"/>
      <c r="H32" s="16" t="n"/>
    </row>
    <row r="33">
      <c r="A33" s="16" t="n"/>
      <c r="B33" s="16" t="n"/>
      <c r="C33" s="16" t="n"/>
      <c r="D33" s="16" t="n"/>
      <c r="E33" s="16" t="n"/>
      <c r="F33" s="16" t="n"/>
      <c r="G33" s="16" t="n"/>
      <c r="H33" s="16" t="n"/>
    </row>
    <row r="34">
      <c r="A34" s="16" t="n"/>
      <c r="B34" s="16" t="n"/>
      <c r="C34" s="16" t="n"/>
      <c r="D34" s="16" t="n"/>
      <c r="E34" s="16" t="n"/>
      <c r="F34" s="16" t="n"/>
      <c r="G34" s="16" t="n"/>
      <c r="H34" s="16" t="n"/>
    </row>
    <row r="35">
      <c r="A35" s="16" t="n"/>
      <c r="B35" s="16" t="n"/>
      <c r="C35" s="16" t="n"/>
      <c r="D35" s="16" t="n"/>
      <c r="E35" s="16" t="n"/>
      <c r="F35" s="16" t="n"/>
      <c r="G35" s="16" t="n"/>
      <c r="H35" s="16" t="n"/>
    </row>
    <row r="36">
      <c r="A36" s="16" t="n"/>
      <c r="B36" s="16" t="n"/>
      <c r="C36" s="16" t="n"/>
      <c r="D36" s="16" t="n"/>
      <c r="E36" s="16" t="n"/>
      <c r="F36" s="16" t="n"/>
      <c r="G36" s="16" t="n"/>
      <c r="H36" s="16" t="n"/>
    </row>
    <row r="37">
      <c r="A37" s="16" t="n"/>
      <c r="B37" s="16" t="n"/>
      <c r="C37" s="16" t="n"/>
      <c r="D37" s="16" t="n"/>
      <c r="E37" s="16" t="n"/>
      <c r="F37" s="16" t="n"/>
      <c r="G37" s="16" t="n"/>
      <c r="H37" s="16" t="n"/>
    </row>
    <row r="38">
      <c r="A38" s="16" t="n"/>
      <c r="B38" s="16" t="n"/>
      <c r="C38" s="16" t="n"/>
      <c r="D38" s="16" t="n"/>
      <c r="E38" s="16" t="n"/>
      <c r="F38" s="16" t="n"/>
      <c r="G38" s="16" t="n"/>
      <c r="H38" s="16" t="n"/>
    </row>
    <row r="39">
      <c r="A39" s="16" t="n"/>
      <c r="B39" s="16" t="n"/>
      <c r="C39" s="16" t="n"/>
      <c r="D39" s="16" t="n"/>
      <c r="E39" s="16" t="n"/>
      <c r="F39" s="16" t="n"/>
      <c r="G39" s="16" t="n"/>
      <c r="H39" s="16" t="n"/>
    </row>
    <row r="40">
      <c r="A40" s="16" t="n"/>
      <c r="B40" s="16" t="n"/>
      <c r="C40" s="16" t="n"/>
      <c r="D40" s="16" t="n"/>
      <c r="E40" s="16" t="n"/>
      <c r="F40" s="16" t="n"/>
      <c r="G40" s="16" t="n"/>
      <c r="H40" s="16" t="n"/>
    </row>
    <row r="41">
      <c r="A41" s="16" t="n"/>
      <c r="B41" s="16" t="n"/>
      <c r="C41" s="16" t="n"/>
      <c r="D41" s="16" t="n"/>
      <c r="E41" s="16" t="n"/>
      <c r="F41" s="16" t="n"/>
      <c r="G41" s="16" t="n"/>
      <c r="H41" s="16" t="n"/>
    </row>
    <row r="42">
      <c r="A42" s="16" t="n"/>
      <c r="B42" s="16" t="n"/>
      <c r="C42" s="16" t="n"/>
      <c r="D42" s="16" t="n"/>
      <c r="E42" s="16" t="n"/>
      <c r="F42" s="16" t="n"/>
      <c r="G42" s="16" t="n"/>
      <c r="H42" s="16" t="n"/>
    </row>
    <row r="43">
      <c r="A43" s="16" t="n"/>
      <c r="B43" s="16" t="n"/>
      <c r="C43" s="16" t="n"/>
      <c r="D43" s="16" t="n"/>
      <c r="E43" s="16" t="n"/>
      <c r="F43" s="16" t="n"/>
      <c r="G43" s="16" t="n"/>
      <c r="H43" s="16" t="n"/>
    </row>
    <row r="44">
      <c r="A44" s="16" t="n"/>
      <c r="B44" s="16" t="n"/>
      <c r="C44" s="16" t="n"/>
      <c r="D44" s="16" t="n"/>
      <c r="E44" s="16" t="n"/>
      <c r="F44" s="16" t="n"/>
      <c r="G44" s="16" t="n"/>
      <c r="H44" s="16" t="n"/>
    </row>
    <row r="45">
      <c r="A45" s="16" t="n"/>
      <c r="B45" s="16" t="n"/>
      <c r="C45" s="16" t="n"/>
      <c r="D45" s="16" t="n"/>
      <c r="E45" s="16" t="n"/>
      <c r="F45" s="16" t="n"/>
      <c r="G45" s="16" t="n"/>
      <c r="H45" s="16" t="n"/>
    </row>
    <row r="46">
      <c r="A46" s="16" t="n"/>
      <c r="B46" s="16" t="n"/>
      <c r="C46" s="16" t="n"/>
      <c r="D46" s="16" t="n"/>
      <c r="E46" s="16" t="n"/>
      <c r="F46" s="16" t="n"/>
      <c r="G46" s="16" t="n"/>
      <c r="H46" s="16" t="n"/>
    </row>
    <row r="47">
      <c r="A47" s="16" t="n"/>
      <c r="B47" s="16" t="n"/>
      <c r="C47" s="16" t="n"/>
      <c r="D47" s="16" t="n"/>
      <c r="E47" s="16" t="n"/>
      <c r="F47" s="16" t="n"/>
      <c r="G47" s="16" t="n"/>
      <c r="H47" s="16" t="n"/>
    </row>
    <row r="48">
      <c r="A48" s="16" t="n"/>
      <c r="B48" s="16" t="n"/>
      <c r="C48" s="16" t="n"/>
      <c r="D48" s="16" t="n"/>
      <c r="E48" s="16" t="n"/>
      <c r="F48" s="16" t="n"/>
      <c r="G48" s="16" t="n"/>
      <c r="H48" s="16" t="n"/>
    </row>
    <row r="49">
      <c r="A49" s="16" t="n"/>
      <c r="B49" s="16" t="n"/>
      <c r="C49" s="16" t="n"/>
      <c r="D49" s="16" t="n"/>
      <c r="E49" s="16" t="n"/>
      <c r="F49" s="16" t="n"/>
      <c r="G49" s="16" t="n"/>
      <c r="H49" s="16" t="n"/>
    </row>
    <row r="50">
      <c r="A50" s="16" t="n"/>
      <c r="B50" s="16" t="n"/>
      <c r="C50" s="16" t="n"/>
      <c r="D50" s="16" t="n"/>
      <c r="E50" s="16" t="n"/>
      <c r="F50" s="16" t="n"/>
      <c r="G50" s="16" t="n"/>
      <c r="H50" s="16" t="n"/>
    </row>
    <row r="51">
      <c r="A51" s="16" t="n"/>
      <c r="B51" s="16" t="n"/>
      <c r="C51" s="16" t="n"/>
      <c r="D51" s="16" t="n"/>
      <c r="E51" s="16" t="n"/>
      <c r="F51" s="16" t="n"/>
      <c r="G51" s="16" t="n"/>
      <c r="H51" s="16" t="n"/>
    </row>
    <row r="52">
      <c r="A52" s="16" t="n"/>
      <c r="B52" s="16" t="n"/>
      <c r="C52" s="16" t="n"/>
      <c r="D52" s="16" t="n"/>
      <c r="E52" s="16" t="n"/>
      <c r="F52" s="16" t="n"/>
      <c r="G52" s="16" t="n"/>
      <c r="H52" s="16" t="n"/>
    </row>
    <row r="53">
      <c r="A53" s="16" t="n"/>
      <c r="B53" s="16" t="n"/>
      <c r="C53" s="16" t="n"/>
      <c r="D53" s="16" t="n"/>
      <c r="E53" s="16" t="n"/>
      <c r="F53" s="16" t="n"/>
      <c r="G53" s="16" t="n"/>
      <c r="H53" s="16" t="n"/>
    </row>
    <row r="54">
      <c r="A54" s="16" t="n"/>
      <c r="B54" s="16" t="n"/>
      <c r="C54" s="16" t="n"/>
      <c r="D54" s="16" t="n"/>
      <c r="E54" s="16" t="n"/>
      <c r="F54" s="16" t="n"/>
      <c r="G54" s="16" t="n"/>
      <c r="H54" s="16" t="n"/>
    </row>
    <row r="55">
      <c r="A55" s="16" t="n"/>
      <c r="B55" s="16" t="n"/>
      <c r="C55" s="16" t="n"/>
      <c r="D55" s="16" t="n"/>
      <c r="E55" s="16" t="n"/>
      <c r="F55" s="16" t="n"/>
      <c r="G55" s="16" t="n"/>
      <c r="H55" s="16" t="n"/>
    </row>
    <row r="56">
      <c r="A56" s="16" t="n"/>
      <c r="B56" s="16" t="n"/>
      <c r="C56" s="16" t="n"/>
      <c r="D56" s="16" t="n"/>
      <c r="E56" s="16" t="n"/>
      <c r="F56" s="16" t="n"/>
      <c r="G56" s="16" t="n"/>
      <c r="H56" s="16" t="n"/>
    </row>
    <row r="57">
      <c r="A57" s="16" t="n"/>
      <c r="B57" s="16" t="n"/>
      <c r="C57" s="16" t="n"/>
      <c r="D57" s="16" t="n"/>
      <c r="E57" s="16" t="n"/>
      <c r="F57" s="16" t="n"/>
      <c r="G57" s="16" t="n"/>
      <c r="H57" s="16" t="n"/>
    </row>
    <row r="58">
      <c r="A58" s="16" t="n"/>
      <c r="B58" s="16" t="n"/>
      <c r="C58" s="16" t="n"/>
      <c r="D58" s="16" t="n"/>
      <c r="E58" s="16" t="n"/>
      <c r="F58" s="16" t="n"/>
      <c r="G58" s="16" t="n"/>
      <c r="H58" s="16" t="n"/>
    </row>
    <row r="59">
      <c r="A59" s="16" t="n"/>
      <c r="B59" s="16" t="n"/>
      <c r="C59" s="16" t="n"/>
      <c r="D59" s="16" t="n"/>
      <c r="E59" s="16" t="n"/>
      <c r="F59" s="16" t="n"/>
      <c r="G59" s="16" t="n"/>
      <c r="H59" s="16" t="n"/>
    </row>
    <row r="60">
      <c r="A60" s="16" t="n"/>
      <c r="B60" s="16" t="n"/>
      <c r="C60" s="16" t="n"/>
      <c r="D60" s="16" t="n"/>
      <c r="E60" s="16" t="n"/>
      <c r="F60" s="16" t="n"/>
      <c r="G60" s="16" t="n"/>
      <c r="H60" s="16" t="n"/>
    </row>
    <row r="61">
      <c r="A61" s="16" t="n"/>
      <c r="B61" s="16" t="n"/>
      <c r="C61" s="16" t="n"/>
      <c r="D61" s="16" t="n"/>
      <c r="E61" s="16" t="n"/>
      <c r="F61" s="16" t="n"/>
      <c r="G61" s="16" t="n"/>
      <c r="H61" s="16" t="n"/>
    </row>
    <row r="62">
      <c r="A62" s="16" t="n"/>
      <c r="B62" s="16" t="n"/>
      <c r="C62" s="16" t="n"/>
      <c r="D62" s="16" t="n"/>
      <c r="E62" s="16" t="n"/>
      <c r="F62" s="16" t="n"/>
      <c r="G62" s="16" t="n"/>
      <c r="H62" s="16" t="n"/>
    </row>
    <row r="63">
      <c r="A63" s="16" t="n"/>
      <c r="B63" s="16" t="n"/>
      <c r="C63" s="16" t="n"/>
      <c r="D63" s="16" t="n"/>
      <c r="E63" s="16" t="n"/>
      <c r="F63" s="16" t="n"/>
      <c r="G63" s="16" t="n"/>
      <c r="H63" s="16" t="n"/>
    </row>
    <row r="64">
      <c r="A64" s="16" t="n"/>
      <c r="B64" s="16" t="n"/>
      <c r="C64" s="16" t="n"/>
      <c r="D64" s="16" t="n"/>
      <c r="E64" s="16" t="n"/>
      <c r="F64" s="16" t="n"/>
      <c r="G64" s="16" t="n"/>
      <c r="H64" s="16" t="n"/>
    </row>
    <row r="65">
      <c r="A65" s="16" t="n"/>
      <c r="B65" s="16" t="n"/>
      <c r="C65" s="16" t="n"/>
      <c r="D65" s="16" t="n"/>
      <c r="E65" s="16" t="n"/>
      <c r="F65" s="16" t="n"/>
      <c r="G65" s="16" t="n"/>
      <c r="H65" s="16" t="n"/>
    </row>
    <row r="66">
      <c r="A66" s="16" t="n"/>
      <c r="B66" s="16" t="n"/>
      <c r="C66" s="16" t="n"/>
      <c r="D66" s="16" t="n"/>
      <c r="E66" s="16" t="n"/>
      <c r="F66" s="16" t="n"/>
      <c r="G66" s="16" t="n"/>
      <c r="H66" s="16" t="n"/>
    </row>
    <row r="67">
      <c r="A67" s="16" t="n"/>
      <c r="B67" s="16" t="n"/>
      <c r="C67" s="16" t="n"/>
      <c r="D67" s="16" t="n"/>
      <c r="E67" s="16" t="n"/>
      <c r="F67" s="16" t="n"/>
      <c r="G67" s="16" t="n"/>
      <c r="H67" s="16" t="n"/>
    </row>
    <row r="68">
      <c r="A68" s="16" t="n"/>
      <c r="B68" s="16" t="n"/>
      <c r="C68" s="16" t="n"/>
      <c r="D68" s="16" t="n"/>
      <c r="E68" s="16" t="n"/>
      <c r="F68" s="16" t="n"/>
      <c r="G68" s="16" t="n"/>
      <c r="H68" s="16" t="n"/>
    </row>
    <row r="69">
      <c r="A69" s="16" t="n"/>
      <c r="B69" s="16" t="n"/>
      <c r="C69" s="16" t="n"/>
      <c r="D69" s="16" t="n"/>
      <c r="E69" s="16" t="n"/>
      <c r="F69" s="16" t="n"/>
      <c r="G69" s="16" t="n"/>
      <c r="H69" s="16" t="n"/>
    </row>
    <row r="70">
      <c r="A70" s="16" t="n"/>
      <c r="B70" s="16" t="n"/>
      <c r="C70" s="16" t="n"/>
      <c r="D70" s="16" t="n"/>
      <c r="E70" s="16" t="n"/>
      <c r="F70" s="16" t="n"/>
      <c r="G70" s="16" t="n"/>
      <c r="H70" s="16" t="n"/>
    </row>
    <row r="71">
      <c r="A71" s="16" t="n"/>
      <c r="B71" s="16" t="n"/>
      <c r="C71" s="16" t="n"/>
      <c r="D71" s="16" t="n"/>
      <c r="E71" s="16" t="n"/>
      <c r="F71" s="16" t="n"/>
      <c r="G71" s="16" t="n"/>
      <c r="H71" s="16" t="n"/>
    </row>
    <row r="72">
      <c r="A72" s="16" t="n"/>
      <c r="B72" s="16" t="n"/>
      <c r="C72" s="16" t="n"/>
      <c r="D72" s="16" t="n"/>
      <c r="E72" s="16" t="n"/>
      <c r="F72" s="16" t="n"/>
      <c r="G72" s="16" t="n"/>
      <c r="H72" s="16" t="n"/>
    </row>
    <row r="73">
      <c r="A73" s="16" t="n"/>
      <c r="B73" s="16" t="n"/>
      <c r="C73" s="16" t="n"/>
      <c r="D73" s="16" t="n"/>
      <c r="E73" s="16" t="n"/>
      <c r="F73" s="16" t="n"/>
      <c r="G73" s="16" t="n"/>
      <c r="H73" s="16" t="n"/>
    </row>
    <row r="74">
      <c r="A74" s="16" t="n"/>
      <c r="B74" s="16" t="n"/>
      <c r="C74" s="16" t="n"/>
      <c r="D74" s="16" t="n"/>
      <c r="E74" s="16" t="n"/>
      <c r="F74" s="16" t="n"/>
      <c r="G74" s="16" t="n"/>
      <c r="H74" s="16" t="n"/>
    </row>
    <row r="75">
      <c r="A75" s="16" t="n"/>
      <c r="B75" s="16" t="n"/>
      <c r="C75" s="16" t="n"/>
      <c r="D75" s="16" t="n"/>
      <c r="E75" s="16" t="n"/>
      <c r="F75" s="16" t="n"/>
      <c r="G75" s="16" t="n"/>
      <c r="H75" s="16" t="n"/>
    </row>
    <row r="76">
      <c r="A76" s="16" t="n"/>
      <c r="B76" s="16" t="n"/>
      <c r="C76" s="16" t="n"/>
      <c r="D76" s="16" t="n"/>
      <c r="E76" s="16" t="n"/>
      <c r="F76" s="16" t="n"/>
      <c r="G76" s="16" t="n"/>
      <c r="H76" s="16" t="n"/>
    </row>
    <row r="77">
      <c r="A77" s="16" t="n"/>
      <c r="B77" s="16" t="n"/>
      <c r="C77" s="16" t="n"/>
      <c r="D77" s="16" t="n"/>
      <c r="E77" s="16" t="n"/>
      <c r="F77" s="16" t="n"/>
      <c r="G77" s="16" t="n"/>
      <c r="H77" s="16" t="n"/>
    </row>
    <row r="78">
      <c r="A78" s="16" t="n"/>
      <c r="B78" s="16" t="n"/>
      <c r="C78" s="16" t="n"/>
      <c r="D78" s="16" t="n"/>
      <c r="E78" s="16" t="n"/>
      <c r="F78" s="16" t="n"/>
      <c r="G78" s="16" t="n"/>
      <c r="H78" s="16" t="n"/>
    </row>
    <row r="79">
      <c r="A79" s="16" t="n"/>
      <c r="B79" s="16" t="n"/>
      <c r="C79" s="16" t="n"/>
      <c r="D79" s="16" t="n"/>
      <c r="E79" s="16" t="n"/>
      <c r="F79" s="16" t="n"/>
      <c r="G79" s="16" t="n"/>
      <c r="H79" s="16" t="n"/>
    </row>
    <row r="80">
      <c r="A80" s="16" t="n"/>
      <c r="B80" s="16" t="n"/>
      <c r="C80" s="16" t="n"/>
      <c r="D80" s="16" t="n"/>
      <c r="E80" s="16" t="n"/>
      <c r="F80" s="16" t="n"/>
      <c r="G80" s="16" t="n"/>
      <c r="H80" s="16" t="n"/>
    </row>
    <row r="81">
      <c r="A81" s="16" t="n"/>
      <c r="B81" s="16" t="n"/>
      <c r="C81" s="16" t="n"/>
      <c r="D81" s="16" t="n"/>
      <c r="E81" s="16" t="n"/>
      <c r="F81" s="16" t="n"/>
      <c r="G81" s="16" t="n"/>
      <c r="H81" s="16" t="n"/>
    </row>
    <row r="82">
      <c r="A82" s="16" t="n"/>
      <c r="B82" s="16" t="n"/>
      <c r="C82" s="16" t="n"/>
      <c r="D82" s="16" t="n"/>
      <c r="E82" s="16" t="n"/>
      <c r="F82" s="16" t="n"/>
      <c r="G82" s="16" t="n"/>
      <c r="H82" s="16" t="n"/>
    </row>
    <row r="83">
      <c r="A83" s="16" t="n"/>
      <c r="B83" s="16" t="n"/>
      <c r="C83" s="16" t="n"/>
      <c r="D83" s="16" t="n"/>
      <c r="E83" s="16" t="n"/>
      <c r="F83" s="16" t="n"/>
      <c r="G83" s="16" t="n"/>
      <c r="H83" s="16" t="n"/>
    </row>
    <row r="84">
      <c r="A84" s="16" t="n"/>
      <c r="B84" s="16" t="n"/>
      <c r="C84" s="16" t="n"/>
      <c r="D84" s="16" t="n"/>
      <c r="E84" s="16" t="n"/>
      <c r="F84" s="16" t="n"/>
      <c r="G84" s="16" t="n"/>
      <c r="H84" s="16" t="n"/>
    </row>
    <row r="85">
      <c r="A85" s="16" t="n"/>
      <c r="B85" s="16" t="n"/>
      <c r="C85" s="16" t="n"/>
      <c r="D85" s="16" t="n"/>
      <c r="E85" s="16" t="n"/>
      <c r="F85" s="16" t="n"/>
      <c r="G85" s="16" t="n"/>
      <c r="H85" s="16" t="n"/>
    </row>
    <row r="86">
      <c r="A86" s="16" t="n"/>
      <c r="B86" s="16" t="n"/>
      <c r="C86" s="16" t="n"/>
      <c r="D86" s="16" t="n"/>
      <c r="E86" s="16" t="n"/>
      <c r="F86" s="16" t="n"/>
      <c r="G86" s="16" t="n"/>
      <c r="H86" s="16" t="n"/>
    </row>
    <row r="87">
      <c r="A87" s="16" t="n"/>
      <c r="B87" s="16" t="n"/>
      <c r="C87" s="16" t="n"/>
      <c r="D87" s="16" t="n"/>
      <c r="E87" s="16" t="n"/>
      <c r="F87" s="16" t="n"/>
      <c r="G87" s="16" t="n"/>
      <c r="H87" s="16" t="n"/>
    </row>
    <row r="88">
      <c r="A88" s="16" t="n"/>
      <c r="B88" s="16" t="n"/>
      <c r="C88" s="16" t="n"/>
      <c r="D88" s="16" t="n"/>
      <c r="E88" s="16" t="n"/>
      <c r="F88" s="16" t="n"/>
      <c r="G88" s="16" t="n"/>
      <c r="H88" s="16" t="n"/>
    </row>
    <row r="89">
      <c r="A89" s="16" t="n"/>
      <c r="B89" s="16" t="n"/>
      <c r="C89" s="16" t="n"/>
      <c r="D89" s="16" t="n"/>
      <c r="E89" s="16" t="n"/>
      <c r="F89" s="16" t="n"/>
      <c r="G89" s="16" t="n"/>
      <c r="H89" s="16" t="n"/>
    </row>
    <row r="90">
      <c r="A90" s="16" t="n"/>
      <c r="B90" s="16" t="n"/>
      <c r="C90" s="16" t="n"/>
      <c r="D90" s="16" t="n"/>
      <c r="E90" s="16" t="n"/>
      <c r="F90" s="16" t="n"/>
      <c r="G90" s="16" t="n"/>
      <c r="H90" s="16" t="n"/>
    </row>
    <row r="91">
      <c r="A91" s="16" t="n"/>
      <c r="B91" s="16" t="n"/>
      <c r="C91" s="16" t="n"/>
      <c r="D91" s="16" t="n"/>
      <c r="E91" s="16" t="n"/>
      <c r="F91" s="16" t="n"/>
      <c r="G91" s="16" t="n"/>
      <c r="H91" s="16" t="n"/>
    </row>
    <row r="92">
      <c r="A92" s="16" t="n"/>
      <c r="B92" s="16" t="n"/>
      <c r="C92" s="16" t="n"/>
      <c r="D92" s="16" t="n"/>
      <c r="E92" s="16" t="n"/>
      <c r="F92" s="16" t="n"/>
      <c r="G92" s="16" t="n"/>
      <c r="H92" s="16" t="n"/>
    </row>
    <row r="93">
      <c r="A93" s="16" t="n"/>
      <c r="B93" s="16" t="n"/>
      <c r="C93" s="16" t="n"/>
      <c r="D93" s="16" t="n"/>
      <c r="E93" s="16" t="n"/>
      <c r="F93" s="16" t="n"/>
      <c r="G93" s="16" t="n"/>
      <c r="H93" s="16" t="n"/>
    </row>
    <row r="94">
      <c r="A94" s="16" t="n"/>
      <c r="B94" s="16" t="n"/>
      <c r="C94" s="16" t="n"/>
      <c r="D94" s="16" t="n"/>
      <c r="E94" s="16" t="n"/>
      <c r="F94" s="16" t="n"/>
      <c r="G94" s="16" t="n"/>
      <c r="H94" s="16" t="n"/>
    </row>
    <row r="95">
      <c r="A95" s="16" t="n"/>
      <c r="B95" s="16" t="n"/>
      <c r="C95" s="16" t="n"/>
      <c r="D95" s="16" t="n"/>
      <c r="E95" s="16" t="n"/>
      <c r="F95" s="16" t="n"/>
      <c r="G95" s="16" t="n"/>
      <c r="H95" s="16" t="n"/>
    </row>
    <row r="96">
      <c r="A96" s="16" t="n"/>
      <c r="B96" s="16" t="n"/>
      <c r="C96" s="16" t="n"/>
      <c r="D96" s="16" t="n"/>
      <c r="E96" s="16" t="n"/>
      <c r="F96" s="16" t="n"/>
      <c r="G96" s="16" t="n"/>
      <c r="H96" s="16" t="n"/>
    </row>
    <row r="97">
      <c r="A97" s="16" t="n"/>
      <c r="B97" s="16" t="n"/>
      <c r="C97" s="16" t="n"/>
      <c r="D97" s="16" t="n"/>
      <c r="E97" s="16" t="n"/>
      <c r="F97" s="16" t="n"/>
      <c r="G97" s="16" t="n"/>
      <c r="H97" s="16" t="n"/>
    </row>
    <row r="98">
      <c r="A98" s="16" t="n"/>
      <c r="B98" s="16" t="n"/>
      <c r="C98" s="16" t="n"/>
      <c r="D98" s="16" t="n"/>
      <c r="E98" s="16" t="n"/>
      <c r="F98" s="16" t="n"/>
      <c r="G98" s="16" t="n"/>
      <c r="H98" s="16" t="n"/>
    </row>
    <row r="99">
      <c r="A99" s="16" t="n"/>
      <c r="B99" s="16" t="n"/>
      <c r="C99" s="16" t="n"/>
      <c r="D99" s="16" t="n"/>
      <c r="E99" s="16" t="n"/>
      <c r="F99" s="16" t="n"/>
      <c r="G99" s="16" t="n"/>
      <c r="H99" s="16" t="n"/>
    </row>
    <row r="100">
      <c r="A100" s="16" t="n"/>
      <c r="B100" s="16" t="n"/>
      <c r="C100" s="16" t="n"/>
      <c r="D100" s="16" t="n"/>
      <c r="E100" s="16" t="n"/>
      <c r="F100" s="16" t="n"/>
      <c r="G100" s="16" t="n"/>
      <c r="H100" s="16" t="n"/>
    </row>
    <row r="101">
      <c r="A101" s="16" t="n"/>
      <c r="B101" s="16" t="n"/>
      <c r="C101" s="16" t="n"/>
      <c r="D101" s="16" t="n"/>
      <c r="E101" s="16" t="n"/>
      <c r="F101" s="16" t="n"/>
      <c r="G101" s="16" t="n"/>
      <c r="H101" s="1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Prospective Student Inquiry Tracker Instructions</t>
        </is>
      </c>
    </row>
    <row r="2">
      <c r="A2" s="21" t="inlineStr">
        <is>
          <t>Workbook Purpose</t>
        </is>
      </c>
      <c r="B2" s="20" t="inlineStr">
        <is>
          <t>Track prospective student inquiries, assignments, follow-up dates, pipeline stages, and outcomes.</t>
        </is>
      </c>
    </row>
    <row r="3">
      <c r="A3" s="21" t="inlineStr">
        <is>
          <t>Recommended Workflow</t>
        </is>
      </c>
      <c r="B3" s="20" t="inlineStr">
        <is>
          <t>Add each new inquiry to the next blank row on the Inquiries sheet.</t>
        </is>
      </c>
    </row>
    <row r="4">
      <c r="A4" s="22" t="inlineStr"/>
      <c r="B4" s="22" t="inlineStr">
        <is>
          <t>Assign a unique Inquiry ID and complete the required fields.</t>
        </is>
      </c>
    </row>
    <row r="5">
      <c r="A5" s="23" t="inlineStr"/>
      <c r="B5" s="23" t="inlineStr">
        <is>
          <t>Assign an advisor and schedule the next follow-up for every open inquiry.</t>
        </is>
      </c>
    </row>
    <row r="6">
      <c r="A6" s="22" t="inlineStr"/>
      <c r="B6" s="22" t="inlineStr">
        <is>
          <t>Update contact dates, stages, outcomes, and notes after activity.</t>
        </is>
      </c>
    </row>
    <row r="7">
      <c r="A7" s="21" t="inlineStr">
        <is>
          <t>Status Definitions</t>
        </is>
      </c>
      <c r="B7" s="20" t="inlineStr">
        <is>
          <t>New means no outreach activity has been recorded.</t>
        </is>
      </c>
    </row>
    <row r="8">
      <c r="A8" s="22" t="inlineStr">
        <is>
          <t>Attempting Contact</t>
        </is>
      </c>
      <c r="B8" s="22" t="inlineStr">
        <is>
          <t>Outreach has begun, but meaningful contact has not been completed.</t>
        </is>
      </c>
    </row>
    <row r="9">
      <c r="A9" s="23" t="inlineStr">
        <is>
          <t>Connected</t>
        </is>
      </c>
      <c r="B9" s="23" t="inlineStr">
        <is>
          <t>Two-way communication has occurred.</t>
        </is>
      </c>
    </row>
    <row r="10">
      <c r="A10" s="22" t="inlineStr">
        <is>
          <t>Application Started</t>
        </is>
      </c>
      <c r="B10" s="22" t="inlineStr">
        <is>
          <t>The prospect has begun an application.</t>
        </is>
      </c>
    </row>
    <row r="11">
      <c r="A11" s="23" t="inlineStr">
        <is>
          <t>Applied</t>
        </is>
      </c>
      <c r="B11" s="23" t="inlineStr">
        <is>
          <t>An application has been submitted.</t>
        </is>
      </c>
    </row>
    <row r="12">
      <c r="A12" s="22" t="inlineStr">
        <is>
          <t>Admitted</t>
        </is>
      </c>
      <c r="B12" s="22" t="inlineStr">
        <is>
          <t>An admissions decision has been recorded outside this tracker.</t>
        </is>
      </c>
    </row>
    <row r="13">
      <c r="A13" s="23" t="inlineStr">
        <is>
          <t>Enrolled</t>
        </is>
      </c>
      <c r="B13" s="23" t="inlineStr">
        <is>
          <t>The prospect has completed the operational enrollment step.</t>
        </is>
      </c>
    </row>
    <row r="14">
      <c r="A14" s="22" t="inlineStr">
        <is>
          <t>Closed</t>
        </is>
      </c>
      <c r="B14" s="22" t="inlineStr">
        <is>
          <t>The inquiry is no longer active and did not result in enrollment.</t>
        </is>
      </c>
    </row>
    <row r="15">
      <c r="A15" s="21" t="inlineStr">
        <is>
          <t>Data Entry Guidance</t>
        </is>
      </c>
      <c r="B15" s="20" t="inlineStr">
        <is>
          <t>Use drop-down lists whenever available and keep notes factual and brief.</t>
        </is>
      </c>
    </row>
    <row r="16">
      <c r="A16" s="22" t="inlineStr"/>
      <c r="B16" s="22" t="inlineStr">
        <is>
          <t>Do not enter sensitive personal, medical, financial, or government identification information.</t>
        </is>
      </c>
    </row>
    <row r="17">
      <c r="A17" s="21" t="inlineStr">
        <is>
          <t>Review Checks</t>
        </is>
      </c>
      <c r="B17" s="20" t="inlineStr">
        <is>
          <t>Review overdue follow-ups, missing assignments, missing dates, and data-quality alerts.</t>
        </is>
      </c>
    </row>
    <row r="18">
      <c r="A18" s="21" t="inlineStr">
        <is>
          <t>Limitations</t>
        </is>
      </c>
      <c r="B18" s="20" t="inlineStr">
        <is>
          <t>This workbook is an operational planning tool and does not replace an admissions or student information system.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2026-09-05T22:01:18Z</dcterms:created>
  <dcterms:modified xmlns:dcterms="http://purl.org/dc/terms/" xmlns:xsi="http://www.w3.org/2001/XMLSchema-instance" xsi:type="dcterms:W3CDTF">2026-09-05T22:01:19+00:00Z</dcterms:modified>
</cp:coreProperties>
</file>